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HACKIO_DATA\PREWORK\PREWORK-DATA-HACK-IO-\Project0_Data_Excel\"/>
    </mc:Choice>
  </mc:AlternateContent>
  <xr:revisionPtr revIDLastSave="0" documentId="13_ncr:1_{DA5179D0-36FA-4341-8474-141BC620711C}" xr6:coauthVersionLast="47" xr6:coauthVersionMax="47" xr10:uidLastSave="{00000000-0000-0000-0000-000000000000}"/>
  <bookViews>
    <workbookView xWindow="-108" yWindow="-108" windowWidth="23256" windowHeight="13176" activeTab="2" xr2:uid="{A7C49BA5-16E7-4FB7-A377-9353ECAEBF51}"/>
  </bookViews>
  <sheets>
    <sheet name="cocina_def" sheetId="2" r:id="rId1"/>
    <sheet name="sala_def" sheetId="3" r:id="rId2"/>
    <sheet name="Tablas_Dinamicas_Pedidas" sheetId="5" r:id="rId3"/>
    <sheet name="Reporte_Principal" sheetId="7" r:id="rId4"/>
    <sheet name="pruebas_sucio" sheetId="4" r:id="rId5"/>
  </sheets>
  <calcPr calcId="191029"/>
  <pivotCaches>
    <pivotCache cacheId="6" r:id="rId6"/>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4" l="1"/>
  <c r="G10" i="4"/>
  <c r="Y3" i="3"/>
  <c r="Y4" i="3"/>
  <c r="Y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154" i="3"/>
  <c r="Y155" i="3"/>
  <c r="Y156" i="3"/>
  <c r="Y157" i="3"/>
  <c r="Y158" i="3"/>
  <c r="Y159" i="3"/>
  <c r="Y160" i="3"/>
  <c r="Y161" i="3"/>
  <c r="Y162" i="3"/>
  <c r="Y163" i="3"/>
  <c r="Y164" i="3"/>
  <c r="Y165" i="3"/>
  <c r="Y166" i="3"/>
  <c r="Y167" i="3"/>
  <c r="Y168" i="3"/>
  <c r="Y169" i="3"/>
  <c r="Y170" i="3"/>
  <c r="Y171" i="3"/>
  <c r="Y172" i="3"/>
  <c r="Y173" i="3"/>
  <c r="Y174" i="3"/>
  <c r="Y175" i="3"/>
  <c r="Y176" i="3"/>
  <c r="Y177" i="3"/>
  <c r="Y178" i="3"/>
  <c r="Y179" i="3"/>
  <c r="Y180" i="3"/>
  <c r="Y181" i="3"/>
  <c r="Y182" i="3"/>
  <c r="Y183" i="3"/>
  <c r="Y184" i="3"/>
  <c r="Y185" i="3"/>
  <c r="Y186" i="3"/>
  <c r="Y187" i="3"/>
  <c r="Y188" i="3"/>
  <c r="Y189" i="3"/>
  <c r="Y190" i="3"/>
  <c r="Y191" i="3"/>
  <c r="Y192" i="3"/>
  <c r="Y193" i="3"/>
  <c r="Y194" i="3"/>
  <c r="Y195" i="3"/>
  <c r="Y196" i="3"/>
  <c r="Y197" i="3"/>
  <c r="Y198" i="3"/>
  <c r="Y199" i="3"/>
  <c r="Y200" i="3"/>
  <c r="Y201" i="3"/>
  <c r="Y202" i="3"/>
  <c r="Y203" i="3"/>
  <c r="Y204" i="3"/>
  <c r="Y205" i="3"/>
  <c r="Y206" i="3"/>
  <c r="Y207" i="3"/>
  <c r="Y208" i="3"/>
  <c r="Y209" i="3"/>
  <c r="Y210" i="3"/>
  <c r="Y211" i="3"/>
  <c r="Y212" i="3"/>
  <c r="Y213" i="3"/>
  <c r="Y214" i="3"/>
  <c r="Y215" i="3"/>
  <c r="Y216" i="3"/>
  <c r="Y217" i="3"/>
  <c r="Y218" i="3"/>
  <c r="Y219" i="3"/>
  <c r="Y220" i="3"/>
  <c r="Y221" i="3"/>
  <c r="Y222" i="3"/>
  <c r="Y223" i="3"/>
  <c r="Y224" i="3"/>
  <c r="Y225" i="3"/>
  <c r="Y226" i="3"/>
  <c r="Y227" i="3"/>
  <c r="Y228" i="3"/>
  <c r="Y229" i="3"/>
  <c r="Y230" i="3"/>
  <c r="Y231" i="3"/>
  <c r="Y232" i="3"/>
  <c r="Y233" i="3"/>
  <c r="Y234" i="3"/>
  <c r="Y235" i="3"/>
  <c r="Y236" i="3"/>
  <c r="Y237" i="3"/>
  <c r="Y238" i="3"/>
  <c r="Y239" i="3"/>
  <c r="Y240" i="3"/>
  <c r="Y241" i="3"/>
  <c r="Y242" i="3"/>
  <c r="Y243" i="3"/>
  <c r="Y244" i="3"/>
  <c r="Y245" i="3"/>
  <c r="Y246" i="3"/>
  <c r="Y247" i="3"/>
  <c r="Y248" i="3"/>
  <c r="Y249" i="3"/>
  <c r="Y250" i="3"/>
  <c r="Y251" i="3"/>
  <c r="Y252" i="3"/>
  <c r="Y253" i="3"/>
  <c r="Y254" i="3"/>
  <c r="Y255" i="3"/>
  <c r="Y256" i="3"/>
  <c r="Y257" i="3"/>
  <c r="Y258" i="3"/>
  <c r="Y259" i="3"/>
  <c r="Y260" i="3"/>
  <c r="Y261" i="3"/>
  <c r="Y262" i="3"/>
  <c r="Y263" i="3"/>
  <c r="Y264" i="3"/>
  <c r="Y265" i="3"/>
  <c r="Y266" i="3"/>
  <c r="Y267" i="3"/>
  <c r="Y268" i="3"/>
  <c r="Y269" i="3"/>
  <c r="Y270" i="3"/>
  <c r="Y271" i="3"/>
  <c r="Y272" i="3"/>
  <c r="Y273" i="3"/>
  <c r="Y274" i="3"/>
  <c r="Y275" i="3"/>
  <c r="Y276" i="3"/>
  <c r="Y277" i="3"/>
  <c r="Y278" i="3"/>
  <c r="Y279" i="3"/>
  <c r="Y280" i="3"/>
  <c r="Y281" i="3"/>
  <c r="Y282" i="3"/>
  <c r="Y283" i="3"/>
  <c r="Y284" i="3"/>
  <c r="Y285" i="3"/>
  <c r="Y286" i="3"/>
  <c r="Y287" i="3"/>
  <c r="Y288" i="3"/>
  <c r="Y289" i="3"/>
  <c r="Y290" i="3"/>
  <c r="Y291" i="3"/>
  <c r="Y292" i="3"/>
  <c r="Y293" i="3"/>
  <c r="Y294" i="3"/>
  <c r="Y295" i="3"/>
  <c r="Y296" i="3"/>
  <c r="Y297" i="3"/>
  <c r="Y298" i="3"/>
  <c r="Y299" i="3"/>
  <c r="Y300" i="3"/>
  <c r="Y301" i="3"/>
  <c r="Y302" i="3"/>
  <c r="Y303" i="3"/>
  <c r="Y304" i="3"/>
  <c r="Y305" i="3"/>
  <c r="Y306" i="3"/>
  <c r="Y307" i="3"/>
  <c r="Y308" i="3"/>
  <c r="Y309" i="3"/>
  <c r="Y310" i="3"/>
  <c r="Y311" i="3"/>
  <c r="Y312" i="3"/>
  <c r="Y313" i="3"/>
  <c r="Y314" i="3"/>
  <c r="Y315" i="3"/>
  <c r="Y316" i="3"/>
  <c r="Y317" i="3"/>
  <c r="Y318" i="3"/>
  <c r="Y319" i="3"/>
  <c r="Y320" i="3"/>
  <c r="Y321" i="3"/>
  <c r="Y322" i="3"/>
  <c r="Y323" i="3"/>
  <c r="Y324" i="3"/>
  <c r="Y325" i="3"/>
  <c r="Y326" i="3"/>
  <c r="Y327" i="3"/>
  <c r="Y328" i="3"/>
  <c r="Y329" i="3"/>
  <c r="Y330" i="3"/>
  <c r="Y331" i="3"/>
  <c r="Y332" i="3"/>
  <c r="Y333" i="3"/>
  <c r="Y334" i="3"/>
  <c r="Y335" i="3"/>
  <c r="Y336" i="3"/>
  <c r="Y337" i="3"/>
  <c r="Y338" i="3"/>
  <c r="Y339" i="3"/>
  <c r="Y340" i="3"/>
  <c r="Y341" i="3"/>
  <c r="Y342" i="3"/>
  <c r="Y343" i="3"/>
  <c r="Y344" i="3"/>
  <c r="Y345" i="3"/>
  <c r="Y346" i="3"/>
  <c r="Y347" i="3"/>
  <c r="Y348" i="3"/>
  <c r="Y349" i="3"/>
  <c r="Y350" i="3"/>
  <c r="Y351" i="3"/>
  <c r="Y352" i="3"/>
  <c r="Y353" i="3"/>
  <c r="Y354" i="3"/>
  <c r="Y355" i="3"/>
  <c r="Y356" i="3"/>
  <c r="Y357" i="3"/>
  <c r="Y358" i="3"/>
  <c r="Y359" i="3"/>
  <c r="Y360" i="3"/>
  <c r="Y361" i="3"/>
  <c r="Y362" i="3"/>
  <c r="Y363" i="3"/>
  <c r="Y364" i="3"/>
  <c r="Y365" i="3"/>
  <c r="Y366" i="3"/>
  <c r="Y367" i="3"/>
  <c r="Y368" i="3"/>
  <c r="Y369" i="3"/>
  <c r="Y370" i="3"/>
  <c r="Y371" i="3"/>
  <c r="Y372" i="3"/>
  <c r="Y373" i="3"/>
  <c r="Y374" i="3"/>
  <c r="Y375" i="3"/>
  <c r="Y376" i="3"/>
  <c r="Y377" i="3"/>
  <c r="Y378" i="3"/>
  <c r="Y379" i="3"/>
  <c r="Y380" i="3"/>
  <c r="Y381" i="3"/>
  <c r="Y382" i="3"/>
  <c r="Y383" i="3"/>
  <c r="Y384" i="3"/>
  <c r="Y385" i="3"/>
  <c r="Y386" i="3"/>
  <c r="Y387" i="3"/>
  <c r="Y388" i="3"/>
  <c r="Y389" i="3"/>
  <c r="Y390" i="3"/>
  <c r="Y391" i="3"/>
  <c r="Y392" i="3"/>
  <c r="Y393" i="3"/>
  <c r="Y394" i="3"/>
  <c r="Y395" i="3"/>
  <c r="Y396" i="3"/>
  <c r="Y397" i="3"/>
  <c r="Y398" i="3"/>
  <c r="Y399" i="3"/>
  <c r="Y400" i="3"/>
  <c r="Y401" i="3"/>
  <c r="Y402" i="3"/>
  <c r="Y403" i="3"/>
  <c r="Y404" i="3"/>
  <c r="Y405" i="3"/>
  <c r="Y406" i="3"/>
  <c r="Y407" i="3"/>
  <c r="Y408" i="3"/>
  <c r="Y409" i="3"/>
  <c r="Y410" i="3"/>
  <c r="Y411" i="3"/>
  <c r="Y412" i="3"/>
  <c r="Y413" i="3"/>
  <c r="Y414" i="3"/>
  <c r="Y415" i="3"/>
  <c r="Y416" i="3"/>
  <c r="Y417" i="3"/>
  <c r="Y418" i="3"/>
  <c r="Y419" i="3"/>
  <c r="Y420" i="3"/>
  <c r="Y421" i="3"/>
  <c r="Y422" i="3"/>
  <c r="Y423" i="3"/>
  <c r="Y424" i="3"/>
  <c r="Y425" i="3"/>
  <c r="Y426" i="3"/>
  <c r="Y427" i="3"/>
  <c r="Y428" i="3"/>
  <c r="Y429" i="3"/>
  <c r="Y430" i="3"/>
  <c r="Y431" i="3"/>
  <c r="Y432" i="3"/>
  <c r="Y433" i="3"/>
  <c r="Y434" i="3"/>
  <c r="Y435" i="3"/>
  <c r="Y436" i="3"/>
  <c r="Y437" i="3"/>
  <c r="Y438" i="3"/>
  <c r="Y439" i="3"/>
  <c r="Y440" i="3"/>
  <c r="Y441" i="3"/>
  <c r="Y442" i="3"/>
  <c r="Y443" i="3"/>
  <c r="Y444" i="3"/>
  <c r="Y445" i="3"/>
  <c r="Y446" i="3"/>
  <c r="Y447" i="3"/>
  <c r="Y448" i="3"/>
  <c r="Y449" i="3"/>
  <c r="Y450" i="3"/>
  <c r="Y451" i="3"/>
  <c r="Y452" i="3"/>
  <c r="Y453" i="3"/>
  <c r="Y454" i="3"/>
  <c r="Y455" i="3"/>
  <c r="Y456" i="3"/>
  <c r="Y457" i="3"/>
  <c r="Y458" i="3"/>
  <c r="Y459" i="3"/>
  <c r="Y460" i="3"/>
  <c r="Y461" i="3"/>
  <c r="Y462" i="3"/>
  <c r="Y463" i="3"/>
  <c r="Y464" i="3"/>
  <c r="Y465" i="3"/>
  <c r="Y466" i="3"/>
  <c r="Y467" i="3"/>
  <c r="Y468" i="3"/>
  <c r="Y469" i="3"/>
  <c r="Y470" i="3"/>
  <c r="Y471" i="3"/>
  <c r="Y472" i="3"/>
  <c r="Y473" i="3"/>
  <c r="Y474" i="3"/>
  <c r="Y475" i="3"/>
  <c r="Y476" i="3"/>
  <c r="Y477" i="3"/>
  <c r="Y478" i="3"/>
  <c r="Y479" i="3"/>
  <c r="Y480" i="3"/>
  <c r="Y481" i="3"/>
  <c r="Y482" i="3"/>
  <c r="Y483" i="3"/>
  <c r="Y484" i="3"/>
  <c r="Y485" i="3"/>
  <c r="Y486" i="3"/>
  <c r="Y487" i="3"/>
  <c r="Y488" i="3"/>
  <c r="Y489" i="3"/>
  <c r="Y490" i="3"/>
  <c r="Y491" i="3"/>
  <c r="Y492" i="3"/>
  <c r="Y493" i="3"/>
  <c r="Y494" i="3"/>
  <c r="Y495" i="3"/>
  <c r="Y496" i="3"/>
  <c r="Y497" i="3"/>
  <c r="Y498" i="3"/>
  <c r="Y499" i="3"/>
  <c r="Y500" i="3"/>
  <c r="Y501" i="3"/>
  <c r="Y502" i="3"/>
  <c r="Y503" i="3"/>
  <c r="Y504" i="3"/>
  <c r="Y505" i="3"/>
  <c r="Y506" i="3"/>
  <c r="Y507" i="3"/>
  <c r="Y508" i="3"/>
  <c r="Y509" i="3"/>
  <c r="Y510" i="3"/>
  <c r="Y511" i="3"/>
  <c r="Y512" i="3"/>
  <c r="Y513" i="3"/>
  <c r="Y514" i="3"/>
  <c r="Y515" i="3"/>
  <c r="Y516" i="3"/>
  <c r="Y517" i="3"/>
  <c r="Y518" i="3"/>
  <c r="Y519" i="3"/>
  <c r="Y520" i="3"/>
  <c r="Y521" i="3"/>
  <c r="Y522" i="3"/>
  <c r="Y523" i="3"/>
  <c r="Y524" i="3"/>
  <c r="Y525" i="3"/>
  <c r="Y526" i="3"/>
  <c r="Y527" i="3"/>
  <c r="Y528" i="3"/>
  <c r="Y529" i="3"/>
  <c r="Y530" i="3"/>
  <c r="Y531" i="3"/>
  <c r="Y532" i="3"/>
  <c r="Y533" i="3"/>
  <c r="Y534" i="3"/>
  <c r="Y535" i="3"/>
  <c r="Y536" i="3"/>
  <c r="Y537" i="3"/>
  <c r="Y538" i="3"/>
  <c r="Y539" i="3"/>
  <c r="Y540" i="3"/>
  <c r="Y541" i="3"/>
  <c r="Y542" i="3"/>
  <c r="Y543" i="3"/>
  <c r="Y544" i="3"/>
  <c r="Y545" i="3"/>
  <c r="Y546" i="3"/>
  <c r="Y547" i="3"/>
  <c r="Y548" i="3"/>
  <c r="Y549" i="3"/>
  <c r="Y550" i="3"/>
  <c r="Y551" i="3"/>
  <c r="Y552" i="3"/>
  <c r="Y553" i="3"/>
  <c r="Y554" i="3"/>
  <c r="Y555" i="3"/>
  <c r="Y556" i="3"/>
  <c r="Y557" i="3"/>
  <c r="Y558" i="3"/>
  <c r="Y559" i="3"/>
  <c r="Y560" i="3"/>
  <c r="Y561" i="3"/>
  <c r="Y562" i="3"/>
  <c r="Y563" i="3"/>
  <c r="Y564" i="3"/>
  <c r="Y565" i="3"/>
  <c r="Y566" i="3"/>
  <c r="Y567" i="3"/>
  <c r="Y568" i="3"/>
  <c r="Y569" i="3"/>
  <c r="Y570" i="3"/>
  <c r="Y571" i="3"/>
  <c r="Y572" i="3"/>
  <c r="Y573" i="3"/>
  <c r="Y574" i="3"/>
  <c r="Y575" i="3"/>
  <c r="Y576" i="3"/>
  <c r="Y577" i="3"/>
  <c r="Y578" i="3"/>
  <c r="Y579" i="3"/>
  <c r="Y580" i="3"/>
  <c r="Y581" i="3"/>
  <c r="Y582" i="3"/>
  <c r="Y583" i="3"/>
  <c r="Y584" i="3"/>
  <c r="Y585" i="3"/>
  <c r="Y586" i="3"/>
  <c r="Y587" i="3"/>
  <c r="Y588" i="3"/>
  <c r="Y589" i="3"/>
  <c r="Y590" i="3"/>
  <c r="Y591" i="3"/>
  <c r="Y592" i="3"/>
  <c r="Y593" i="3"/>
  <c r="Y594" i="3"/>
  <c r="Y595" i="3"/>
  <c r="Y596" i="3"/>
  <c r="Y597" i="3"/>
  <c r="Y598" i="3"/>
  <c r="Y599" i="3"/>
  <c r="Y600" i="3"/>
  <c r="Y601" i="3"/>
  <c r="Y602" i="3"/>
  <c r="Y603" i="3"/>
  <c r="Y604" i="3"/>
  <c r="Y605" i="3"/>
  <c r="Y606" i="3"/>
  <c r="Y607" i="3"/>
  <c r="Y608" i="3"/>
  <c r="Y609" i="3"/>
  <c r="Y610" i="3"/>
  <c r="Y611" i="3"/>
  <c r="Y612" i="3"/>
  <c r="Y613" i="3"/>
  <c r="Y614" i="3"/>
  <c r="Y615" i="3"/>
  <c r="Y616" i="3"/>
  <c r="Y617" i="3"/>
  <c r="Y618" i="3"/>
  <c r="Y619" i="3"/>
  <c r="Y620" i="3"/>
  <c r="Y621" i="3"/>
  <c r="Y622" i="3"/>
  <c r="Y623" i="3"/>
  <c r="Y624" i="3"/>
  <c r="Y625" i="3"/>
  <c r="Y626" i="3"/>
  <c r="Y627" i="3"/>
  <c r="Y628" i="3"/>
  <c r="Y629" i="3"/>
  <c r="Y630" i="3"/>
  <c r="Y631" i="3"/>
  <c r="Y632" i="3"/>
  <c r="Y633" i="3"/>
  <c r="Y634" i="3"/>
  <c r="Y635" i="3"/>
  <c r="Y636" i="3"/>
  <c r="Y637" i="3"/>
  <c r="Y638" i="3"/>
  <c r="Y639" i="3"/>
  <c r="Y640" i="3"/>
  <c r="Y641" i="3"/>
  <c r="Y642" i="3"/>
  <c r="Y643" i="3"/>
  <c r="Y644" i="3"/>
  <c r="Y645" i="3"/>
  <c r="Y646" i="3"/>
  <c r="Y647" i="3"/>
  <c r="Y648" i="3"/>
  <c r="Y649" i="3"/>
  <c r="Y650" i="3"/>
  <c r="Y651" i="3"/>
  <c r="Y652" i="3"/>
  <c r="Y653" i="3"/>
  <c r="Y654" i="3"/>
  <c r="Y655" i="3"/>
  <c r="Y656" i="3"/>
  <c r="Y657" i="3"/>
  <c r="Y658" i="3"/>
  <c r="Y659" i="3"/>
  <c r="Y660" i="3"/>
  <c r="Y661" i="3"/>
  <c r="Y662" i="3"/>
  <c r="Y663" i="3"/>
  <c r="Y664" i="3"/>
  <c r="Y665" i="3"/>
  <c r="Y666" i="3"/>
  <c r="Y667" i="3"/>
  <c r="Y668" i="3"/>
  <c r="Y669" i="3"/>
  <c r="Y670" i="3"/>
  <c r="Y671" i="3"/>
  <c r="Y672" i="3"/>
  <c r="Y673" i="3"/>
  <c r="Y674" i="3"/>
  <c r="Y675" i="3"/>
  <c r="Y676" i="3"/>
  <c r="Y677" i="3"/>
  <c r="Y678" i="3"/>
  <c r="Y679" i="3"/>
  <c r="Y680" i="3"/>
  <c r="Y681" i="3"/>
  <c r="Y682" i="3"/>
  <c r="Y683" i="3"/>
  <c r="Y684" i="3"/>
  <c r="Y685" i="3"/>
  <c r="Y686" i="3"/>
  <c r="Y687" i="3"/>
  <c r="Y688" i="3"/>
  <c r="Y689" i="3"/>
  <c r="Y690" i="3"/>
  <c r="Y691" i="3"/>
  <c r="Y692" i="3"/>
  <c r="Y693" i="3"/>
  <c r="Y694" i="3"/>
  <c r="Y695" i="3"/>
  <c r="Y696" i="3"/>
  <c r="Y697" i="3"/>
  <c r="Y698" i="3"/>
  <c r="Y699" i="3"/>
  <c r="Y700" i="3"/>
  <c r="Y701" i="3"/>
  <c r="Y702" i="3"/>
  <c r="Y703" i="3"/>
  <c r="Y704" i="3"/>
  <c r="Y705" i="3"/>
  <c r="Y706" i="3"/>
  <c r="Y707" i="3"/>
  <c r="Y708" i="3"/>
  <c r="Y709" i="3"/>
  <c r="Y710" i="3"/>
  <c r="Y711" i="3"/>
  <c r="Y712" i="3"/>
  <c r="Y713" i="3"/>
  <c r="Y714" i="3"/>
  <c r="Y715" i="3"/>
  <c r="Y716" i="3"/>
  <c r="Y717" i="3"/>
  <c r="Y718" i="3"/>
  <c r="Y719" i="3"/>
  <c r="Y720" i="3"/>
  <c r="Y721" i="3"/>
  <c r="Y722" i="3"/>
  <c r="Y723" i="3"/>
  <c r="Y724" i="3"/>
  <c r="Y725" i="3"/>
  <c r="Y726" i="3"/>
  <c r="Y727" i="3"/>
  <c r="Y728" i="3"/>
  <c r="Y729" i="3"/>
  <c r="Y730" i="3"/>
  <c r="Y731" i="3"/>
  <c r="Y732" i="3"/>
  <c r="Y733" i="3"/>
  <c r="Y734" i="3"/>
  <c r="Y735" i="3"/>
  <c r="Y736" i="3"/>
  <c r="Y737" i="3"/>
  <c r="Y738" i="3"/>
  <c r="Y739" i="3"/>
  <c r="Y740" i="3"/>
  <c r="Y741" i="3"/>
  <c r="Y742" i="3"/>
  <c r="Y743" i="3"/>
  <c r="Y744" i="3"/>
  <c r="Y745" i="3"/>
  <c r="Y746" i="3"/>
  <c r="Y747" i="3"/>
  <c r="Y748" i="3"/>
  <c r="Y749" i="3"/>
  <c r="Y750" i="3"/>
  <c r="Y751" i="3"/>
  <c r="Y752" i="3"/>
  <c r="Y753" i="3"/>
  <c r="Y754" i="3"/>
  <c r="Y755" i="3"/>
  <c r="Y756" i="3"/>
  <c r="Y757" i="3"/>
  <c r="Y758" i="3"/>
  <c r="Y759" i="3"/>
  <c r="Y760" i="3"/>
  <c r="Y761" i="3"/>
  <c r="Y762" i="3"/>
  <c r="Y763" i="3"/>
  <c r="Y764" i="3"/>
  <c r="Y765" i="3"/>
  <c r="Y766" i="3"/>
  <c r="Y767" i="3"/>
  <c r="Y768" i="3"/>
  <c r="Y769"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H3" i="3"/>
  <c r="J3" i="3" s="1"/>
  <c r="H4" i="3"/>
  <c r="J4" i="3" s="1"/>
  <c r="H5" i="3"/>
  <c r="J5" i="3" s="1"/>
  <c r="H6" i="3"/>
  <c r="J6" i="3" s="1"/>
  <c r="H7" i="3"/>
  <c r="J7" i="3" s="1"/>
  <c r="H8" i="3"/>
  <c r="J8" i="3" s="1"/>
  <c r="H9" i="3"/>
  <c r="J9" i="3" s="1"/>
  <c r="H10" i="3"/>
  <c r="J10" i="3" s="1"/>
  <c r="H11" i="3"/>
  <c r="J11" i="3" s="1"/>
  <c r="H12" i="3"/>
  <c r="J12" i="3" s="1"/>
  <c r="H13" i="3"/>
  <c r="J13" i="3" s="1"/>
  <c r="H14" i="3"/>
  <c r="J14" i="3" s="1"/>
  <c r="H15" i="3"/>
  <c r="J15" i="3" s="1"/>
  <c r="H16" i="3"/>
  <c r="J16" i="3" s="1"/>
  <c r="H17" i="3"/>
  <c r="J17" i="3" s="1"/>
  <c r="H18" i="3"/>
  <c r="J18" i="3" s="1"/>
  <c r="H19" i="3"/>
  <c r="J19" i="3" s="1"/>
  <c r="H20" i="3"/>
  <c r="J20" i="3" s="1"/>
  <c r="H21" i="3"/>
  <c r="J21" i="3" s="1"/>
  <c r="H22" i="3"/>
  <c r="J22" i="3" s="1"/>
  <c r="H23" i="3"/>
  <c r="J23" i="3" s="1"/>
  <c r="H24" i="3"/>
  <c r="J24" i="3" s="1"/>
  <c r="H25" i="3"/>
  <c r="J25" i="3" s="1"/>
  <c r="H26" i="3"/>
  <c r="J26" i="3" s="1"/>
  <c r="H27" i="3"/>
  <c r="J27" i="3" s="1"/>
  <c r="H28" i="3"/>
  <c r="J28" i="3" s="1"/>
  <c r="H29" i="3"/>
  <c r="J29" i="3" s="1"/>
  <c r="H30" i="3"/>
  <c r="J30" i="3" s="1"/>
  <c r="H31" i="3"/>
  <c r="J31" i="3" s="1"/>
  <c r="H32" i="3"/>
  <c r="J32" i="3" s="1"/>
  <c r="H33" i="3"/>
  <c r="J33" i="3" s="1"/>
  <c r="H34" i="3"/>
  <c r="J34" i="3" s="1"/>
  <c r="H35" i="3"/>
  <c r="J35" i="3" s="1"/>
  <c r="H36" i="3"/>
  <c r="J36" i="3" s="1"/>
  <c r="H37" i="3"/>
  <c r="J37" i="3" s="1"/>
  <c r="H38" i="3"/>
  <c r="J38" i="3" s="1"/>
  <c r="H39" i="3"/>
  <c r="J39" i="3" s="1"/>
  <c r="H40" i="3"/>
  <c r="J40" i="3" s="1"/>
  <c r="H41" i="3"/>
  <c r="J41" i="3" s="1"/>
  <c r="H42" i="3"/>
  <c r="J42" i="3" s="1"/>
  <c r="H43" i="3"/>
  <c r="J43" i="3" s="1"/>
  <c r="H44" i="3"/>
  <c r="J44" i="3" s="1"/>
  <c r="H45" i="3"/>
  <c r="J45" i="3" s="1"/>
  <c r="H46" i="3"/>
  <c r="J46" i="3" s="1"/>
  <c r="H47" i="3"/>
  <c r="J47" i="3" s="1"/>
  <c r="H48" i="3"/>
  <c r="J48" i="3" s="1"/>
  <c r="H49" i="3"/>
  <c r="J49" i="3" s="1"/>
  <c r="H50" i="3"/>
  <c r="J50" i="3" s="1"/>
  <c r="H51" i="3"/>
  <c r="J51" i="3" s="1"/>
  <c r="H52" i="3"/>
  <c r="J52" i="3" s="1"/>
  <c r="H53" i="3"/>
  <c r="J53" i="3" s="1"/>
  <c r="H54" i="3"/>
  <c r="J54" i="3" s="1"/>
  <c r="H55" i="3"/>
  <c r="J55" i="3" s="1"/>
  <c r="H56" i="3"/>
  <c r="J56" i="3" s="1"/>
  <c r="H57" i="3"/>
  <c r="J57" i="3" s="1"/>
  <c r="H58" i="3"/>
  <c r="J58" i="3" s="1"/>
  <c r="H59" i="3"/>
  <c r="J59" i="3" s="1"/>
  <c r="H60" i="3"/>
  <c r="J60" i="3" s="1"/>
  <c r="H61" i="3"/>
  <c r="J61" i="3" s="1"/>
  <c r="H62" i="3"/>
  <c r="J62" i="3" s="1"/>
  <c r="H63" i="3"/>
  <c r="J63" i="3" s="1"/>
  <c r="H64" i="3"/>
  <c r="J64" i="3" s="1"/>
  <c r="H65" i="3"/>
  <c r="J65" i="3" s="1"/>
  <c r="H66" i="3"/>
  <c r="J66" i="3" s="1"/>
  <c r="H67" i="3"/>
  <c r="J67" i="3" s="1"/>
  <c r="H68" i="3"/>
  <c r="J68" i="3" s="1"/>
  <c r="H69" i="3"/>
  <c r="J69" i="3" s="1"/>
  <c r="H70" i="3"/>
  <c r="J70" i="3" s="1"/>
  <c r="H71" i="3"/>
  <c r="J71" i="3" s="1"/>
  <c r="H72" i="3"/>
  <c r="J72" i="3" s="1"/>
  <c r="H73" i="3"/>
  <c r="J73" i="3" s="1"/>
  <c r="H74" i="3"/>
  <c r="J74" i="3" s="1"/>
  <c r="H75" i="3"/>
  <c r="J75" i="3" s="1"/>
  <c r="H76" i="3"/>
  <c r="J76" i="3" s="1"/>
  <c r="H77" i="3"/>
  <c r="J77" i="3" s="1"/>
  <c r="H78" i="3"/>
  <c r="J78" i="3" s="1"/>
  <c r="H79" i="3"/>
  <c r="J79" i="3" s="1"/>
  <c r="H80" i="3"/>
  <c r="J80" i="3" s="1"/>
  <c r="H81" i="3"/>
  <c r="J81" i="3" s="1"/>
  <c r="H82" i="3"/>
  <c r="J82" i="3" s="1"/>
  <c r="H83" i="3"/>
  <c r="J83" i="3" s="1"/>
  <c r="H84" i="3"/>
  <c r="J84" i="3" s="1"/>
  <c r="H85" i="3"/>
  <c r="J85" i="3" s="1"/>
  <c r="H86" i="3"/>
  <c r="J86" i="3" s="1"/>
  <c r="H87" i="3"/>
  <c r="J87" i="3" s="1"/>
  <c r="H88" i="3"/>
  <c r="J88" i="3" s="1"/>
  <c r="H89" i="3"/>
  <c r="J89" i="3" s="1"/>
  <c r="H90" i="3"/>
  <c r="J90" i="3" s="1"/>
  <c r="H91" i="3"/>
  <c r="J91" i="3" s="1"/>
  <c r="H92" i="3"/>
  <c r="J92" i="3" s="1"/>
  <c r="H93" i="3"/>
  <c r="J93" i="3" s="1"/>
  <c r="H94" i="3"/>
  <c r="J94" i="3" s="1"/>
  <c r="H95" i="3"/>
  <c r="J95" i="3" s="1"/>
  <c r="H96" i="3"/>
  <c r="J96" i="3" s="1"/>
  <c r="H97" i="3"/>
  <c r="J97" i="3" s="1"/>
  <c r="H98" i="3"/>
  <c r="J98" i="3" s="1"/>
  <c r="H99" i="3"/>
  <c r="J99" i="3" s="1"/>
  <c r="H100" i="3"/>
  <c r="J100" i="3" s="1"/>
  <c r="H101" i="3"/>
  <c r="J101" i="3" s="1"/>
  <c r="H102" i="3"/>
  <c r="J102" i="3" s="1"/>
  <c r="H103" i="3"/>
  <c r="J103" i="3" s="1"/>
  <c r="H104" i="3"/>
  <c r="J104" i="3" s="1"/>
  <c r="H105" i="3"/>
  <c r="J105" i="3" s="1"/>
  <c r="H106" i="3"/>
  <c r="J106" i="3" s="1"/>
  <c r="H107" i="3"/>
  <c r="J107" i="3" s="1"/>
  <c r="H108" i="3"/>
  <c r="J108" i="3" s="1"/>
  <c r="H109" i="3"/>
  <c r="J109" i="3" s="1"/>
  <c r="H110" i="3"/>
  <c r="J110" i="3" s="1"/>
  <c r="H111" i="3"/>
  <c r="J111" i="3" s="1"/>
  <c r="H112" i="3"/>
  <c r="J112" i="3" s="1"/>
  <c r="H113" i="3"/>
  <c r="J113" i="3" s="1"/>
  <c r="H114" i="3"/>
  <c r="J114" i="3" s="1"/>
  <c r="H115" i="3"/>
  <c r="J115" i="3" s="1"/>
  <c r="H116" i="3"/>
  <c r="J116" i="3" s="1"/>
  <c r="H117" i="3"/>
  <c r="J117" i="3" s="1"/>
  <c r="H118" i="3"/>
  <c r="J118" i="3" s="1"/>
  <c r="H119" i="3"/>
  <c r="J119" i="3" s="1"/>
  <c r="H120" i="3"/>
  <c r="J120" i="3" s="1"/>
  <c r="H121" i="3"/>
  <c r="J121" i="3" s="1"/>
  <c r="H122" i="3"/>
  <c r="J122" i="3" s="1"/>
  <c r="H123" i="3"/>
  <c r="J123" i="3" s="1"/>
  <c r="H124" i="3"/>
  <c r="J124" i="3" s="1"/>
  <c r="H125" i="3"/>
  <c r="J125" i="3" s="1"/>
  <c r="H126" i="3"/>
  <c r="J126" i="3" s="1"/>
  <c r="H127" i="3"/>
  <c r="J127" i="3" s="1"/>
  <c r="H128" i="3"/>
  <c r="J128" i="3" s="1"/>
  <c r="H129" i="3"/>
  <c r="J129" i="3" s="1"/>
  <c r="H130" i="3"/>
  <c r="J130" i="3" s="1"/>
  <c r="H131" i="3"/>
  <c r="J131" i="3" s="1"/>
  <c r="H132" i="3"/>
  <c r="J132" i="3" s="1"/>
  <c r="H133" i="3"/>
  <c r="J133" i="3" s="1"/>
  <c r="H134" i="3"/>
  <c r="J134" i="3" s="1"/>
  <c r="H135" i="3"/>
  <c r="J135" i="3" s="1"/>
  <c r="H136" i="3"/>
  <c r="J136" i="3" s="1"/>
  <c r="H137" i="3"/>
  <c r="J137" i="3" s="1"/>
  <c r="H138" i="3"/>
  <c r="J138" i="3" s="1"/>
  <c r="H139" i="3"/>
  <c r="J139" i="3" s="1"/>
  <c r="H140" i="3"/>
  <c r="J140" i="3" s="1"/>
  <c r="H141" i="3"/>
  <c r="J141" i="3" s="1"/>
  <c r="H142" i="3"/>
  <c r="J142" i="3" s="1"/>
  <c r="H143" i="3"/>
  <c r="J143" i="3" s="1"/>
  <c r="H144" i="3"/>
  <c r="J144" i="3" s="1"/>
  <c r="H145" i="3"/>
  <c r="J145" i="3" s="1"/>
  <c r="H146" i="3"/>
  <c r="J146" i="3" s="1"/>
  <c r="H147" i="3"/>
  <c r="J147" i="3" s="1"/>
  <c r="H148" i="3"/>
  <c r="J148" i="3" s="1"/>
  <c r="H149" i="3"/>
  <c r="J149" i="3" s="1"/>
  <c r="H150" i="3"/>
  <c r="J150" i="3" s="1"/>
  <c r="H151" i="3"/>
  <c r="J151" i="3" s="1"/>
  <c r="H152" i="3"/>
  <c r="J152" i="3" s="1"/>
  <c r="H153" i="3"/>
  <c r="J153" i="3" s="1"/>
  <c r="H154" i="3"/>
  <c r="J154" i="3" s="1"/>
  <c r="H155" i="3"/>
  <c r="J155" i="3" s="1"/>
  <c r="H156" i="3"/>
  <c r="J156" i="3" s="1"/>
  <c r="H157" i="3"/>
  <c r="J157" i="3" s="1"/>
  <c r="H158" i="3"/>
  <c r="J158" i="3" s="1"/>
  <c r="H159" i="3"/>
  <c r="J159" i="3" s="1"/>
  <c r="H160" i="3"/>
  <c r="J160" i="3" s="1"/>
  <c r="H161" i="3"/>
  <c r="J161" i="3" s="1"/>
  <c r="H162" i="3"/>
  <c r="J162" i="3" s="1"/>
  <c r="H163" i="3"/>
  <c r="J163" i="3" s="1"/>
  <c r="H164" i="3"/>
  <c r="J164" i="3" s="1"/>
  <c r="H165" i="3"/>
  <c r="J165" i="3" s="1"/>
  <c r="H166" i="3"/>
  <c r="J166" i="3" s="1"/>
  <c r="H167" i="3"/>
  <c r="J167" i="3" s="1"/>
  <c r="H168" i="3"/>
  <c r="J168" i="3" s="1"/>
  <c r="H169" i="3"/>
  <c r="J169" i="3" s="1"/>
  <c r="H170" i="3"/>
  <c r="J170" i="3" s="1"/>
  <c r="H171" i="3"/>
  <c r="J171" i="3" s="1"/>
  <c r="H172" i="3"/>
  <c r="J172" i="3" s="1"/>
  <c r="H173" i="3"/>
  <c r="J173" i="3" s="1"/>
  <c r="H174" i="3"/>
  <c r="J174" i="3" s="1"/>
  <c r="H175" i="3"/>
  <c r="J175" i="3" s="1"/>
  <c r="H176" i="3"/>
  <c r="J176" i="3" s="1"/>
  <c r="H177" i="3"/>
  <c r="J177" i="3" s="1"/>
  <c r="H178" i="3"/>
  <c r="J178" i="3" s="1"/>
  <c r="H179" i="3"/>
  <c r="J179" i="3" s="1"/>
  <c r="H180" i="3"/>
  <c r="J180" i="3" s="1"/>
  <c r="H181" i="3"/>
  <c r="J181" i="3" s="1"/>
  <c r="H182" i="3"/>
  <c r="J182" i="3" s="1"/>
  <c r="H183" i="3"/>
  <c r="J183" i="3" s="1"/>
  <c r="H184" i="3"/>
  <c r="J184" i="3" s="1"/>
  <c r="H185" i="3"/>
  <c r="J185" i="3" s="1"/>
  <c r="H186" i="3"/>
  <c r="J186" i="3" s="1"/>
  <c r="H187" i="3"/>
  <c r="J187" i="3" s="1"/>
  <c r="H188" i="3"/>
  <c r="J188" i="3" s="1"/>
  <c r="H189" i="3"/>
  <c r="J189" i="3" s="1"/>
  <c r="H190" i="3"/>
  <c r="J190" i="3" s="1"/>
  <c r="H191" i="3"/>
  <c r="J191" i="3" s="1"/>
  <c r="H192" i="3"/>
  <c r="J192" i="3" s="1"/>
  <c r="H193" i="3"/>
  <c r="J193" i="3" s="1"/>
  <c r="H194" i="3"/>
  <c r="J194" i="3" s="1"/>
  <c r="H195" i="3"/>
  <c r="J195" i="3" s="1"/>
  <c r="H196" i="3"/>
  <c r="J196" i="3" s="1"/>
  <c r="H197" i="3"/>
  <c r="J197" i="3" s="1"/>
  <c r="H198" i="3"/>
  <c r="J198" i="3" s="1"/>
  <c r="H199" i="3"/>
  <c r="J199" i="3" s="1"/>
  <c r="H200" i="3"/>
  <c r="J200" i="3" s="1"/>
  <c r="H201" i="3"/>
  <c r="J201" i="3" s="1"/>
  <c r="H202" i="3"/>
  <c r="J202" i="3" s="1"/>
  <c r="H203" i="3"/>
  <c r="J203" i="3" s="1"/>
  <c r="H204" i="3"/>
  <c r="J204" i="3" s="1"/>
  <c r="H205" i="3"/>
  <c r="J205" i="3" s="1"/>
  <c r="H206" i="3"/>
  <c r="J206" i="3" s="1"/>
  <c r="H207" i="3"/>
  <c r="J207" i="3" s="1"/>
  <c r="H208" i="3"/>
  <c r="J208" i="3" s="1"/>
  <c r="H209" i="3"/>
  <c r="J209" i="3" s="1"/>
  <c r="H210" i="3"/>
  <c r="J210" i="3" s="1"/>
  <c r="H211" i="3"/>
  <c r="J211" i="3" s="1"/>
  <c r="H212" i="3"/>
  <c r="J212" i="3" s="1"/>
  <c r="H213" i="3"/>
  <c r="J213" i="3" s="1"/>
  <c r="H214" i="3"/>
  <c r="J214" i="3" s="1"/>
  <c r="H215" i="3"/>
  <c r="J215" i="3" s="1"/>
  <c r="H216" i="3"/>
  <c r="J216" i="3" s="1"/>
  <c r="H217" i="3"/>
  <c r="J217" i="3" s="1"/>
  <c r="H218" i="3"/>
  <c r="J218" i="3" s="1"/>
  <c r="H219" i="3"/>
  <c r="J219" i="3" s="1"/>
  <c r="H220" i="3"/>
  <c r="J220" i="3" s="1"/>
  <c r="H221" i="3"/>
  <c r="J221" i="3" s="1"/>
  <c r="H222" i="3"/>
  <c r="J222" i="3" s="1"/>
  <c r="H223" i="3"/>
  <c r="J223" i="3" s="1"/>
  <c r="H224" i="3"/>
  <c r="J224" i="3" s="1"/>
  <c r="H225" i="3"/>
  <c r="J225" i="3" s="1"/>
  <c r="H226" i="3"/>
  <c r="J226" i="3" s="1"/>
  <c r="H227" i="3"/>
  <c r="J227" i="3" s="1"/>
  <c r="H228" i="3"/>
  <c r="J228" i="3" s="1"/>
  <c r="H229" i="3"/>
  <c r="J229" i="3" s="1"/>
  <c r="H230" i="3"/>
  <c r="J230" i="3" s="1"/>
  <c r="H231" i="3"/>
  <c r="J231" i="3" s="1"/>
  <c r="H232" i="3"/>
  <c r="J232" i="3" s="1"/>
  <c r="H233" i="3"/>
  <c r="J233" i="3" s="1"/>
  <c r="H234" i="3"/>
  <c r="J234" i="3" s="1"/>
  <c r="H235" i="3"/>
  <c r="J235" i="3" s="1"/>
  <c r="H236" i="3"/>
  <c r="J236" i="3" s="1"/>
  <c r="H237" i="3"/>
  <c r="J237" i="3" s="1"/>
  <c r="H238" i="3"/>
  <c r="J238" i="3" s="1"/>
  <c r="H239" i="3"/>
  <c r="J239" i="3" s="1"/>
  <c r="H240" i="3"/>
  <c r="J240" i="3" s="1"/>
  <c r="H241" i="3"/>
  <c r="J241" i="3" s="1"/>
  <c r="H242" i="3"/>
  <c r="J242" i="3" s="1"/>
  <c r="H243" i="3"/>
  <c r="J243" i="3" s="1"/>
  <c r="H244" i="3"/>
  <c r="J244" i="3" s="1"/>
  <c r="H245" i="3"/>
  <c r="J245" i="3" s="1"/>
  <c r="H246" i="3"/>
  <c r="J246" i="3" s="1"/>
  <c r="H247" i="3"/>
  <c r="J247" i="3" s="1"/>
  <c r="H248" i="3"/>
  <c r="J248" i="3" s="1"/>
  <c r="H249" i="3"/>
  <c r="J249" i="3" s="1"/>
  <c r="H250" i="3"/>
  <c r="J250" i="3" s="1"/>
  <c r="H251" i="3"/>
  <c r="J251" i="3" s="1"/>
  <c r="H252" i="3"/>
  <c r="J252" i="3" s="1"/>
  <c r="H253" i="3"/>
  <c r="J253" i="3" s="1"/>
  <c r="H254" i="3"/>
  <c r="J254" i="3" s="1"/>
  <c r="H255" i="3"/>
  <c r="J255" i="3" s="1"/>
  <c r="H256" i="3"/>
  <c r="J256" i="3" s="1"/>
  <c r="H257" i="3"/>
  <c r="J257" i="3" s="1"/>
  <c r="H258" i="3"/>
  <c r="J258" i="3" s="1"/>
  <c r="H259" i="3"/>
  <c r="J259" i="3" s="1"/>
  <c r="H260" i="3"/>
  <c r="J260" i="3" s="1"/>
  <c r="H261" i="3"/>
  <c r="J261" i="3" s="1"/>
  <c r="H262" i="3"/>
  <c r="J262" i="3" s="1"/>
  <c r="H263" i="3"/>
  <c r="J263" i="3" s="1"/>
  <c r="H264" i="3"/>
  <c r="J264" i="3" s="1"/>
  <c r="H265" i="3"/>
  <c r="J265" i="3" s="1"/>
  <c r="H266" i="3"/>
  <c r="J266" i="3" s="1"/>
  <c r="H267" i="3"/>
  <c r="J267" i="3" s="1"/>
  <c r="H268" i="3"/>
  <c r="J268" i="3" s="1"/>
  <c r="H269" i="3"/>
  <c r="J269" i="3" s="1"/>
  <c r="H270" i="3"/>
  <c r="J270" i="3" s="1"/>
  <c r="H271" i="3"/>
  <c r="J271" i="3" s="1"/>
  <c r="H272" i="3"/>
  <c r="J272" i="3" s="1"/>
  <c r="H273" i="3"/>
  <c r="J273" i="3" s="1"/>
  <c r="H274" i="3"/>
  <c r="J274" i="3" s="1"/>
  <c r="H275" i="3"/>
  <c r="J275" i="3" s="1"/>
  <c r="H276" i="3"/>
  <c r="J276" i="3" s="1"/>
  <c r="H277" i="3"/>
  <c r="J277" i="3" s="1"/>
  <c r="H278" i="3"/>
  <c r="J278" i="3" s="1"/>
  <c r="H279" i="3"/>
  <c r="J279" i="3" s="1"/>
  <c r="H280" i="3"/>
  <c r="J280" i="3" s="1"/>
  <c r="H281" i="3"/>
  <c r="J281" i="3" s="1"/>
  <c r="H282" i="3"/>
  <c r="J282" i="3" s="1"/>
  <c r="H283" i="3"/>
  <c r="J283" i="3" s="1"/>
  <c r="H284" i="3"/>
  <c r="J284" i="3" s="1"/>
  <c r="H285" i="3"/>
  <c r="J285" i="3" s="1"/>
  <c r="H286" i="3"/>
  <c r="J286" i="3" s="1"/>
  <c r="H287" i="3"/>
  <c r="J287" i="3" s="1"/>
  <c r="H288" i="3"/>
  <c r="J288" i="3" s="1"/>
  <c r="H289" i="3"/>
  <c r="J289" i="3" s="1"/>
  <c r="H290" i="3"/>
  <c r="J290" i="3" s="1"/>
  <c r="H291" i="3"/>
  <c r="J291" i="3" s="1"/>
  <c r="H292" i="3"/>
  <c r="J292" i="3" s="1"/>
  <c r="H293" i="3"/>
  <c r="J293" i="3" s="1"/>
  <c r="H294" i="3"/>
  <c r="J294" i="3" s="1"/>
  <c r="H295" i="3"/>
  <c r="J295" i="3" s="1"/>
  <c r="H296" i="3"/>
  <c r="J296" i="3" s="1"/>
  <c r="H297" i="3"/>
  <c r="J297" i="3" s="1"/>
  <c r="H298" i="3"/>
  <c r="J298" i="3" s="1"/>
  <c r="H299" i="3"/>
  <c r="J299" i="3" s="1"/>
  <c r="H300" i="3"/>
  <c r="J300" i="3" s="1"/>
  <c r="H301" i="3"/>
  <c r="J301" i="3" s="1"/>
  <c r="H302" i="3"/>
  <c r="J302" i="3" s="1"/>
  <c r="H303" i="3"/>
  <c r="J303" i="3" s="1"/>
  <c r="H304" i="3"/>
  <c r="J304" i="3" s="1"/>
  <c r="H305" i="3"/>
  <c r="J305" i="3" s="1"/>
  <c r="H306" i="3"/>
  <c r="J306" i="3" s="1"/>
  <c r="H307" i="3"/>
  <c r="J307" i="3" s="1"/>
  <c r="H308" i="3"/>
  <c r="J308" i="3" s="1"/>
  <c r="H309" i="3"/>
  <c r="J309" i="3" s="1"/>
  <c r="H310" i="3"/>
  <c r="J310" i="3" s="1"/>
  <c r="H311" i="3"/>
  <c r="J311" i="3" s="1"/>
  <c r="H312" i="3"/>
  <c r="J312" i="3" s="1"/>
  <c r="H313" i="3"/>
  <c r="J313" i="3" s="1"/>
  <c r="H314" i="3"/>
  <c r="J314" i="3" s="1"/>
  <c r="H315" i="3"/>
  <c r="J315" i="3" s="1"/>
  <c r="H316" i="3"/>
  <c r="J316" i="3" s="1"/>
  <c r="H317" i="3"/>
  <c r="J317" i="3" s="1"/>
  <c r="H318" i="3"/>
  <c r="J318" i="3" s="1"/>
  <c r="H319" i="3"/>
  <c r="J319" i="3" s="1"/>
  <c r="H320" i="3"/>
  <c r="J320" i="3" s="1"/>
  <c r="H321" i="3"/>
  <c r="J321" i="3" s="1"/>
  <c r="H322" i="3"/>
  <c r="J322" i="3" s="1"/>
  <c r="H323" i="3"/>
  <c r="J323" i="3" s="1"/>
  <c r="H324" i="3"/>
  <c r="J324" i="3" s="1"/>
  <c r="H325" i="3"/>
  <c r="J325" i="3" s="1"/>
  <c r="H326" i="3"/>
  <c r="J326" i="3" s="1"/>
  <c r="H327" i="3"/>
  <c r="J327" i="3" s="1"/>
  <c r="H328" i="3"/>
  <c r="J328" i="3" s="1"/>
  <c r="H329" i="3"/>
  <c r="J329" i="3" s="1"/>
  <c r="H330" i="3"/>
  <c r="J330" i="3" s="1"/>
  <c r="H331" i="3"/>
  <c r="J331" i="3" s="1"/>
  <c r="H332" i="3"/>
  <c r="J332" i="3" s="1"/>
  <c r="H333" i="3"/>
  <c r="J333" i="3" s="1"/>
  <c r="H334" i="3"/>
  <c r="J334" i="3" s="1"/>
  <c r="H335" i="3"/>
  <c r="J335" i="3" s="1"/>
  <c r="H336" i="3"/>
  <c r="J336" i="3" s="1"/>
  <c r="H337" i="3"/>
  <c r="J337" i="3" s="1"/>
  <c r="H338" i="3"/>
  <c r="J338" i="3" s="1"/>
  <c r="H339" i="3"/>
  <c r="J339" i="3" s="1"/>
  <c r="H340" i="3"/>
  <c r="J340" i="3" s="1"/>
  <c r="H341" i="3"/>
  <c r="J341" i="3" s="1"/>
  <c r="H342" i="3"/>
  <c r="J342" i="3" s="1"/>
  <c r="H343" i="3"/>
  <c r="J343" i="3" s="1"/>
  <c r="H344" i="3"/>
  <c r="J344" i="3" s="1"/>
  <c r="H345" i="3"/>
  <c r="J345" i="3" s="1"/>
  <c r="H346" i="3"/>
  <c r="J346" i="3" s="1"/>
  <c r="H347" i="3"/>
  <c r="J347" i="3" s="1"/>
  <c r="H348" i="3"/>
  <c r="J348" i="3" s="1"/>
  <c r="H349" i="3"/>
  <c r="J349" i="3" s="1"/>
  <c r="H350" i="3"/>
  <c r="J350" i="3" s="1"/>
  <c r="H351" i="3"/>
  <c r="J351" i="3" s="1"/>
  <c r="H352" i="3"/>
  <c r="J352" i="3" s="1"/>
  <c r="H353" i="3"/>
  <c r="J353" i="3" s="1"/>
  <c r="H354" i="3"/>
  <c r="J354" i="3" s="1"/>
  <c r="H355" i="3"/>
  <c r="J355" i="3" s="1"/>
  <c r="H356" i="3"/>
  <c r="J356" i="3" s="1"/>
  <c r="H357" i="3"/>
  <c r="J357" i="3" s="1"/>
  <c r="H358" i="3"/>
  <c r="J358" i="3" s="1"/>
  <c r="H359" i="3"/>
  <c r="J359" i="3" s="1"/>
  <c r="H360" i="3"/>
  <c r="J360" i="3" s="1"/>
  <c r="H361" i="3"/>
  <c r="J361" i="3" s="1"/>
  <c r="H362" i="3"/>
  <c r="J362" i="3" s="1"/>
  <c r="H363" i="3"/>
  <c r="J363" i="3" s="1"/>
  <c r="H364" i="3"/>
  <c r="J364" i="3" s="1"/>
  <c r="H365" i="3"/>
  <c r="J365" i="3" s="1"/>
  <c r="H366" i="3"/>
  <c r="J366" i="3" s="1"/>
  <c r="H367" i="3"/>
  <c r="J367" i="3" s="1"/>
  <c r="H368" i="3"/>
  <c r="J368" i="3" s="1"/>
  <c r="H369" i="3"/>
  <c r="J369" i="3" s="1"/>
  <c r="H370" i="3"/>
  <c r="J370" i="3" s="1"/>
  <c r="H371" i="3"/>
  <c r="J371" i="3" s="1"/>
  <c r="H372" i="3"/>
  <c r="J372" i="3" s="1"/>
  <c r="H373" i="3"/>
  <c r="J373" i="3" s="1"/>
  <c r="H374" i="3"/>
  <c r="J374" i="3" s="1"/>
  <c r="H375" i="3"/>
  <c r="J375" i="3" s="1"/>
  <c r="H376" i="3"/>
  <c r="J376" i="3" s="1"/>
  <c r="H377" i="3"/>
  <c r="J377" i="3" s="1"/>
  <c r="H378" i="3"/>
  <c r="J378" i="3" s="1"/>
  <c r="H379" i="3"/>
  <c r="J379" i="3" s="1"/>
  <c r="H380" i="3"/>
  <c r="J380" i="3" s="1"/>
  <c r="H381" i="3"/>
  <c r="J381" i="3" s="1"/>
  <c r="H382" i="3"/>
  <c r="J382" i="3" s="1"/>
  <c r="H383" i="3"/>
  <c r="J383" i="3" s="1"/>
  <c r="H384" i="3"/>
  <c r="J384" i="3" s="1"/>
  <c r="H385" i="3"/>
  <c r="J385" i="3" s="1"/>
  <c r="H386" i="3"/>
  <c r="J386" i="3" s="1"/>
  <c r="H387" i="3"/>
  <c r="J387" i="3" s="1"/>
  <c r="H388" i="3"/>
  <c r="J388" i="3" s="1"/>
  <c r="H389" i="3"/>
  <c r="J389" i="3" s="1"/>
  <c r="H390" i="3"/>
  <c r="J390" i="3" s="1"/>
  <c r="H391" i="3"/>
  <c r="J391" i="3" s="1"/>
  <c r="H392" i="3"/>
  <c r="J392" i="3" s="1"/>
  <c r="H393" i="3"/>
  <c r="J393" i="3" s="1"/>
  <c r="H394" i="3"/>
  <c r="J394" i="3" s="1"/>
  <c r="H395" i="3"/>
  <c r="J395" i="3" s="1"/>
  <c r="H396" i="3"/>
  <c r="J396" i="3" s="1"/>
  <c r="H397" i="3"/>
  <c r="J397" i="3" s="1"/>
  <c r="H398" i="3"/>
  <c r="J398" i="3" s="1"/>
  <c r="H399" i="3"/>
  <c r="J399" i="3" s="1"/>
  <c r="H400" i="3"/>
  <c r="J400" i="3" s="1"/>
  <c r="H401" i="3"/>
  <c r="J401" i="3" s="1"/>
  <c r="H402" i="3"/>
  <c r="J402" i="3" s="1"/>
  <c r="H403" i="3"/>
  <c r="J403" i="3" s="1"/>
  <c r="H404" i="3"/>
  <c r="J404" i="3" s="1"/>
  <c r="H405" i="3"/>
  <c r="J405" i="3" s="1"/>
  <c r="H406" i="3"/>
  <c r="J406" i="3" s="1"/>
  <c r="H407" i="3"/>
  <c r="J407" i="3" s="1"/>
  <c r="H408" i="3"/>
  <c r="J408" i="3" s="1"/>
  <c r="H409" i="3"/>
  <c r="J409" i="3" s="1"/>
  <c r="H410" i="3"/>
  <c r="J410" i="3" s="1"/>
  <c r="H411" i="3"/>
  <c r="J411" i="3" s="1"/>
  <c r="H412" i="3"/>
  <c r="J412" i="3" s="1"/>
  <c r="H413" i="3"/>
  <c r="J413" i="3" s="1"/>
  <c r="H414" i="3"/>
  <c r="J414" i="3" s="1"/>
  <c r="H415" i="3"/>
  <c r="J415" i="3" s="1"/>
  <c r="H416" i="3"/>
  <c r="J416" i="3" s="1"/>
  <c r="H417" i="3"/>
  <c r="J417" i="3" s="1"/>
  <c r="H418" i="3"/>
  <c r="J418" i="3" s="1"/>
  <c r="H419" i="3"/>
  <c r="J419" i="3" s="1"/>
  <c r="H420" i="3"/>
  <c r="J420" i="3" s="1"/>
  <c r="H421" i="3"/>
  <c r="J421" i="3" s="1"/>
  <c r="H422" i="3"/>
  <c r="J422" i="3" s="1"/>
  <c r="H423" i="3"/>
  <c r="J423" i="3" s="1"/>
  <c r="H424" i="3"/>
  <c r="J424" i="3" s="1"/>
  <c r="H425" i="3"/>
  <c r="J425" i="3" s="1"/>
  <c r="H426" i="3"/>
  <c r="J426" i="3" s="1"/>
  <c r="H427" i="3"/>
  <c r="J427" i="3" s="1"/>
  <c r="H428" i="3"/>
  <c r="J428" i="3" s="1"/>
  <c r="H429" i="3"/>
  <c r="J429" i="3" s="1"/>
  <c r="H430" i="3"/>
  <c r="J430" i="3" s="1"/>
  <c r="H431" i="3"/>
  <c r="J431" i="3" s="1"/>
  <c r="H432" i="3"/>
  <c r="J432" i="3" s="1"/>
  <c r="H433" i="3"/>
  <c r="J433" i="3" s="1"/>
  <c r="H434" i="3"/>
  <c r="J434" i="3" s="1"/>
  <c r="H435" i="3"/>
  <c r="J435" i="3" s="1"/>
  <c r="H436" i="3"/>
  <c r="J436" i="3" s="1"/>
  <c r="H437" i="3"/>
  <c r="J437" i="3" s="1"/>
  <c r="H438" i="3"/>
  <c r="J438" i="3" s="1"/>
  <c r="H439" i="3"/>
  <c r="J439" i="3" s="1"/>
  <c r="H440" i="3"/>
  <c r="J440" i="3" s="1"/>
  <c r="H441" i="3"/>
  <c r="J441" i="3" s="1"/>
  <c r="H442" i="3"/>
  <c r="J442" i="3" s="1"/>
  <c r="H443" i="3"/>
  <c r="J443" i="3" s="1"/>
  <c r="H444" i="3"/>
  <c r="J444" i="3" s="1"/>
  <c r="H445" i="3"/>
  <c r="J445" i="3" s="1"/>
  <c r="H446" i="3"/>
  <c r="J446" i="3" s="1"/>
  <c r="H447" i="3"/>
  <c r="J447" i="3" s="1"/>
  <c r="H448" i="3"/>
  <c r="J448" i="3" s="1"/>
  <c r="H449" i="3"/>
  <c r="J449" i="3" s="1"/>
  <c r="H450" i="3"/>
  <c r="J450" i="3" s="1"/>
  <c r="H451" i="3"/>
  <c r="J451" i="3" s="1"/>
  <c r="H452" i="3"/>
  <c r="J452" i="3" s="1"/>
  <c r="H453" i="3"/>
  <c r="J453" i="3" s="1"/>
  <c r="H454" i="3"/>
  <c r="J454" i="3" s="1"/>
  <c r="H455" i="3"/>
  <c r="J455" i="3" s="1"/>
  <c r="H456" i="3"/>
  <c r="J456" i="3" s="1"/>
  <c r="H457" i="3"/>
  <c r="J457" i="3" s="1"/>
  <c r="H458" i="3"/>
  <c r="J458" i="3" s="1"/>
  <c r="H459" i="3"/>
  <c r="J459" i="3" s="1"/>
  <c r="H460" i="3"/>
  <c r="J460" i="3" s="1"/>
  <c r="H461" i="3"/>
  <c r="J461" i="3" s="1"/>
  <c r="H462" i="3"/>
  <c r="J462" i="3" s="1"/>
  <c r="H463" i="3"/>
  <c r="J463" i="3" s="1"/>
  <c r="H464" i="3"/>
  <c r="J464" i="3" s="1"/>
  <c r="H465" i="3"/>
  <c r="J465" i="3" s="1"/>
  <c r="H466" i="3"/>
  <c r="J466" i="3" s="1"/>
  <c r="H467" i="3"/>
  <c r="J467" i="3" s="1"/>
  <c r="H468" i="3"/>
  <c r="J468" i="3" s="1"/>
  <c r="H469" i="3"/>
  <c r="J469" i="3" s="1"/>
  <c r="H470" i="3"/>
  <c r="J470" i="3" s="1"/>
  <c r="H471" i="3"/>
  <c r="J471" i="3" s="1"/>
  <c r="H472" i="3"/>
  <c r="J472" i="3" s="1"/>
  <c r="H473" i="3"/>
  <c r="J473" i="3" s="1"/>
  <c r="H474" i="3"/>
  <c r="J474" i="3" s="1"/>
  <c r="H475" i="3"/>
  <c r="J475" i="3" s="1"/>
  <c r="H476" i="3"/>
  <c r="J476" i="3" s="1"/>
  <c r="H477" i="3"/>
  <c r="J477" i="3" s="1"/>
  <c r="H478" i="3"/>
  <c r="J478" i="3" s="1"/>
  <c r="H479" i="3"/>
  <c r="J479" i="3" s="1"/>
  <c r="H480" i="3"/>
  <c r="J480" i="3" s="1"/>
  <c r="H481" i="3"/>
  <c r="J481" i="3" s="1"/>
  <c r="H482" i="3"/>
  <c r="J482" i="3" s="1"/>
  <c r="H483" i="3"/>
  <c r="J483" i="3" s="1"/>
  <c r="H484" i="3"/>
  <c r="J484" i="3" s="1"/>
  <c r="H485" i="3"/>
  <c r="J485" i="3" s="1"/>
  <c r="H486" i="3"/>
  <c r="J486" i="3" s="1"/>
  <c r="H487" i="3"/>
  <c r="J487" i="3" s="1"/>
  <c r="H488" i="3"/>
  <c r="J488" i="3" s="1"/>
  <c r="H489" i="3"/>
  <c r="J489" i="3" s="1"/>
  <c r="H490" i="3"/>
  <c r="J490" i="3" s="1"/>
  <c r="H491" i="3"/>
  <c r="J491" i="3" s="1"/>
  <c r="H492" i="3"/>
  <c r="J492" i="3" s="1"/>
  <c r="H493" i="3"/>
  <c r="J493" i="3" s="1"/>
  <c r="H494" i="3"/>
  <c r="J494" i="3" s="1"/>
  <c r="H495" i="3"/>
  <c r="J495" i="3" s="1"/>
  <c r="H496" i="3"/>
  <c r="J496" i="3" s="1"/>
  <c r="H497" i="3"/>
  <c r="J497" i="3" s="1"/>
  <c r="H498" i="3"/>
  <c r="J498" i="3" s="1"/>
  <c r="H499" i="3"/>
  <c r="J499" i="3" s="1"/>
  <c r="H500" i="3"/>
  <c r="J500" i="3" s="1"/>
  <c r="H501" i="3"/>
  <c r="J501" i="3" s="1"/>
  <c r="H502" i="3"/>
  <c r="J502" i="3" s="1"/>
  <c r="H503" i="3"/>
  <c r="J503" i="3" s="1"/>
  <c r="H504" i="3"/>
  <c r="J504" i="3" s="1"/>
  <c r="H505" i="3"/>
  <c r="J505" i="3" s="1"/>
  <c r="H506" i="3"/>
  <c r="J506" i="3" s="1"/>
  <c r="H507" i="3"/>
  <c r="J507" i="3" s="1"/>
  <c r="H508" i="3"/>
  <c r="J508" i="3" s="1"/>
  <c r="H509" i="3"/>
  <c r="J509" i="3" s="1"/>
  <c r="H510" i="3"/>
  <c r="J510" i="3" s="1"/>
  <c r="H511" i="3"/>
  <c r="J511" i="3" s="1"/>
  <c r="H512" i="3"/>
  <c r="J512" i="3" s="1"/>
  <c r="H513" i="3"/>
  <c r="J513" i="3" s="1"/>
  <c r="H514" i="3"/>
  <c r="J514" i="3" s="1"/>
  <c r="H515" i="3"/>
  <c r="J515" i="3" s="1"/>
  <c r="H516" i="3"/>
  <c r="J516" i="3" s="1"/>
  <c r="H517" i="3"/>
  <c r="J517" i="3" s="1"/>
  <c r="H518" i="3"/>
  <c r="J518" i="3" s="1"/>
  <c r="H519" i="3"/>
  <c r="J519" i="3" s="1"/>
  <c r="H520" i="3"/>
  <c r="J520" i="3" s="1"/>
  <c r="H521" i="3"/>
  <c r="J521" i="3" s="1"/>
  <c r="H522" i="3"/>
  <c r="J522" i="3" s="1"/>
  <c r="H523" i="3"/>
  <c r="J523" i="3" s="1"/>
  <c r="H524" i="3"/>
  <c r="J524" i="3" s="1"/>
  <c r="H525" i="3"/>
  <c r="J525" i="3" s="1"/>
  <c r="H526" i="3"/>
  <c r="J526" i="3" s="1"/>
  <c r="H527" i="3"/>
  <c r="J527" i="3" s="1"/>
  <c r="H528" i="3"/>
  <c r="J528" i="3" s="1"/>
  <c r="H529" i="3"/>
  <c r="J529" i="3" s="1"/>
  <c r="H530" i="3"/>
  <c r="J530" i="3" s="1"/>
  <c r="H531" i="3"/>
  <c r="J531" i="3" s="1"/>
  <c r="H532" i="3"/>
  <c r="J532" i="3" s="1"/>
  <c r="H533" i="3"/>
  <c r="J533" i="3" s="1"/>
  <c r="H534" i="3"/>
  <c r="J534" i="3" s="1"/>
  <c r="H535" i="3"/>
  <c r="J535" i="3" s="1"/>
  <c r="H536" i="3"/>
  <c r="J536" i="3" s="1"/>
  <c r="H537" i="3"/>
  <c r="J537" i="3" s="1"/>
  <c r="H538" i="3"/>
  <c r="J538" i="3" s="1"/>
  <c r="H539" i="3"/>
  <c r="J539" i="3" s="1"/>
  <c r="H540" i="3"/>
  <c r="J540" i="3" s="1"/>
  <c r="H541" i="3"/>
  <c r="J541" i="3" s="1"/>
  <c r="H542" i="3"/>
  <c r="J542" i="3" s="1"/>
  <c r="H543" i="3"/>
  <c r="J543" i="3" s="1"/>
  <c r="H544" i="3"/>
  <c r="J544" i="3" s="1"/>
  <c r="H545" i="3"/>
  <c r="J545" i="3" s="1"/>
  <c r="H546" i="3"/>
  <c r="J546" i="3" s="1"/>
  <c r="H547" i="3"/>
  <c r="J547" i="3" s="1"/>
  <c r="H548" i="3"/>
  <c r="J548" i="3" s="1"/>
  <c r="H549" i="3"/>
  <c r="J549" i="3" s="1"/>
  <c r="H550" i="3"/>
  <c r="J550" i="3" s="1"/>
  <c r="H551" i="3"/>
  <c r="J551" i="3" s="1"/>
  <c r="H552" i="3"/>
  <c r="J552" i="3" s="1"/>
  <c r="H553" i="3"/>
  <c r="J553" i="3" s="1"/>
  <c r="H554" i="3"/>
  <c r="J554" i="3" s="1"/>
  <c r="H555" i="3"/>
  <c r="J555" i="3" s="1"/>
  <c r="H556" i="3"/>
  <c r="J556" i="3" s="1"/>
  <c r="H557" i="3"/>
  <c r="J557" i="3" s="1"/>
  <c r="H558" i="3"/>
  <c r="J558" i="3" s="1"/>
  <c r="H559" i="3"/>
  <c r="J559" i="3" s="1"/>
  <c r="H560" i="3"/>
  <c r="J560" i="3" s="1"/>
  <c r="H561" i="3"/>
  <c r="J561" i="3" s="1"/>
  <c r="H562" i="3"/>
  <c r="J562" i="3" s="1"/>
  <c r="H563" i="3"/>
  <c r="J563" i="3" s="1"/>
  <c r="H564" i="3"/>
  <c r="J564" i="3" s="1"/>
  <c r="H565" i="3"/>
  <c r="J565" i="3" s="1"/>
  <c r="H566" i="3"/>
  <c r="J566" i="3" s="1"/>
  <c r="H567" i="3"/>
  <c r="J567" i="3" s="1"/>
  <c r="H568" i="3"/>
  <c r="J568" i="3" s="1"/>
  <c r="H569" i="3"/>
  <c r="J569" i="3" s="1"/>
  <c r="H570" i="3"/>
  <c r="J570" i="3" s="1"/>
  <c r="H571" i="3"/>
  <c r="J571" i="3" s="1"/>
  <c r="H572" i="3"/>
  <c r="J572" i="3" s="1"/>
  <c r="H573" i="3"/>
  <c r="J573" i="3" s="1"/>
  <c r="H574" i="3"/>
  <c r="J574" i="3" s="1"/>
  <c r="H575" i="3"/>
  <c r="J575" i="3" s="1"/>
  <c r="H576" i="3"/>
  <c r="J576" i="3" s="1"/>
  <c r="H577" i="3"/>
  <c r="J577" i="3" s="1"/>
  <c r="H578" i="3"/>
  <c r="J578" i="3" s="1"/>
  <c r="H579" i="3"/>
  <c r="J579" i="3" s="1"/>
  <c r="H580" i="3"/>
  <c r="J580" i="3" s="1"/>
  <c r="H581" i="3"/>
  <c r="J581" i="3" s="1"/>
  <c r="H582" i="3"/>
  <c r="J582" i="3" s="1"/>
  <c r="H583" i="3"/>
  <c r="J583" i="3" s="1"/>
  <c r="H584" i="3"/>
  <c r="J584" i="3" s="1"/>
  <c r="H585" i="3"/>
  <c r="J585" i="3" s="1"/>
  <c r="H586" i="3"/>
  <c r="J586" i="3" s="1"/>
  <c r="H587" i="3"/>
  <c r="J587" i="3" s="1"/>
  <c r="H588" i="3"/>
  <c r="J588" i="3" s="1"/>
  <c r="H589" i="3"/>
  <c r="J589" i="3" s="1"/>
  <c r="H590" i="3"/>
  <c r="J590" i="3" s="1"/>
  <c r="H591" i="3"/>
  <c r="J591" i="3" s="1"/>
  <c r="H592" i="3"/>
  <c r="J592" i="3" s="1"/>
  <c r="H593" i="3"/>
  <c r="J593" i="3" s="1"/>
  <c r="H594" i="3"/>
  <c r="J594" i="3" s="1"/>
  <c r="H595" i="3"/>
  <c r="J595" i="3" s="1"/>
  <c r="H596" i="3"/>
  <c r="J596" i="3" s="1"/>
  <c r="H597" i="3"/>
  <c r="J597" i="3" s="1"/>
  <c r="H598" i="3"/>
  <c r="J598" i="3" s="1"/>
  <c r="H599" i="3"/>
  <c r="J599" i="3" s="1"/>
  <c r="H600" i="3"/>
  <c r="J600" i="3" s="1"/>
  <c r="H601" i="3"/>
  <c r="J601" i="3" s="1"/>
  <c r="H602" i="3"/>
  <c r="J602" i="3" s="1"/>
  <c r="H603" i="3"/>
  <c r="J603" i="3" s="1"/>
  <c r="H604" i="3"/>
  <c r="J604" i="3" s="1"/>
  <c r="H605" i="3"/>
  <c r="J605" i="3" s="1"/>
  <c r="H606" i="3"/>
  <c r="J606" i="3" s="1"/>
  <c r="H607" i="3"/>
  <c r="J607" i="3" s="1"/>
  <c r="H608" i="3"/>
  <c r="J608" i="3" s="1"/>
  <c r="H609" i="3"/>
  <c r="J609" i="3" s="1"/>
  <c r="H610" i="3"/>
  <c r="J610" i="3" s="1"/>
  <c r="H611" i="3"/>
  <c r="J611" i="3" s="1"/>
  <c r="H612" i="3"/>
  <c r="J612" i="3" s="1"/>
  <c r="H613" i="3"/>
  <c r="J613" i="3" s="1"/>
  <c r="H614" i="3"/>
  <c r="J614" i="3" s="1"/>
  <c r="H615" i="3"/>
  <c r="J615" i="3" s="1"/>
  <c r="H616" i="3"/>
  <c r="J616" i="3" s="1"/>
  <c r="H617" i="3"/>
  <c r="J617" i="3" s="1"/>
  <c r="H618" i="3"/>
  <c r="J618" i="3" s="1"/>
  <c r="H619" i="3"/>
  <c r="J619" i="3" s="1"/>
  <c r="H620" i="3"/>
  <c r="J620" i="3" s="1"/>
  <c r="H621" i="3"/>
  <c r="J621" i="3" s="1"/>
  <c r="H622" i="3"/>
  <c r="J622" i="3" s="1"/>
  <c r="H623" i="3"/>
  <c r="J623" i="3" s="1"/>
  <c r="H624" i="3"/>
  <c r="J624" i="3" s="1"/>
  <c r="H625" i="3"/>
  <c r="J625" i="3" s="1"/>
  <c r="H626" i="3"/>
  <c r="J626" i="3" s="1"/>
  <c r="H627" i="3"/>
  <c r="J627" i="3" s="1"/>
  <c r="H628" i="3"/>
  <c r="J628" i="3" s="1"/>
  <c r="H629" i="3"/>
  <c r="J629" i="3" s="1"/>
  <c r="H630" i="3"/>
  <c r="J630" i="3" s="1"/>
  <c r="H631" i="3"/>
  <c r="J631" i="3" s="1"/>
  <c r="H632" i="3"/>
  <c r="J632" i="3" s="1"/>
  <c r="H633" i="3"/>
  <c r="J633" i="3" s="1"/>
  <c r="H634" i="3"/>
  <c r="J634" i="3" s="1"/>
  <c r="H635" i="3"/>
  <c r="J635" i="3" s="1"/>
  <c r="H636" i="3"/>
  <c r="J636" i="3" s="1"/>
  <c r="H637" i="3"/>
  <c r="J637" i="3" s="1"/>
  <c r="H638" i="3"/>
  <c r="J638" i="3" s="1"/>
  <c r="H639" i="3"/>
  <c r="J639" i="3" s="1"/>
  <c r="H640" i="3"/>
  <c r="J640" i="3" s="1"/>
  <c r="H641" i="3"/>
  <c r="J641" i="3" s="1"/>
  <c r="H642" i="3"/>
  <c r="J642" i="3" s="1"/>
  <c r="H643" i="3"/>
  <c r="J643" i="3" s="1"/>
  <c r="H644" i="3"/>
  <c r="J644" i="3" s="1"/>
  <c r="H645" i="3"/>
  <c r="J645" i="3" s="1"/>
  <c r="H646" i="3"/>
  <c r="J646" i="3" s="1"/>
  <c r="H647" i="3"/>
  <c r="J647" i="3" s="1"/>
  <c r="H648" i="3"/>
  <c r="J648" i="3" s="1"/>
  <c r="H649" i="3"/>
  <c r="H650" i="3"/>
  <c r="J650" i="3" s="1"/>
  <c r="H651" i="3"/>
  <c r="J651" i="3" s="1"/>
  <c r="H652" i="3"/>
  <c r="J652" i="3" s="1"/>
  <c r="H653" i="3"/>
  <c r="J653" i="3" s="1"/>
  <c r="H654" i="3"/>
  <c r="J654" i="3" s="1"/>
  <c r="H655" i="3"/>
  <c r="J655" i="3" s="1"/>
  <c r="H656" i="3"/>
  <c r="J656" i="3" s="1"/>
  <c r="H657" i="3"/>
  <c r="H658" i="3"/>
  <c r="J658" i="3" s="1"/>
  <c r="H659" i="3"/>
  <c r="J659" i="3" s="1"/>
  <c r="H660" i="3"/>
  <c r="J660" i="3" s="1"/>
  <c r="H661" i="3"/>
  <c r="J661" i="3" s="1"/>
  <c r="H662" i="3"/>
  <c r="J662" i="3" s="1"/>
  <c r="H663" i="3"/>
  <c r="J663" i="3" s="1"/>
  <c r="H664" i="3"/>
  <c r="J664" i="3" s="1"/>
  <c r="H665" i="3"/>
  <c r="H666" i="3"/>
  <c r="J666" i="3" s="1"/>
  <c r="H667" i="3"/>
  <c r="J667" i="3" s="1"/>
  <c r="H668" i="3"/>
  <c r="J668" i="3" s="1"/>
  <c r="H669" i="3"/>
  <c r="J669" i="3" s="1"/>
  <c r="H670" i="3"/>
  <c r="J670" i="3" s="1"/>
  <c r="H671" i="3"/>
  <c r="J671" i="3" s="1"/>
  <c r="H672" i="3"/>
  <c r="J672" i="3" s="1"/>
  <c r="H673" i="3"/>
  <c r="H674" i="3"/>
  <c r="J674" i="3" s="1"/>
  <c r="H675" i="3"/>
  <c r="J675" i="3" s="1"/>
  <c r="H676" i="3"/>
  <c r="J676" i="3" s="1"/>
  <c r="H677" i="3"/>
  <c r="J677" i="3" s="1"/>
  <c r="H678" i="3"/>
  <c r="J678" i="3" s="1"/>
  <c r="H679" i="3"/>
  <c r="J679" i="3" s="1"/>
  <c r="H680" i="3"/>
  <c r="J680" i="3" s="1"/>
  <c r="H681" i="3"/>
  <c r="H682" i="3"/>
  <c r="J682" i="3" s="1"/>
  <c r="H683" i="3"/>
  <c r="J683" i="3" s="1"/>
  <c r="H684" i="3"/>
  <c r="J684" i="3" s="1"/>
  <c r="H685" i="3"/>
  <c r="J685" i="3" s="1"/>
  <c r="H686" i="3"/>
  <c r="J686" i="3" s="1"/>
  <c r="H687" i="3"/>
  <c r="J687" i="3" s="1"/>
  <c r="H688" i="3"/>
  <c r="J688" i="3" s="1"/>
  <c r="H689" i="3"/>
  <c r="H690" i="3"/>
  <c r="J690" i="3" s="1"/>
  <c r="H691" i="3"/>
  <c r="J691" i="3" s="1"/>
  <c r="H692" i="3"/>
  <c r="J692" i="3" s="1"/>
  <c r="H693" i="3"/>
  <c r="J693" i="3" s="1"/>
  <c r="H694" i="3"/>
  <c r="J694" i="3" s="1"/>
  <c r="H695" i="3"/>
  <c r="J695" i="3" s="1"/>
  <c r="H696" i="3"/>
  <c r="J696" i="3" s="1"/>
  <c r="H697" i="3"/>
  <c r="H698" i="3"/>
  <c r="J698" i="3" s="1"/>
  <c r="H699" i="3"/>
  <c r="J699" i="3" s="1"/>
  <c r="H700" i="3"/>
  <c r="J700" i="3" s="1"/>
  <c r="H701" i="3"/>
  <c r="J701" i="3" s="1"/>
  <c r="H702" i="3"/>
  <c r="J702" i="3" s="1"/>
  <c r="H703" i="3"/>
  <c r="J703" i="3" s="1"/>
  <c r="H704" i="3"/>
  <c r="J704" i="3" s="1"/>
  <c r="H705" i="3"/>
  <c r="H706" i="3"/>
  <c r="J706" i="3" s="1"/>
  <c r="H707" i="3"/>
  <c r="J707" i="3" s="1"/>
  <c r="H708" i="3"/>
  <c r="J708" i="3" s="1"/>
  <c r="H709" i="3"/>
  <c r="J709" i="3" s="1"/>
  <c r="H710" i="3"/>
  <c r="J710" i="3" s="1"/>
  <c r="H711" i="3"/>
  <c r="J711" i="3" s="1"/>
  <c r="H712" i="3"/>
  <c r="J712" i="3" s="1"/>
  <c r="H713" i="3"/>
  <c r="H714" i="3"/>
  <c r="J714" i="3" s="1"/>
  <c r="H715" i="3"/>
  <c r="J715" i="3" s="1"/>
  <c r="H716" i="3"/>
  <c r="J716" i="3" s="1"/>
  <c r="H717" i="3"/>
  <c r="J717" i="3" s="1"/>
  <c r="H718" i="3"/>
  <c r="J718" i="3" s="1"/>
  <c r="H719" i="3"/>
  <c r="J719" i="3" s="1"/>
  <c r="H720" i="3"/>
  <c r="J720" i="3" s="1"/>
  <c r="H721" i="3"/>
  <c r="H722" i="3"/>
  <c r="J722" i="3" s="1"/>
  <c r="H723" i="3"/>
  <c r="J723" i="3" s="1"/>
  <c r="H724" i="3"/>
  <c r="J724" i="3" s="1"/>
  <c r="H725" i="3"/>
  <c r="J725" i="3" s="1"/>
  <c r="H726" i="3"/>
  <c r="J726" i="3" s="1"/>
  <c r="H727" i="3"/>
  <c r="J727" i="3" s="1"/>
  <c r="H728" i="3"/>
  <c r="J728" i="3" s="1"/>
  <c r="H729" i="3"/>
  <c r="H730" i="3"/>
  <c r="J730" i="3" s="1"/>
  <c r="H731" i="3"/>
  <c r="J731" i="3" s="1"/>
  <c r="H732" i="3"/>
  <c r="J732" i="3" s="1"/>
  <c r="H733" i="3"/>
  <c r="J733" i="3" s="1"/>
  <c r="H734" i="3"/>
  <c r="J734" i="3" s="1"/>
  <c r="H735" i="3"/>
  <c r="J735" i="3" s="1"/>
  <c r="H736" i="3"/>
  <c r="J736" i="3" s="1"/>
  <c r="H737" i="3"/>
  <c r="H738" i="3"/>
  <c r="J738" i="3" s="1"/>
  <c r="H739" i="3"/>
  <c r="J739" i="3" s="1"/>
  <c r="H740" i="3"/>
  <c r="J740" i="3" s="1"/>
  <c r="H741" i="3"/>
  <c r="J741" i="3" s="1"/>
  <c r="H742" i="3"/>
  <c r="J742" i="3" s="1"/>
  <c r="H743" i="3"/>
  <c r="J743" i="3" s="1"/>
  <c r="H744" i="3"/>
  <c r="J744" i="3" s="1"/>
  <c r="H745" i="3"/>
  <c r="H746" i="3"/>
  <c r="J746" i="3" s="1"/>
  <c r="H747" i="3"/>
  <c r="J747" i="3" s="1"/>
  <c r="H748" i="3"/>
  <c r="J748" i="3" s="1"/>
  <c r="H749" i="3"/>
  <c r="J749" i="3" s="1"/>
  <c r="H750" i="3"/>
  <c r="J750" i="3" s="1"/>
  <c r="H751" i="3"/>
  <c r="J751" i="3" s="1"/>
  <c r="H752" i="3"/>
  <c r="J752" i="3" s="1"/>
  <c r="H753" i="3"/>
  <c r="H754" i="3"/>
  <c r="J754" i="3" s="1"/>
  <c r="H755" i="3"/>
  <c r="J755" i="3" s="1"/>
  <c r="H756" i="3"/>
  <c r="J756" i="3" s="1"/>
  <c r="H757" i="3"/>
  <c r="J757" i="3" s="1"/>
  <c r="H758" i="3"/>
  <c r="J758" i="3" s="1"/>
  <c r="H759" i="3"/>
  <c r="J759" i="3" s="1"/>
  <c r="H760" i="3"/>
  <c r="J760" i="3" s="1"/>
  <c r="H761" i="3"/>
  <c r="H762" i="3"/>
  <c r="J762" i="3" s="1"/>
  <c r="H763" i="3"/>
  <c r="J763" i="3" s="1"/>
  <c r="H764" i="3"/>
  <c r="J764" i="3" s="1"/>
  <c r="H765" i="3"/>
  <c r="J765" i="3" s="1"/>
  <c r="H766" i="3"/>
  <c r="J766" i="3" s="1"/>
  <c r="H767" i="3"/>
  <c r="J767" i="3" s="1"/>
  <c r="H768" i="3"/>
  <c r="J768" i="3" s="1"/>
  <c r="H769"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X3" i="3" a="1"/>
  <c r="X3" i="3" s="1"/>
  <c r="X4" i="3" a="1"/>
  <c r="X4" i="3" s="1"/>
  <c r="X5" i="3" a="1"/>
  <c r="X5" i="3" s="1"/>
  <c r="X6" i="3" a="1"/>
  <c r="X6" i="3" s="1"/>
  <c r="X7" i="3" a="1"/>
  <c r="X7" i="3" s="1"/>
  <c r="X8" i="3" a="1"/>
  <c r="X8" i="3" s="1"/>
  <c r="X9" i="3" a="1"/>
  <c r="X9" i="3" s="1"/>
  <c r="X10" i="3" a="1"/>
  <c r="X10" i="3" s="1"/>
  <c r="X11" i="3" a="1"/>
  <c r="X11" i="3" s="1"/>
  <c r="X12" i="3" a="1"/>
  <c r="X12" i="3" s="1"/>
  <c r="X13" i="3" a="1"/>
  <c r="X13" i="3" s="1"/>
  <c r="X14" i="3" a="1"/>
  <c r="X14" i="3" s="1"/>
  <c r="X15" i="3" a="1"/>
  <c r="X15" i="3" s="1"/>
  <c r="X16" i="3" a="1"/>
  <c r="X16" i="3" s="1"/>
  <c r="X17" i="3" a="1"/>
  <c r="X17" i="3" s="1"/>
  <c r="X18" i="3" a="1"/>
  <c r="X18" i="3" s="1"/>
  <c r="X19" i="3" a="1"/>
  <c r="X19" i="3" s="1"/>
  <c r="X20" i="3" a="1"/>
  <c r="X20" i="3" s="1"/>
  <c r="X21" i="3" a="1"/>
  <c r="X21" i="3" s="1"/>
  <c r="X22" i="3" a="1"/>
  <c r="X22" i="3" s="1"/>
  <c r="X23" i="3" a="1"/>
  <c r="X23" i="3" s="1"/>
  <c r="X24" i="3" a="1"/>
  <c r="X24" i="3" s="1"/>
  <c r="X25" i="3" a="1"/>
  <c r="X25" i="3" s="1"/>
  <c r="X26" i="3" a="1"/>
  <c r="X26" i="3" s="1"/>
  <c r="X27" i="3" a="1"/>
  <c r="X27" i="3" s="1"/>
  <c r="X28" i="3" a="1"/>
  <c r="X28" i="3" s="1"/>
  <c r="X29" i="3" a="1"/>
  <c r="X29" i="3" s="1"/>
  <c r="X30" i="3" a="1"/>
  <c r="X30" i="3" s="1"/>
  <c r="X31" i="3" a="1"/>
  <c r="X31" i="3" s="1"/>
  <c r="X32" i="3" a="1"/>
  <c r="X32" i="3" s="1"/>
  <c r="X33" i="3" a="1"/>
  <c r="X33" i="3" s="1"/>
  <c r="X34" i="3" a="1"/>
  <c r="X34" i="3" s="1"/>
  <c r="X35" i="3" a="1"/>
  <c r="X35" i="3" s="1"/>
  <c r="X36" i="3" a="1"/>
  <c r="X36" i="3" s="1"/>
  <c r="X37" i="3" a="1"/>
  <c r="X37" i="3" s="1"/>
  <c r="X38" i="3" a="1"/>
  <c r="X38" i="3" s="1"/>
  <c r="X39" i="3" a="1"/>
  <c r="X39" i="3" s="1"/>
  <c r="X40" i="3" a="1"/>
  <c r="X40" i="3" s="1"/>
  <c r="X41" i="3" a="1"/>
  <c r="X41" i="3" s="1"/>
  <c r="X42" i="3" a="1"/>
  <c r="X42" i="3" s="1"/>
  <c r="X43" i="3" a="1"/>
  <c r="X43" i="3" s="1"/>
  <c r="X44" i="3" a="1"/>
  <c r="X44" i="3" s="1"/>
  <c r="X45" i="3" a="1"/>
  <c r="X45" i="3" s="1"/>
  <c r="X46" i="3" a="1"/>
  <c r="X46" i="3" s="1"/>
  <c r="X47" i="3" a="1"/>
  <c r="X47" i="3" s="1"/>
  <c r="X48" i="3" a="1"/>
  <c r="X48" i="3" s="1"/>
  <c r="X49" i="3" a="1"/>
  <c r="X49" i="3" s="1"/>
  <c r="X50" i="3" a="1"/>
  <c r="X50" i="3" s="1"/>
  <c r="X51" i="3" a="1"/>
  <c r="X51" i="3" s="1"/>
  <c r="X52" i="3" a="1"/>
  <c r="X52" i="3" s="1"/>
  <c r="X53" i="3" a="1"/>
  <c r="X53" i="3" s="1"/>
  <c r="X54" i="3" a="1"/>
  <c r="X54" i="3" s="1"/>
  <c r="X55" i="3" a="1"/>
  <c r="X55" i="3" s="1"/>
  <c r="X56" i="3" a="1"/>
  <c r="X56" i="3" s="1"/>
  <c r="X57" i="3" a="1"/>
  <c r="X57" i="3" s="1"/>
  <c r="X58" i="3" a="1"/>
  <c r="X58" i="3" s="1"/>
  <c r="X59" i="3" a="1"/>
  <c r="X59" i="3" s="1"/>
  <c r="X60" i="3" a="1"/>
  <c r="X60" i="3" s="1"/>
  <c r="X61" i="3" a="1"/>
  <c r="X61" i="3" s="1"/>
  <c r="X62" i="3" a="1"/>
  <c r="X62" i="3" s="1"/>
  <c r="X63" i="3" a="1"/>
  <c r="X63" i="3" s="1"/>
  <c r="X64" i="3" a="1"/>
  <c r="X64" i="3" s="1"/>
  <c r="X65" i="3" a="1"/>
  <c r="X65" i="3" s="1"/>
  <c r="X66" i="3" a="1"/>
  <c r="X66" i="3" s="1"/>
  <c r="X67" i="3" a="1"/>
  <c r="X67" i="3" s="1"/>
  <c r="X68" i="3" a="1"/>
  <c r="X68" i="3" s="1"/>
  <c r="X69" i="3" a="1"/>
  <c r="X69" i="3" s="1"/>
  <c r="X70" i="3" a="1"/>
  <c r="X70" i="3" s="1"/>
  <c r="X71" i="3" a="1"/>
  <c r="X71" i="3" s="1"/>
  <c r="X72" i="3" a="1"/>
  <c r="X72" i="3" s="1"/>
  <c r="X73" i="3" a="1"/>
  <c r="X73" i="3" s="1"/>
  <c r="X74" i="3" a="1"/>
  <c r="X74" i="3" s="1"/>
  <c r="X75" i="3" a="1"/>
  <c r="X75" i="3" s="1"/>
  <c r="X76" i="3" a="1"/>
  <c r="X76" i="3" s="1"/>
  <c r="X77" i="3" a="1"/>
  <c r="X77" i="3" s="1"/>
  <c r="X78" i="3" a="1"/>
  <c r="X78" i="3" s="1"/>
  <c r="X79" i="3" a="1"/>
  <c r="X79" i="3" s="1"/>
  <c r="X80" i="3" a="1"/>
  <c r="X80" i="3" s="1"/>
  <c r="X81" i="3" a="1"/>
  <c r="X81" i="3" s="1"/>
  <c r="X82" i="3" a="1"/>
  <c r="X82" i="3" s="1"/>
  <c r="X83" i="3" a="1"/>
  <c r="X83" i="3" s="1"/>
  <c r="X84" i="3" a="1"/>
  <c r="X84" i="3" s="1"/>
  <c r="X85" i="3" a="1"/>
  <c r="X85" i="3" s="1"/>
  <c r="X86" i="3" a="1"/>
  <c r="X86" i="3" s="1"/>
  <c r="X87" i="3" a="1"/>
  <c r="X87" i="3" s="1"/>
  <c r="X88" i="3" a="1"/>
  <c r="X88" i="3" s="1"/>
  <c r="X89" i="3" a="1"/>
  <c r="X89" i="3" s="1"/>
  <c r="X90" i="3" a="1"/>
  <c r="X90" i="3" s="1"/>
  <c r="X91" i="3" a="1"/>
  <c r="X91" i="3" s="1"/>
  <c r="X92" i="3" a="1"/>
  <c r="X92" i="3" s="1"/>
  <c r="X93" i="3" a="1"/>
  <c r="X93" i="3" s="1"/>
  <c r="X94" i="3" a="1"/>
  <c r="X94" i="3" s="1"/>
  <c r="X95" i="3" a="1"/>
  <c r="X95" i="3" s="1"/>
  <c r="X96" i="3" a="1"/>
  <c r="X96" i="3" s="1"/>
  <c r="X97" i="3" a="1"/>
  <c r="X97" i="3" s="1"/>
  <c r="X98" i="3" a="1"/>
  <c r="X98" i="3" s="1"/>
  <c r="X99" i="3" a="1"/>
  <c r="X99" i="3" s="1"/>
  <c r="X100" i="3" a="1"/>
  <c r="X100" i="3" s="1"/>
  <c r="X101" i="3" a="1"/>
  <c r="X101" i="3" s="1"/>
  <c r="X102" i="3" a="1"/>
  <c r="X102" i="3" s="1"/>
  <c r="X103" i="3" a="1"/>
  <c r="X103" i="3" s="1"/>
  <c r="X104" i="3" a="1"/>
  <c r="X104" i="3" s="1"/>
  <c r="X105" i="3" a="1"/>
  <c r="X105" i="3" s="1"/>
  <c r="X106" i="3" a="1"/>
  <c r="X106" i="3" s="1"/>
  <c r="X107" i="3" a="1"/>
  <c r="X107" i="3" s="1"/>
  <c r="X108" i="3" a="1"/>
  <c r="X108" i="3" s="1"/>
  <c r="X109" i="3" a="1"/>
  <c r="X109" i="3" s="1"/>
  <c r="X110" i="3" a="1"/>
  <c r="X110" i="3" s="1"/>
  <c r="X111" i="3" a="1"/>
  <c r="X111" i="3" s="1"/>
  <c r="X112" i="3" a="1"/>
  <c r="X112" i="3" s="1"/>
  <c r="X113" i="3" a="1"/>
  <c r="X113" i="3" s="1"/>
  <c r="X114" i="3" a="1"/>
  <c r="X114" i="3" s="1"/>
  <c r="X115" i="3" a="1"/>
  <c r="X115" i="3" s="1"/>
  <c r="X116" i="3" a="1"/>
  <c r="X116" i="3" s="1"/>
  <c r="X117" i="3" a="1"/>
  <c r="X117" i="3" s="1"/>
  <c r="X118" i="3" a="1"/>
  <c r="X118" i="3" s="1"/>
  <c r="X119" i="3" a="1"/>
  <c r="X119" i="3" s="1"/>
  <c r="X120" i="3" a="1"/>
  <c r="X120" i="3" s="1"/>
  <c r="X121" i="3" a="1"/>
  <c r="X121" i="3" s="1"/>
  <c r="X122" i="3" a="1"/>
  <c r="X122" i="3" s="1"/>
  <c r="X123" i="3" a="1"/>
  <c r="X123" i="3" s="1"/>
  <c r="X124" i="3" a="1"/>
  <c r="X124" i="3" s="1"/>
  <c r="X125" i="3" a="1"/>
  <c r="X125" i="3" s="1"/>
  <c r="X126" i="3" a="1"/>
  <c r="X126" i="3" s="1"/>
  <c r="X127" i="3" a="1"/>
  <c r="X127" i="3" s="1"/>
  <c r="X128" i="3" a="1"/>
  <c r="X128" i="3" s="1"/>
  <c r="X129" i="3" a="1"/>
  <c r="X129" i="3" s="1"/>
  <c r="X130" i="3" a="1"/>
  <c r="X130" i="3" s="1"/>
  <c r="X131" i="3" a="1"/>
  <c r="X131" i="3" s="1"/>
  <c r="X132" i="3" a="1"/>
  <c r="X132" i="3" s="1"/>
  <c r="X133" i="3" a="1"/>
  <c r="X133" i="3" s="1"/>
  <c r="X134" i="3" a="1"/>
  <c r="X134" i="3" s="1"/>
  <c r="X135" i="3" a="1"/>
  <c r="X135" i="3" s="1"/>
  <c r="X136" i="3" a="1"/>
  <c r="X136" i="3" s="1"/>
  <c r="X137" i="3" a="1"/>
  <c r="X137" i="3" s="1"/>
  <c r="X138" i="3" a="1"/>
  <c r="X138" i="3" s="1"/>
  <c r="X139" i="3" a="1"/>
  <c r="X139" i="3" s="1"/>
  <c r="X140" i="3" a="1"/>
  <c r="X140" i="3" s="1"/>
  <c r="X141" i="3" a="1"/>
  <c r="X141" i="3" s="1"/>
  <c r="X142" i="3" a="1"/>
  <c r="X142" i="3" s="1"/>
  <c r="X143" i="3" a="1"/>
  <c r="X143" i="3" s="1"/>
  <c r="X144" i="3" a="1"/>
  <c r="X144" i="3" s="1"/>
  <c r="X145" i="3" a="1"/>
  <c r="X145" i="3" s="1"/>
  <c r="X146" i="3" a="1"/>
  <c r="X146" i="3" s="1"/>
  <c r="X147" i="3" a="1"/>
  <c r="X147" i="3" s="1"/>
  <c r="X148" i="3" a="1"/>
  <c r="X148" i="3" s="1"/>
  <c r="X149" i="3" a="1"/>
  <c r="X149" i="3" s="1"/>
  <c r="X150" i="3" a="1"/>
  <c r="X150" i="3" s="1"/>
  <c r="X151" i="3" a="1"/>
  <c r="X151" i="3" s="1"/>
  <c r="X152" i="3" a="1"/>
  <c r="X152" i="3" s="1"/>
  <c r="X153" i="3" a="1"/>
  <c r="X153" i="3" s="1"/>
  <c r="X154" i="3" a="1"/>
  <c r="X154" i="3" s="1"/>
  <c r="X155" i="3" a="1"/>
  <c r="X155" i="3" s="1"/>
  <c r="X156" i="3" a="1"/>
  <c r="X156" i="3" s="1"/>
  <c r="X157" i="3" a="1"/>
  <c r="X157" i="3" s="1"/>
  <c r="X158" i="3" a="1"/>
  <c r="X158" i="3" s="1"/>
  <c r="X159" i="3" a="1"/>
  <c r="X159" i="3" s="1"/>
  <c r="X160" i="3" a="1"/>
  <c r="X160" i="3" s="1"/>
  <c r="X161" i="3" a="1"/>
  <c r="X161" i="3" s="1"/>
  <c r="X162" i="3" a="1"/>
  <c r="X162" i="3" s="1"/>
  <c r="X163" i="3" a="1"/>
  <c r="X163" i="3" s="1"/>
  <c r="X164" i="3" a="1"/>
  <c r="X164" i="3" s="1"/>
  <c r="X165" i="3" a="1"/>
  <c r="X165" i="3" s="1"/>
  <c r="X166" i="3" a="1"/>
  <c r="X166" i="3" s="1"/>
  <c r="X167" i="3" a="1"/>
  <c r="X167" i="3" s="1"/>
  <c r="X168" i="3" a="1"/>
  <c r="X168" i="3" s="1"/>
  <c r="X169" i="3" a="1"/>
  <c r="X169" i="3" s="1"/>
  <c r="X170" i="3" a="1"/>
  <c r="X170" i="3" s="1"/>
  <c r="X171" i="3" a="1"/>
  <c r="X171" i="3" s="1"/>
  <c r="X172" i="3" a="1"/>
  <c r="X172" i="3" s="1"/>
  <c r="X173" i="3" a="1"/>
  <c r="X173" i="3" s="1"/>
  <c r="X174" i="3" a="1"/>
  <c r="X174" i="3" s="1"/>
  <c r="X175" i="3" a="1"/>
  <c r="X175" i="3" s="1"/>
  <c r="X176" i="3" a="1"/>
  <c r="X176" i="3" s="1"/>
  <c r="X177" i="3" a="1"/>
  <c r="X177" i="3" s="1"/>
  <c r="X178" i="3" a="1"/>
  <c r="X178" i="3" s="1"/>
  <c r="X179" i="3" a="1"/>
  <c r="X179" i="3" s="1"/>
  <c r="X180" i="3" a="1"/>
  <c r="X180" i="3" s="1"/>
  <c r="X181" i="3" a="1"/>
  <c r="X181" i="3" s="1"/>
  <c r="X182" i="3" a="1"/>
  <c r="X182" i="3" s="1"/>
  <c r="X183" i="3" a="1"/>
  <c r="X183" i="3" s="1"/>
  <c r="X184" i="3" a="1"/>
  <c r="X184" i="3" s="1"/>
  <c r="X185" i="3" a="1"/>
  <c r="X185" i="3" s="1"/>
  <c r="X186" i="3" a="1"/>
  <c r="X186" i="3" s="1"/>
  <c r="X187" i="3" a="1"/>
  <c r="X187" i="3" s="1"/>
  <c r="X188" i="3" a="1"/>
  <c r="X188" i="3" s="1"/>
  <c r="X189" i="3" a="1"/>
  <c r="X189" i="3" s="1"/>
  <c r="X190" i="3" a="1"/>
  <c r="X190" i="3" s="1"/>
  <c r="X191" i="3" a="1"/>
  <c r="X191" i="3" s="1"/>
  <c r="X192" i="3" a="1"/>
  <c r="X192" i="3" s="1"/>
  <c r="X193" i="3" a="1"/>
  <c r="X193" i="3" s="1"/>
  <c r="X194" i="3" a="1"/>
  <c r="X194" i="3" s="1"/>
  <c r="X195" i="3" a="1"/>
  <c r="X195" i="3" s="1"/>
  <c r="X196" i="3" a="1"/>
  <c r="X196" i="3" s="1"/>
  <c r="X197" i="3" a="1"/>
  <c r="X197" i="3" s="1"/>
  <c r="X198" i="3" a="1"/>
  <c r="X198" i="3" s="1"/>
  <c r="X199" i="3" a="1"/>
  <c r="X199" i="3" s="1"/>
  <c r="X200" i="3" a="1"/>
  <c r="X200" i="3" s="1"/>
  <c r="X201" i="3" a="1"/>
  <c r="X201" i="3" s="1"/>
  <c r="X202" i="3" a="1"/>
  <c r="X202" i="3" s="1"/>
  <c r="X203" i="3" a="1"/>
  <c r="X203" i="3" s="1"/>
  <c r="X204" i="3" a="1"/>
  <c r="X204" i="3" s="1"/>
  <c r="X205" i="3" a="1"/>
  <c r="X205" i="3" s="1"/>
  <c r="X206" i="3" a="1"/>
  <c r="X206" i="3" s="1"/>
  <c r="X207" i="3" a="1"/>
  <c r="X207" i="3" s="1"/>
  <c r="X208" i="3" a="1"/>
  <c r="X208" i="3" s="1"/>
  <c r="X209" i="3" a="1"/>
  <c r="X209" i="3" s="1"/>
  <c r="X210" i="3" a="1"/>
  <c r="X210" i="3" s="1"/>
  <c r="X211" i="3" a="1"/>
  <c r="X211" i="3" s="1"/>
  <c r="X212" i="3" a="1"/>
  <c r="X212" i="3" s="1"/>
  <c r="X213" i="3" a="1"/>
  <c r="X213" i="3" s="1"/>
  <c r="X214" i="3" a="1"/>
  <c r="X214" i="3" s="1"/>
  <c r="X215" i="3" a="1"/>
  <c r="X215" i="3" s="1"/>
  <c r="X216" i="3" a="1"/>
  <c r="X216" i="3" s="1"/>
  <c r="X217" i="3" a="1"/>
  <c r="X217" i="3" s="1"/>
  <c r="X218" i="3" a="1"/>
  <c r="X218" i="3" s="1"/>
  <c r="X219" i="3" a="1"/>
  <c r="X219" i="3" s="1"/>
  <c r="X220" i="3" a="1"/>
  <c r="X220" i="3" s="1"/>
  <c r="X221" i="3" a="1"/>
  <c r="X221" i="3" s="1"/>
  <c r="X222" i="3" a="1"/>
  <c r="X222" i="3" s="1"/>
  <c r="X223" i="3" a="1"/>
  <c r="X223" i="3" s="1"/>
  <c r="X224" i="3" a="1"/>
  <c r="X224" i="3" s="1"/>
  <c r="X225" i="3" a="1"/>
  <c r="X225" i="3" s="1"/>
  <c r="X226" i="3" a="1"/>
  <c r="X226" i="3" s="1"/>
  <c r="X227" i="3" a="1"/>
  <c r="X227" i="3" s="1"/>
  <c r="X228" i="3" a="1"/>
  <c r="X228" i="3" s="1"/>
  <c r="X229" i="3" a="1"/>
  <c r="X229" i="3" s="1"/>
  <c r="X230" i="3" a="1"/>
  <c r="X230" i="3" s="1"/>
  <c r="X231" i="3" a="1"/>
  <c r="X231" i="3" s="1"/>
  <c r="X232" i="3" a="1"/>
  <c r="X232" i="3" s="1"/>
  <c r="X233" i="3" a="1"/>
  <c r="X233" i="3" s="1"/>
  <c r="X234" i="3" a="1"/>
  <c r="X234" i="3" s="1"/>
  <c r="X235" i="3" a="1"/>
  <c r="X235" i="3" s="1"/>
  <c r="X236" i="3" a="1"/>
  <c r="X236" i="3" s="1"/>
  <c r="X237" i="3" a="1"/>
  <c r="X237" i="3" s="1"/>
  <c r="X238" i="3" a="1"/>
  <c r="X238" i="3" s="1"/>
  <c r="X239" i="3" a="1"/>
  <c r="X239" i="3" s="1"/>
  <c r="X240" i="3" a="1"/>
  <c r="X240" i="3" s="1"/>
  <c r="X241" i="3" a="1"/>
  <c r="X241" i="3" s="1"/>
  <c r="X242" i="3" a="1"/>
  <c r="X242" i="3" s="1"/>
  <c r="X243" i="3" a="1"/>
  <c r="X243" i="3" s="1"/>
  <c r="X244" i="3" a="1"/>
  <c r="X244" i="3" s="1"/>
  <c r="X245" i="3" a="1"/>
  <c r="X245" i="3" s="1"/>
  <c r="X246" i="3" a="1"/>
  <c r="X246" i="3" s="1"/>
  <c r="X247" i="3" a="1"/>
  <c r="X247" i="3" s="1"/>
  <c r="X248" i="3" a="1"/>
  <c r="X248" i="3" s="1"/>
  <c r="X249" i="3" a="1"/>
  <c r="X249" i="3" s="1"/>
  <c r="X250" i="3" a="1"/>
  <c r="X250" i="3" s="1"/>
  <c r="X251" i="3" a="1"/>
  <c r="X251" i="3" s="1"/>
  <c r="X252" i="3" a="1"/>
  <c r="X252" i="3" s="1"/>
  <c r="X253" i="3" a="1"/>
  <c r="X253" i="3" s="1"/>
  <c r="X254" i="3" a="1"/>
  <c r="X254" i="3" s="1"/>
  <c r="X255" i="3" a="1"/>
  <c r="X255" i="3" s="1"/>
  <c r="X256" i="3" a="1"/>
  <c r="X256" i="3" s="1"/>
  <c r="X257" i="3" a="1"/>
  <c r="X257" i="3" s="1"/>
  <c r="X258" i="3" a="1"/>
  <c r="X258" i="3" s="1"/>
  <c r="X259" i="3" a="1"/>
  <c r="X259" i="3" s="1"/>
  <c r="X260" i="3" a="1"/>
  <c r="X260" i="3" s="1"/>
  <c r="X261" i="3" a="1"/>
  <c r="X261" i="3" s="1"/>
  <c r="X262" i="3" a="1"/>
  <c r="X262" i="3" s="1"/>
  <c r="X263" i="3" a="1"/>
  <c r="X263" i="3" s="1"/>
  <c r="X264" i="3" a="1"/>
  <c r="X264" i="3" s="1"/>
  <c r="X265" i="3" a="1"/>
  <c r="X265" i="3" s="1"/>
  <c r="X266" i="3" a="1"/>
  <c r="X266" i="3" s="1"/>
  <c r="X267" i="3" a="1"/>
  <c r="X267" i="3" s="1"/>
  <c r="X268" i="3" a="1"/>
  <c r="X268" i="3" s="1"/>
  <c r="X269" i="3" a="1"/>
  <c r="X269" i="3" s="1"/>
  <c r="X270" i="3" a="1"/>
  <c r="X270" i="3" s="1"/>
  <c r="X271" i="3" a="1"/>
  <c r="X271" i="3" s="1"/>
  <c r="X272" i="3" a="1"/>
  <c r="X272" i="3" s="1"/>
  <c r="X273" i="3" a="1"/>
  <c r="X273" i="3" s="1"/>
  <c r="X274" i="3" a="1"/>
  <c r="X274" i="3" s="1"/>
  <c r="X275" i="3" a="1"/>
  <c r="X275" i="3" s="1"/>
  <c r="X276" i="3" a="1"/>
  <c r="X276" i="3" s="1"/>
  <c r="X277" i="3" a="1"/>
  <c r="X277" i="3" s="1"/>
  <c r="X278" i="3" a="1"/>
  <c r="X278" i="3" s="1"/>
  <c r="X279" i="3" a="1"/>
  <c r="X279" i="3" s="1"/>
  <c r="X280" i="3" a="1"/>
  <c r="X280" i="3" s="1"/>
  <c r="X281" i="3" a="1"/>
  <c r="X281" i="3" s="1"/>
  <c r="X282" i="3" a="1"/>
  <c r="X282" i="3" s="1"/>
  <c r="X283" i="3" a="1"/>
  <c r="X283" i="3" s="1"/>
  <c r="X284" i="3" a="1"/>
  <c r="X284" i="3" s="1"/>
  <c r="X285" i="3" a="1"/>
  <c r="X285" i="3" s="1"/>
  <c r="X286" i="3" a="1"/>
  <c r="X286" i="3" s="1"/>
  <c r="X287" i="3" a="1"/>
  <c r="X287" i="3" s="1"/>
  <c r="X288" i="3" a="1"/>
  <c r="X288" i="3" s="1"/>
  <c r="X289" i="3" a="1"/>
  <c r="X289" i="3" s="1"/>
  <c r="X290" i="3" a="1"/>
  <c r="X290" i="3" s="1"/>
  <c r="X291" i="3" a="1"/>
  <c r="X291" i="3" s="1"/>
  <c r="X292" i="3" a="1"/>
  <c r="X292" i="3" s="1"/>
  <c r="X293" i="3" a="1"/>
  <c r="X293" i="3" s="1"/>
  <c r="X294" i="3" a="1"/>
  <c r="X294" i="3" s="1"/>
  <c r="X295" i="3" a="1"/>
  <c r="X295" i="3" s="1"/>
  <c r="X296" i="3" a="1"/>
  <c r="X296" i="3" s="1"/>
  <c r="X297" i="3" a="1"/>
  <c r="X297" i="3" s="1"/>
  <c r="X298" i="3" a="1"/>
  <c r="X298" i="3" s="1"/>
  <c r="X299" i="3" a="1"/>
  <c r="X299" i="3" s="1"/>
  <c r="X300" i="3" a="1"/>
  <c r="X300" i="3" s="1"/>
  <c r="X301" i="3" a="1"/>
  <c r="X301" i="3" s="1"/>
  <c r="X302" i="3" a="1"/>
  <c r="X302" i="3" s="1"/>
  <c r="X303" i="3" a="1"/>
  <c r="X303" i="3" s="1"/>
  <c r="X304" i="3" a="1"/>
  <c r="X304" i="3" s="1"/>
  <c r="X305" i="3" a="1"/>
  <c r="X305" i="3" s="1"/>
  <c r="X306" i="3" a="1"/>
  <c r="X306" i="3" s="1"/>
  <c r="X307" i="3" a="1"/>
  <c r="X307" i="3" s="1"/>
  <c r="X308" i="3" a="1"/>
  <c r="X308" i="3" s="1"/>
  <c r="X309" i="3" a="1"/>
  <c r="X309" i="3" s="1"/>
  <c r="X310" i="3" a="1"/>
  <c r="X310" i="3" s="1"/>
  <c r="X311" i="3" a="1"/>
  <c r="X311" i="3" s="1"/>
  <c r="X312" i="3" a="1"/>
  <c r="X312" i="3" s="1"/>
  <c r="X313" i="3" a="1"/>
  <c r="X313" i="3" s="1"/>
  <c r="X314" i="3" a="1"/>
  <c r="X314" i="3" s="1"/>
  <c r="X315" i="3" a="1"/>
  <c r="X315" i="3" s="1"/>
  <c r="X316" i="3" a="1"/>
  <c r="X316" i="3" s="1"/>
  <c r="X317" i="3" a="1"/>
  <c r="X317" i="3" s="1"/>
  <c r="X318" i="3" a="1"/>
  <c r="X318" i="3" s="1"/>
  <c r="X319" i="3" a="1"/>
  <c r="X319" i="3" s="1"/>
  <c r="X320" i="3" a="1"/>
  <c r="X320" i="3" s="1"/>
  <c r="X321" i="3" a="1"/>
  <c r="X321" i="3" s="1"/>
  <c r="X322" i="3" a="1"/>
  <c r="X322" i="3" s="1"/>
  <c r="X323" i="3" a="1"/>
  <c r="X323" i="3" s="1"/>
  <c r="X324" i="3" a="1"/>
  <c r="X324" i="3" s="1"/>
  <c r="X325" i="3" a="1"/>
  <c r="X325" i="3" s="1"/>
  <c r="X326" i="3" a="1"/>
  <c r="X326" i="3" s="1"/>
  <c r="X327" i="3" a="1"/>
  <c r="X327" i="3" s="1"/>
  <c r="X328" i="3" a="1"/>
  <c r="X328" i="3" s="1"/>
  <c r="X329" i="3" a="1"/>
  <c r="X329" i="3" s="1"/>
  <c r="X330" i="3" a="1"/>
  <c r="X330" i="3" s="1"/>
  <c r="X331" i="3" a="1"/>
  <c r="X331" i="3" s="1"/>
  <c r="X332" i="3" a="1"/>
  <c r="X332" i="3" s="1"/>
  <c r="X333" i="3" a="1"/>
  <c r="X333" i="3" s="1"/>
  <c r="X334" i="3" a="1"/>
  <c r="X334" i="3" s="1"/>
  <c r="X335" i="3" a="1"/>
  <c r="X335" i="3" s="1"/>
  <c r="X336" i="3" a="1"/>
  <c r="X336" i="3" s="1"/>
  <c r="X337" i="3" a="1"/>
  <c r="X337" i="3" s="1"/>
  <c r="X338" i="3" a="1"/>
  <c r="X338" i="3" s="1"/>
  <c r="X339" i="3" a="1"/>
  <c r="X339" i="3" s="1"/>
  <c r="X340" i="3" a="1"/>
  <c r="X340" i="3" s="1"/>
  <c r="X341" i="3" a="1"/>
  <c r="X341" i="3" s="1"/>
  <c r="X342" i="3" a="1"/>
  <c r="X342" i="3" s="1"/>
  <c r="X343" i="3" a="1"/>
  <c r="X343" i="3" s="1"/>
  <c r="X344" i="3" a="1"/>
  <c r="X344" i="3" s="1"/>
  <c r="X345" i="3" a="1"/>
  <c r="X345" i="3" s="1"/>
  <c r="X346" i="3" a="1"/>
  <c r="X346" i="3" s="1"/>
  <c r="X347" i="3" a="1"/>
  <c r="X347" i="3" s="1"/>
  <c r="X348" i="3" a="1"/>
  <c r="X348" i="3" s="1"/>
  <c r="X349" i="3" a="1"/>
  <c r="X349" i="3" s="1"/>
  <c r="X350" i="3" a="1"/>
  <c r="X350" i="3" s="1"/>
  <c r="X351" i="3" a="1"/>
  <c r="X351" i="3" s="1"/>
  <c r="X352" i="3" a="1"/>
  <c r="X352" i="3" s="1"/>
  <c r="X353" i="3" a="1"/>
  <c r="X353" i="3" s="1"/>
  <c r="X354" i="3" a="1"/>
  <c r="X354" i="3" s="1"/>
  <c r="X355" i="3" a="1"/>
  <c r="X355" i="3" s="1"/>
  <c r="X356" i="3" a="1"/>
  <c r="X356" i="3" s="1"/>
  <c r="X357" i="3" a="1"/>
  <c r="X357" i="3" s="1"/>
  <c r="X358" i="3" a="1"/>
  <c r="X358" i="3" s="1"/>
  <c r="X359" i="3" a="1"/>
  <c r="X359" i="3" s="1"/>
  <c r="X360" i="3" a="1"/>
  <c r="X360" i="3" s="1"/>
  <c r="X361" i="3" a="1"/>
  <c r="X361" i="3" s="1"/>
  <c r="X362" i="3" a="1"/>
  <c r="X362" i="3" s="1"/>
  <c r="X363" i="3" a="1"/>
  <c r="X363" i="3" s="1"/>
  <c r="X364" i="3" a="1"/>
  <c r="X364" i="3" s="1"/>
  <c r="X365" i="3" a="1"/>
  <c r="X365" i="3" s="1"/>
  <c r="X366" i="3" a="1"/>
  <c r="X366" i="3" s="1"/>
  <c r="X367" i="3" a="1"/>
  <c r="X367" i="3" s="1"/>
  <c r="X368" i="3" a="1"/>
  <c r="X368" i="3" s="1"/>
  <c r="X369" i="3" a="1"/>
  <c r="X369" i="3" s="1"/>
  <c r="X370" i="3" a="1"/>
  <c r="X370" i="3" s="1"/>
  <c r="X371" i="3" a="1"/>
  <c r="X371" i="3" s="1"/>
  <c r="X372" i="3" a="1"/>
  <c r="X372" i="3" s="1"/>
  <c r="X373" i="3" a="1"/>
  <c r="X373" i="3" s="1"/>
  <c r="X374" i="3" a="1"/>
  <c r="X374" i="3" s="1"/>
  <c r="X375" i="3" a="1"/>
  <c r="X375" i="3" s="1"/>
  <c r="X376" i="3" a="1"/>
  <c r="X376" i="3" s="1"/>
  <c r="X377" i="3" a="1"/>
  <c r="X377" i="3" s="1"/>
  <c r="X378" i="3" a="1"/>
  <c r="X378" i="3" s="1"/>
  <c r="X379" i="3" a="1"/>
  <c r="X379" i="3" s="1"/>
  <c r="X380" i="3" a="1"/>
  <c r="X380" i="3" s="1"/>
  <c r="X381" i="3" a="1"/>
  <c r="X381" i="3" s="1"/>
  <c r="X382" i="3" a="1"/>
  <c r="X382" i="3" s="1"/>
  <c r="X383" i="3" a="1"/>
  <c r="X383" i="3" s="1"/>
  <c r="X384" i="3" a="1"/>
  <c r="X384" i="3" s="1"/>
  <c r="X385" i="3" a="1"/>
  <c r="X385" i="3" s="1"/>
  <c r="X386" i="3" a="1"/>
  <c r="X386" i="3" s="1"/>
  <c r="X387" i="3" a="1"/>
  <c r="X387" i="3" s="1"/>
  <c r="X388" i="3" a="1"/>
  <c r="X388" i="3" s="1"/>
  <c r="X389" i="3" a="1"/>
  <c r="X389" i="3" s="1"/>
  <c r="X390" i="3" a="1"/>
  <c r="X390" i="3" s="1"/>
  <c r="X391" i="3" a="1"/>
  <c r="X391" i="3" s="1"/>
  <c r="X392" i="3" a="1"/>
  <c r="X392" i="3" s="1"/>
  <c r="X393" i="3" a="1"/>
  <c r="X393" i="3" s="1"/>
  <c r="X394" i="3" a="1"/>
  <c r="X394" i="3" s="1"/>
  <c r="X395" i="3" a="1"/>
  <c r="X395" i="3" s="1"/>
  <c r="X396" i="3" a="1"/>
  <c r="X396" i="3" s="1"/>
  <c r="X397" i="3" a="1"/>
  <c r="X397" i="3" s="1"/>
  <c r="X398" i="3" a="1"/>
  <c r="X398" i="3" s="1"/>
  <c r="X399" i="3" a="1"/>
  <c r="X399" i="3" s="1"/>
  <c r="X400" i="3" a="1"/>
  <c r="X400" i="3" s="1"/>
  <c r="X401" i="3" a="1"/>
  <c r="X401" i="3" s="1"/>
  <c r="X402" i="3" a="1"/>
  <c r="X402" i="3" s="1"/>
  <c r="X403" i="3" a="1"/>
  <c r="X403" i="3" s="1"/>
  <c r="X404" i="3" a="1"/>
  <c r="X404" i="3" s="1"/>
  <c r="X405" i="3" a="1"/>
  <c r="X405" i="3" s="1"/>
  <c r="X406" i="3" a="1"/>
  <c r="X406" i="3" s="1"/>
  <c r="X407" i="3" a="1"/>
  <c r="X407" i="3" s="1"/>
  <c r="X408" i="3" a="1"/>
  <c r="X408" i="3" s="1"/>
  <c r="X409" i="3" a="1"/>
  <c r="X409" i="3" s="1"/>
  <c r="X410" i="3" a="1"/>
  <c r="X410" i="3" s="1"/>
  <c r="X411" i="3" a="1"/>
  <c r="X411" i="3" s="1"/>
  <c r="X412" i="3" a="1"/>
  <c r="X412" i="3" s="1"/>
  <c r="X413" i="3" a="1"/>
  <c r="X413" i="3" s="1"/>
  <c r="X414" i="3" a="1"/>
  <c r="X414" i="3" s="1"/>
  <c r="X415" i="3" a="1"/>
  <c r="X415" i="3" s="1"/>
  <c r="X416" i="3" a="1"/>
  <c r="X416" i="3" s="1"/>
  <c r="X417" i="3" a="1"/>
  <c r="X417" i="3" s="1"/>
  <c r="X418" i="3" a="1"/>
  <c r="X418" i="3" s="1"/>
  <c r="X419" i="3" a="1"/>
  <c r="X419" i="3" s="1"/>
  <c r="X420" i="3" a="1"/>
  <c r="X420" i="3" s="1"/>
  <c r="X421" i="3" a="1"/>
  <c r="X421" i="3" s="1"/>
  <c r="X422" i="3" a="1"/>
  <c r="X422" i="3" s="1"/>
  <c r="X423" i="3" a="1"/>
  <c r="X423" i="3" s="1"/>
  <c r="X424" i="3" a="1"/>
  <c r="X424" i="3" s="1"/>
  <c r="X425" i="3" a="1"/>
  <c r="X425" i="3" s="1"/>
  <c r="X426" i="3" a="1"/>
  <c r="X426" i="3" s="1"/>
  <c r="X427" i="3" a="1"/>
  <c r="X427" i="3" s="1"/>
  <c r="X428" i="3" a="1"/>
  <c r="X428" i="3" s="1"/>
  <c r="X429" i="3" a="1"/>
  <c r="X429" i="3" s="1"/>
  <c r="X430" i="3" a="1"/>
  <c r="X430" i="3" s="1"/>
  <c r="X431" i="3" a="1"/>
  <c r="X431" i="3" s="1"/>
  <c r="X432" i="3" a="1"/>
  <c r="X432" i="3" s="1"/>
  <c r="X433" i="3" a="1"/>
  <c r="X433" i="3" s="1"/>
  <c r="X434" i="3" a="1"/>
  <c r="X434" i="3" s="1"/>
  <c r="X435" i="3" a="1"/>
  <c r="X435" i="3" s="1"/>
  <c r="X436" i="3" a="1"/>
  <c r="X436" i="3" s="1"/>
  <c r="X437" i="3" a="1"/>
  <c r="X437" i="3" s="1"/>
  <c r="X438" i="3" a="1"/>
  <c r="X438" i="3" s="1"/>
  <c r="X439" i="3" a="1"/>
  <c r="X439" i="3" s="1"/>
  <c r="X440" i="3" a="1"/>
  <c r="X440" i="3" s="1"/>
  <c r="X441" i="3" a="1"/>
  <c r="X441" i="3" s="1"/>
  <c r="X442" i="3" a="1"/>
  <c r="X442" i="3" s="1"/>
  <c r="X443" i="3" a="1"/>
  <c r="X443" i="3" s="1"/>
  <c r="X444" i="3" a="1"/>
  <c r="X444" i="3" s="1"/>
  <c r="X445" i="3" a="1"/>
  <c r="X445" i="3" s="1"/>
  <c r="X446" i="3" a="1"/>
  <c r="X446" i="3" s="1"/>
  <c r="X447" i="3" a="1"/>
  <c r="X447" i="3" s="1"/>
  <c r="X448" i="3" a="1"/>
  <c r="X448" i="3" s="1"/>
  <c r="X449" i="3" a="1"/>
  <c r="X449" i="3" s="1"/>
  <c r="X450" i="3" a="1"/>
  <c r="X450" i="3" s="1"/>
  <c r="X451" i="3" a="1"/>
  <c r="X451" i="3" s="1"/>
  <c r="X452" i="3" a="1"/>
  <c r="X452" i="3" s="1"/>
  <c r="X453" i="3" a="1"/>
  <c r="X453" i="3" s="1"/>
  <c r="X454" i="3" a="1"/>
  <c r="X454" i="3" s="1"/>
  <c r="X455" i="3" a="1"/>
  <c r="X455" i="3" s="1"/>
  <c r="X456" i="3" a="1"/>
  <c r="X456" i="3" s="1"/>
  <c r="X457" i="3" a="1"/>
  <c r="X457" i="3" s="1"/>
  <c r="X458" i="3" a="1"/>
  <c r="X458" i="3" s="1"/>
  <c r="X459" i="3" a="1"/>
  <c r="X459" i="3" s="1"/>
  <c r="X460" i="3" a="1"/>
  <c r="X460" i="3" s="1"/>
  <c r="X461" i="3" a="1"/>
  <c r="X461" i="3" s="1"/>
  <c r="X462" i="3" a="1"/>
  <c r="X462" i="3" s="1"/>
  <c r="X463" i="3" a="1"/>
  <c r="X463" i="3" s="1"/>
  <c r="X464" i="3" a="1"/>
  <c r="X464" i="3" s="1"/>
  <c r="X465" i="3" a="1"/>
  <c r="X465" i="3" s="1"/>
  <c r="X466" i="3" a="1"/>
  <c r="X466" i="3" s="1"/>
  <c r="X467" i="3" a="1"/>
  <c r="X467" i="3" s="1"/>
  <c r="X468" i="3" a="1"/>
  <c r="X468" i="3" s="1"/>
  <c r="X469" i="3" a="1"/>
  <c r="X469" i="3" s="1"/>
  <c r="X470" i="3" a="1"/>
  <c r="X470" i="3" s="1"/>
  <c r="X471" i="3" a="1"/>
  <c r="X471" i="3" s="1"/>
  <c r="X472" i="3" a="1"/>
  <c r="X472" i="3" s="1"/>
  <c r="X473" i="3" a="1"/>
  <c r="X473" i="3" s="1"/>
  <c r="X474" i="3" a="1"/>
  <c r="X474" i="3" s="1"/>
  <c r="X475" i="3" a="1"/>
  <c r="X475" i="3" s="1"/>
  <c r="X476" i="3" a="1"/>
  <c r="X476" i="3" s="1"/>
  <c r="X477" i="3" a="1"/>
  <c r="X477" i="3" s="1"/>
  <c r="X478" i="3" a="1"/>
  <c r="X478" i="3" s="1"/>
  <c r="X479" i="3" a="1"/>
  <c r="X479" i="3" s="1"/>
  <c r="X480" i="3" a="1"/>
  <c r="X480" i="3" s="1"/>
  <c r="X481" i="3" a="1"/>
  <c r="X481" i="3" s="1"/>
  <c r="X482" i="3" a="1"/>
  <c r="X482" i="3" s="1"/>
  <c r="X483" i="3" a="1"/>
  <c r="X483" i="3" s="1"/>
  <c r="X484" i="3" a="1"/>
  <c r="X484" i="3" s="1"/>
  <c r="X485" i="3" a="1"/>
  <c r="X485" i="3" s="1"/>
  <c r="X486" i="3" a="1"/>
  <c r="X486" i="3" s="1"/>
  <c r="X487" i="3" a="1"/>
  <c r="X487" i="3" s="1"/>
  <c r="X488" i="3" a="1"/>
  <c r="X488" i="3" s="1"/>
  <c r="X489" i="3" a="1"/>
  <c r="X489" i="3" s="1"/>
  <c r="X490" i="3" a="1"/>
  <c r="X490" i="3" s="1"/>
  <c r="X491" i="3" a="1"/>
  <c r="X491" i="3" s="1"/>
  <c r="X492" i="3" a="1"/>
  <c r="X492" i="3" s="1"/>
  <c r="X493" i="3" a="1"/>
  <c r="X493" i="3" s="1"/>
  <c r="X494" i="3" a="1"/>
  <c r="X494" i="3" s="1"/>
  <c r="X495" i="3" a="1"/>
  <c r="X495" i="3" s="1"/>
  <c r="X496" i="3" a="1"/>
  <c r="X496" i="3" s="1"/>
  <c r="X497" i="3" a="1"/>
  <c r="X497" i="3" s="1"/>
  <c r="X498" i="3" a="1"/>
  <c r="X498" i="3" s="1"/>
  <c r="X499" i="3" a="1"/>
  <c r="X499" i="3" s="1"/>
  <c r="X500" i="3" a="1"/>
  <c r="X500" i="3" s="1"/>
  <c r="X501" i="3" a="1"/>
  <c r="X501" i="3" s="1"/>
  <c r="X502" i="3" a="1"/>
  <c r="X502" i="3" s="1"/>
  <c r="X503" i="3" a="1"/>
  <c r="X503" i="3" s="1"/>
  <c r="X504" i="3" a="1"/>
  <c r="X504" i="3" s="1"/>
  <c r="X505" i="3" a="1"/>
  <c r="X505" i="3" s="1"/>
  <c r="X506" i="3" a="1"/>
  <c r="X506" i="3" s="1"/>
  <c r="X507" i="3" a="1"/>
  <c r="X507" i="3" s="1"/>
  <c r="X508" i="3" a="1"/>
  <c r="X508" i="3" s="1"/>
  <c r="X509" i="3" a="1"/>
  <c r="X509" i="3" s="1"/>
  <c r="X510" i="3" a="1"/>
  <c r="X510" i="3" s="1"/>
  <c r="X511" i="3" a="1"/>
  <c r="X511" i="3" s="1"/>
  <c r="X512" i="3" a="1"/>
  <c r="X512" i="3" s="1"/>
  <c r="X513" i="3" a="1"/>
  <c r="X513" i="3" s="1"/>
  <c r="X514" i="3" a="1"/>
  <c r="X514" i="3" s="1"/>
  <c r="X515" i="3" a="1"/>
  <c r="X515" i="3" s="1"/>
  <c r="X516" i="3" a="1"/>
  <c r="X516" i="3" s="1"/>
  <c r="X517" i="3" a="1"/>
  <c r="X517" i="3" s="1"/>
  <c r="X518" i="3" a="1"/>
  <c r="X518" i="3" s="1"/>
  <c r="X519" i="3" a="1"/>
  <c r="X519" i="3" s="1"/>
  <c r="X520" i="3" a="1"/>
  <c r="X520" i="3" s="1"/>
  <c r="X521" i="3" a="1"/>
  <c r="X521" i="3" s="1"/>
  <c r="X522" i="3" a="1"/>
  <c r="X522" i="3" s="1"/>
  <c r="X523" i="3" a="1"/>
  <c r="X523" i="3" s="1"/>
  <c r="X524" i="3" a="1"/>
  <c r="X524" i="3" s="1"/>
  <c r="X525" i="3" a="1"/>
  <c r="X525" i="3" s="1"/>
  <c r="X526" i="3" a="1"/>
  <c r="X526" i="3" s="1"/>
  <c r="X527" i="3" a="1"/>
  <c r="X527" i="3" s="1"/>
  <c r="X528" i="3" a="1"/>
  <c r="X528" i="3" s="1"/>
  <c r="X529" i="3" a="1"/>
  <c r="X529" i="3" s="1"/>
  <c r="X530" i="3" a="1"/>
  <c r="X530" i="3" s="1"/>
  <c r="X531" i="3" a="1"/>
  <c r="X531" i="3" s="1"/>
  <c r="X532" i="3" a="1"/>
  <c r="X532" i="3" s="1"/>
  <c r="X533" i="3" a="1"/>
  <c r="X533" i="3" s="1"/>
  <c r="X534" i="3" a="1"/>
  <c r="X534" i="3" s="1"/>
  <c r="X535" i="3" a="1"/>
  <c r="X535" i="3" s="1"/>
  <c r="X536" i="3" a="1"/>
  <c r="X536" i="3" s="1"/>
  <c r="X537" i="3" a="1"/>
  <c r="X537" i="3" s="1"/>
  <c r="X538" i="3" a="1"/>
  <c r="X538" i="3" s="1"/>
  <c r="X539" i="3" a="1"/>
  <c r="X539" i="3" s="1"/>
  <c r="X540" i="3" a="1"/>
  <c r="X540" i="3" s="1"/>
  <c r="X541" i="3" a="1"/>
  <c r="X541" i="3" s="1"/>
  <c r="X542" i="3" a="1"/>
  <c r="X542" i="3" s="1"/>
  <c r="X543" i="3" a="1"/>
  <c r="X543" i="3" s="1"/>
  <c r="X544" i="3" a="1"/>
  <c r="X544" i="3" s="1"/>
  <c r="X545" i="3" a="1"/>
  <c r="X545" i="3" s="1"/>
  <c r="X546" i="3" a="1"/>
  <c r="X546" i="3" s="1"/>
  <c r="X547" i="3" a="1"/>
  <c r="X547" i="3" s="1"/>
  <c r="X548" i="3" a="1"/>
  <c r="X548" i="3" s="1"/>
  <c r="X549" i="3" a="1"/>
  <c r="X549" i="3" s="1"/>
  <c r="X550" i="3" a="1"/>
  <c r="X550" i="3" s="1"/>
  <c r="X551" i="3" a="1"/>
  <c r="X551" i="3" s="1"/>
  <c r="X552" i="3" a="1"/>
  <c r="X552" i="3" s="1"/>
  <c r="X553" i="3" a="1"/>
  <c r="X553" i="3" s="1"/>
  <c r="X554" i="3" a="1"/>
  <c r="X554" i="3" s="1"/>
  <c r="X555" i="3" a="1"/>
  <c r="X555" i="3" s="1"/>
  <c r="X556" i="3" a="1"/>
  <c r="X556" i="3" s="1"/>
  <c r="X557" i="3" a="1"/>
  <c r="X557" i="3" s="1"/>
  <c r="X558" i="3" a="1"/>
  <c r="X558" i="3" s="1"/>
  <c r="X559" i="3" a="1"/>
  <c r="X559" i="3" s="1"/>
  <c r="X560" i="3" a="1"/>
  <c r="X560" i="3" s="1"/>
  <c r="X561" i="3" a="1"/>
  <c r="X561" i="3" s="1"/>
  <c r="X562" i="3" a="1"/>
  <c r="X562" i="3" s="1"/>
  <c r="X563" i="3" a="1"/>
  <c r="X563" i="3" s="1"/>
  <c r="X564" i="3" a="1"/>
  <c r="X564" i="3" s="1"/>
  <c r="X565" i="3" a="1"/>
  <c r="X565" i="3" s="1"/>
  <c r="X566" i="3" a="1"/>
  <c r="X566" i="3" s="1"/>
  <c r="X567" i="3" a="1"/>
  <c r="X567" i="3" s="1"/>
  <c r="X568" i="3" a="1"/>
  <c r="X568" i="3" s="1"/>
  <c r="X569" i="3" a="1"/>
  <c r="X569" i="3" s="1"/>
  <c r="X570" i="3" a="1"/>
  <c r="X570" i="3" s="1"/>
  <c r="X571" i="3" a="1"/>
  <c r="X571" i="3" s="1"/>
  <c r="X572" i="3" a="1"/>
  <c r="X572" i="3" s="1"/>
  <c r="X573" i="3" a="1"/>
  <c r="X573" i="3" s="1"/>
  <c r="X574" i="3" a="1"/>
  <c r="X574" i="3" s="1"/>
  <c r="X575" i="3" a="1"/>
  <c r="X575" i="3" s="1"/>
  <c r="X576" i="3" a="1"/>
  <c r="X576" i="3" s="1"/>
  <c r="X577" i="3" a="1"/>
  <c r="X577" i="3" s="1"/>
  <c r="X578" i="3" a="1"/>
  <c r="X578" i="3" s="1"/>
  <c r="X579" i="3" a="1"/>
  <c r="X579" i="3" s="1"/>
  <c r="X580" i="3" a="1"/>
  <c r="X580" i="3" s="1"/>
  <c r="X581" i="3" a="1"/>
  <c r="X581" i="3" s="1"/>
  <c r="X582" i="3" a="1"/>
  <c r="X582" i="3" s="1"/>
  <c r="X583" i="3" a="1"/>
  <c r="X583" i="3" s="1"/>
  <c r="X584" i="3" a="1"/>
  <c r="X584" i="3" s="1"/>
  <c r="X585" i="3" a="1"/>
  <c r="X585" i="3" s="1"/>
  <c r="X586" i="3" a="1"/>
  <c r="X586" i="3" s="1"/>
  <c r="X587" i="3" a="1"/>
  <c r="X587" i="3" s="1"/>
  <c r="X588" i="3" a="1"/>
  <c r="X588" i="3" s="1"/>
  <c r="X589" i="3" a="1"/>
  <c r="X589" i="3" s="1"/>
  <c r="X590" i="3" a="1"/>
  <c r="X590" i="3" s="1"/>
  <c r="X591" i="3" a="1"/>
  <c r="X591" i="3" s="1"/>
  <c r="X592" i="3" a="1"/>
  <c r="X592" i="3" s="1"/>
  <c r="X593" i="3" a="1"/>
  <c r="X593" i="3" s="1"/>
  <c r="X594" i="3" a="1"/>
  <c r="X594" i="3" s="1"/>
  <c r="X595" i="3" a="1"/>
  <c r="X595" i="3" s="1"/>
  <c r="X596" i="3" a="1"/>
  <c r="X596" i="3" s="1"/>
  <c r="X597" i="3" a="1"/>
  <c r="X597" i="3" s="1"/>
  <c r="X598" i="3" a="1"/>
  <c r="X598" i="3" s="1"/>
  <c r="X599" i="3" a="1"/>
  <c r="X599" i="3" s="1"/>
  <c r="X600" i="3" a="1"/>
  <c r="X600" i="3" s="1"/>
  <c r="X601" i="3" a="1"/>
  <c r="X601" i="3" s="1"/>
  <c r="X602" i="3" a="1"/>
  <c r="X602" i="3" s="1"/>
  <c r="X603" i="3" a="1"/>
  <c r="X603" i="3" s="1"/>
  <c r="X604" i="3" a="1"/>
  <c r="X604" i="3" s="1"/>
  <c r="X605" i="3" a="1"/>
  <c r="X605" i="3" s="1"/>
  <c r="X606" i="3" a="1"/>
  <c r="X606" i="3" s="1"/>
  <c r="X607" i="3" a="1"/>
  <c r="X607" i="3" s="1"/>
  <c r="X608" i="3" a="1"/>
  <c r="X608" i="3" s="1"/>
  <c r="X609" i="3" a="1"/>
  <c r="X609" i="3" s="1"/>
  <c r="X610" i="3" a="1"/>
  <c r="X610" i="3" s="1"/>
  <c r="X611" i="3" a="1"/>
  <c r="X611" i="3" s="1"/>
  <c r="X612" i="3" a="1"/>
  <c r="X612" i="3" s="1"/>
  <c r="X613" i="3" a="1"/>
  <c r="X613" i="3" s="1"/>
  <c r="X614" i="3" a="1"/>
  <c r="X614" i="3" s="1"/>
  <c r="X615" i="3" a="1"/>
  <c r="X615" i="3" s="1"/>
  <c r="X616" i="3" a="1"/>
  <c r="X616" i="3" s="1"/>
  <c r="X617" i="3" a="1"/>
  <c r="X617" i="3" s="1"/>
  <c r="X618" i="3" a="1"/>
  <c r="X618" i="3" s="1"/>
  <c r="X619" i="3" a="1"/>
  <c r="X619" i="3" s="1"/>
  <c r="X620" i="3" a="1"/>
  <c r="X620" i="3" s="1"/>
  <c r="X621" i="3" a="1"/>
  <c r="X621" i="3" s="1"/>
  <c r="X622" i="3" a="1"/>
  <c r="X622" i="3" s="1"/>
  <c r="X623" i="3" a="1"/>
  <c r="X623" i="3" s="1"/>
  <c r="X624" i="3" a="1"/>
  <c r="X624" i="3" s="1"/>
  <c r="X625" i="3" a="1"/>
  <c r="X625" i="3" s="1"/>
  <c r="X626" i="3" a="1"/>
  <c r="X626" i="3" s="1"/>
  <c r="X627" i="3" a="1"/>
  <c r="X627" i="3" s="1"/>
  <c r="X628" i="3" a="1"/>
  <c r="X628" i="3" s="1"/>
  <c r="X629" i="3" a="1"/>
  <c r="X629" i="3" s="1"/>
  <c r="X630" i="3" a="1"/>
  <c r="X630" i="3" s="1"/>
  <c r="X631" i="3" a="1"/>
  <c r="X631" i="3" s="1"/>
  <c r="X632" i="3" a="1"/>
  <c r="X632" i="3" s="1"/>
  <c r="X633" i="3" a="1"/>
  <c r="X633" i="3" s="1"/>
  <c r="X634" i="3" a="1"/>
  <c r="X634" i="3" s="1"/>
  <c r="X635" i="3" a="1"/>
  <c r="X635" i="3" s="1"/>
  <c r="X636" i="3" a="1"/>
  <c r="X636" i="3" s="1"/>
  <c r="X637" i="3" a="1"/>
  <c r="X637" i="3" s="1"/>
  <c r="X638" i="3" a="1"/>
  <c r="X638" i="3" s="1"/>
  <c r="X639" i="3" a="1"/>
  <c r="X639" i="3" s="1"/>
  <c r="X640" i="3" a="1"/>
  <c r="X640" i="3" s="1"/>
  <c r="X641" i="3" a="1"/>
  <c r="X641" i="3" s="1"/>
  <c r="X642" i="3" a="1"/>
  <c r="X642" i="3" s="1"/>
  <c r="X643" i="3" a="1"/>
  <c r="X643" i="3" s="1"/>
  <c r="X644" i="3" a="1"/>
  <c r="X644" i="3" s="1"/>
  <c r="X645" i="3" a="1"/>
  <c r="X645" i="3" s="1"/>
  <c r="X646" i="3" a="1"/>
  <c r="X646" i="3" s="1"/>
  <c r="X647" i="3" a="1"/>
  <c r="X647" i="3" s="1"/>
  <c r="X648" i="3" a="1"/>
  <c r="X648" i="3" s="1"/>
  <c r="X649" i="3" a="1"/>
  <c r="X649" i="3" s="1"/>
  <c r="X650" i="3" a="1"/>
  <c r="X650" i="3" s="1"/>
  <c r="X651" i="3" a="1"/>
  <c r="X651" i="3" s="1"/>
  <c r="X652" i="3" a="1"/>
  <c r="X652" i="3" s="1"/>
  <c r="X653" i="3" a="1"/>
  <c r="X653" i="3" s="1"/>
  <c r="X654" i="3" a="1"/>
  <c r="X654" i="3" s="1"/>
  <c r="X655" i="3" a="1"/>
  <c r="X655" i="3" s="1"/>
  <c r="X656" i="3" a="1"/>
  <c r="X656" i="3" s="1"/>
  <c r="X657" i="3" a="1"/>
  <c r="X657" i="3" s="1"/>
  <c r="X658" i="3" a="1"/>
  <c r="X658" i="3" s="1"/>
  <c r="X659" i="3" a="1"/>
  <c r="X659" i="3" s="1"/>
  <c r="X660" i="3" a="1"/>
  <c r="X660" i="3" s="1"/>
  <c r="X661" i="3" a="1"/>
  <c r="X661" i="3" s="1"/>
  <c r="X662" i="3" a="1"/>
  <c r="X662" i="3" s="1"/>
  <c r="X663" i="3" a="1"/>
  <c r="X663" i="3" s="1"/>
  <c r="X664" i="3" a="1"/>
  <c r="X664" i="3" s="1"/>
  <c r="X665" i="3" a="1"/>
  <c r="X665" i="3" s="1"/>
  <c r="X666" i="3" a="1"/>
  <c r="X666" i="3" s="1"/>
  <c r="X667" i="3" a="1"/>
  <c r="X667" i="3" s="1"/>
  <c r="X668" i="3" a="1"/>
  <c r="X668" i="3" s="1"/>
  <c r="X669" i="3" a="1"/>
  <c r="X669" i="3" s="1"/>
  <c r="X670" i="3" a="1"/>
  <c r="X670" i="3" s="1"/>
  <c r="X671" i="3" a="1"/>
  <c r="X671" i="3" s="1"/>
  <c r="X672" i="3" a="1"/>
  <c r="X672" i="3" s="1"/>
  <c r="X673" i="3" a="1"/>
  <c r="X673" i="3" s="1"/>
  <c r="X674" i="3" a="1"/>
  <c r="X674" i="3" s="1"/>
  <c r="X675" i="3" a="1"/>
  <c r="X675" i="3" s="1"/>
  <c r="X676" i="3" a="1"/>
  <c r="X676" i="3" s="1"/>
  <c r="X677" i="3" a="1"/>
  <c r="X677" i="3" s="1"/>
  <c r="X678" i="3" a="1"/>
  <c r="X678" i="3" s="1"/>
  <c r="X679" i="3" a="1"/>
  <c r="X679" i="3" s="1"/>
  <c r="X680" i="3" a="1"/>
  <c r="X680" i="3" s="1"/>
  <c r="X681" i="3" a="1"/>
  <c r="X681" i="3" s="1"/>
  <c r="X682" i="3" a="1"/>
  <c r="X682" i="3" s="1"/>
  <c r="X683" i="3" a="1"/>
  <c r="X683" i="3" s="1"/>
  <c r="X684" i="3" a="1"/>
  <c r="X684" i="3" s="1"/>
  <c r="X685" i="3" a="1"/>
  <c r="X685" i="3" s="1"/>
  <c r="X686" i="3" a="1"/>
  <c r="X686" i="3" s="1"/>
  <c r="X687" i="3" a="1"/>
  <c r="X687" i="3" s="1"/>
  <c r="X688" i="3" a="1"/>
  <c r="X688" i="3" s="1"/>
  <c r="X689" i="3" a="1"/>
  <c r="X689" i="3" s="1"/>
  <c r="X690" i="3" a="1"/>
  <c r="X690" i="3" s="1"/>
  <c r="X691" i="3" a="1"/>
  <c r="X691" i="3" s="1"/>
  <c r="X692" i="3" a="1"/>
  <c r="X692" i="3" s="1"/>
  <c r="X693" i="3" a="1"/>
  <c r="X693" i="3" s="1"/>
  <c r="X694" i="3" a="1"/>
  <c r="X694" i="3" s="1"/>
  <c r="X695" i="3" a="1"/>
  <c r="X695" i="3" s="1"/>
  <c r="X696" i="3" a="1"/>
  <c r="X696" i="3" s="1"/>
  <c r="X697" i="3" a="1"/>
  <c r="X697" i="3" s="1"/>
  <c r="X698" i="3" a="1"/>
  <c r="X698" i="3" s="1"/>
  <c r="X699" i="3" a="1"/>
  <c r="X699" i="3" s="1"/>
  <c r="X700" i="3" a="1"/>
  <c r="X700" i="3" s="1"/>
  <c r="X701" i="3" a="1"/>
  <c r="X701" i="3" s="1"/>
  <c r="X702" i="3" a="1"/>
  <c r="X702" i="3" s="1"/>
  <c r="X703" i="3" a="1"/>
  <c r="X703" i="3" s="1"/>
  <c r="X704" i="3" a="1"/>
  <c r="X704" i="3" s="1"/>
  <c r="X705" i="3" a="1"/>
  <c r="X705" i="3" s="1"/>
  <c r="X706" i="3" a="1"/>
  <c r="X706" i="3" s="1"/>
  <c r="X707" i="3" a="1"/>
  <c r="X707" i="3" s="1"/>
  <c r="X708" i="3" a="1"/>
  <c r="X708" i="3" s="1"/>
  <c r="X709" i="3" a="1"/>
  <c r="X709" i="3" s="1"/>
  <c r="X710" i="3" a="1"/>
  <c r="X710" i="3" s="1"/>
  <c r="X711" i="3" a="1"/>
  <c r="X711" i="3" s="1"/>
  <c r="X712" i="3" a="1"/>
  <c r="X712" i="3" s="1"/>
  <c r="X713" i="3" a="1"/>
  <c r="X713" i="3" s="1"/>
  <c r="X714" i="3" a="1"/>
  <c r="X714" i="3" s="1"/>
  <c r="X715" i="3" a="1"/>
  <c r="X715" i="3" s="1"/>
  <c r="X716" i="3" a="1"/>
  <c r="X716" i="3" s="1"/>
  <c r="X717" i="3" a="1"/>
  <c r="X717" i="3" s="1"/>
  <c r="X718" i="3" a="1"/>
  <c r="X718" i="3" s="1"/>
  <c r="X719" i="3" a="1"/>
  <c r="X719" i="3" s="1"/>
  <c r="X720" i="3" a="1"/>
  <c r="X720" i="3" s="1"/>
  <c r="X721" i="3" a="1"/>
  <c r="X721" i="3" s="1"/>
  <c r="X722" i="3" a="1"/>
  <c r="X722" i="3" s="1"/>
  <c r="X723" i="3" a="1"/>
  <c r="X723" i="3" s="1"/>
  <c r="X724" i="3" a="1"/>
  <c r="X724" i="3" s="1"/>
  <c r="X725" i="3" a="1"/>
  <c r="X725" i="3" s="1"/>
  <c r="X726" i="3" a="1"/>
  <c r="X726" i="3" s="1"/>
  <c r="X727" i="3" a="1"/>
  <c r="X727" i="3" s="1"/>
  <c r="X728" i="3" a="1"/>
  <c r="X728" i="3" s="1"/>
  <c r="X729" i="3" a="1"/>
  <c r="X729" i="3" s="1"/>
  <c r="X730" i="3" a="1"/>
  <c r="X730" i="3" s="1"/>
  <c r="X731" i="3" a="1"/>
  <c r="X731" i="3" s="1"/>
  <c r="X732" i="3" a="1"/>
  <c r="X732" i="3" s="1"/>
  <c r="X733" i="3" a="1"/>
  <c r="X733" i="3" s="1"/>
  <c r="X734" i="3" a="1"/>
  <c r="X734" i="3" s="1"/>
  <c r="X735" i="3" a="1"/>
  <c r="X735" i="3" s="1"/>
  <c r="X736" i="3" a="1"/>
  <c r="X736" i="3" s="1"/>
  <c r="X737" i="3" a="1"/>
  <c r="X737" i="3" s="1"/>
  <c r="X738" i="3" a="1"/>
  <c r="X738" i="3" s="1"/>
  <c r="X739" i="3" a="1"/>
  <c r="X739" i="3" s="1"/>
  <c r="X740" i="3" a="1"/>
  <c r="X740" i="3" s="1"/>
  <c r="X741" i="3" a="1"/>
  <c r="X741" i="3" s="1"/>
  <c r="X742" i="3" a="1"/>
  <c r="X742" i="3" s="1"/>
  <c r="X743" i="3" a="1"/>
  <c r="X743" i="3" s="1"/>
  <c r="X744" i="3" a="1"/>
  <c r="X744" i="3" s="1"/>
  <c r="X745" i="3" a="1"/>
  <c r="X745" i="3" s="1"/>
  <c r="X746" i="3" a="1"/>
  <c r="X746" i="3" s="1"/>
  <c r="X747" i="3" a="1"/>
  <c r="X747" i="3" s="1"/>
  <c r="X748" i="3" a="1"/>
  <c r="X748" i="3" s="1"/>
  <c r="X749" i="3" a="1"/>
  <c r="X749" i="3" s="1"/>
  <c r="X750" i="3" a="1"/>
  <c r="X750" i="3" s="1"/>
  <c r="X751" i="3" a="1"/>
  <c r="X751" i="3" s="1"/>
  <c r="X752" i="3" a="1"/>
  <c r="X752" i="3" s="1"/>
  <c r="X753" i="3" a="1"/>
  <c r="X753" i="3" s="1"/>
  <c r="X754" i="3" a="1"/>
  <c r="X754" i="3" s="1"/>
  <c r="X755" i="3" a="1"/>
  <c r="X755" i="3" s="1"/>
  <c r="X756" i="3" a="1"/>
  <c r="X756" i="3" s="1"/>
  <c r="X757" i="3" a="1"/>
  <c r="X757" i="3" s="1"/>
  <c r="X758" i="3" a="1"/>
  <c r="X758" i="3" s="1"/>
  <c r="X759" i="3" a="1"/>
  <c r="X759" i="3" s="1"/>
  <c r="X760" i="3" a="1"/>
  <c r="X760" i="3" s="1"/>
  <c r="X761" i="3" a="1"/>
  <c r="X761" i="3" s="1"/>
  <c r="X762" i="3" a="1"/>
  <c r="X762" i="3" s="1"/>
  <c r="X763" i="3" a="1"/>
  <c r="X763" i="3" s="1"/>
  <c r="X764" i="3" a="1"/>
  <c r="X764" i="3" s="1"/>
  <c r="X765" i="3" a="1"/>
  <c r="X765" i="3" s="1"/>
  <c r="X766" i="3" a="1"/>
  <c r="X766" i="3" s="1"/>
  <c r="X767" i="3" a="1"/>
  <c r="X767" i="3" s="1"/>
  <c r="X768" i="3" a="1"/>
  <c r="X768" i="3" s="1"/>
  <c r="X769" i="3" a="1"/>
  <c r="X769" i="3"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P108" i="3" s="1"/>
  <c r="Q108" i="3"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P198" i="3" s="1"/>
  <c r="Q198" i="3"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P170" i="3" s="1"/>
  <c r="Q170" i="3"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K528" i="2" s="1"/>
  <c r="J529" i="2"/>
  <c r="K529" i="2" s="1"/>
  <c r="J530" i="2"/>
  <c r="K530" i="2" s="1"/>
  <c r="J531" i="2"/>
  <c r="K531" i="2" s="1"/>
  <c r="J532" i="2"/>
  <c r="K532" i="2" s="1"/>
  <c r="J533" i="2"/>
  <c r="K533" i="2" s="1"/>
  <c r="J534" i="2"/>
  <c r="K534" i="2" s="1"/>
  <c r="J535" i="2"/>
  <c r="K535" i="2" s="1"/>
  <c r="J536" i="2"/>
  <c r="K536" i="2" s="1"/>
  <c r="J537" i="2"/>
  <c r="K537" i="2" s="1"/>
  <c r="J538" i="2"/>
  <c r="K538" i="2" s="1"/>
  <c r="J539" i="2"/>
  <c r="K539" i="2" s="1"/>
  <c r="J540" i="2"/>
  <c r="K540" i="2" s="1"/>
  <c r="J541" i="2"/>
  <c r="K541" i="2" s="1"/>
  <c r="J542" i="2"/>
  <c r="K542" i="2" s="1"/>
  <c r="J543" i="2"/>
  <c r="K543" i="2" s="1"/>
  <c r="J544" i="2"/>
  <c r="K544" i="2" s="1"/>
  <c r="J545" i="2"/>
  <c r="K545" i="2" s="1"/>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K561" i="2" s="1"/>
  <c r="J562" i="2"/>
  <c r="K562" i="2" s="1"/>
  <c r="J563" i="2"/>
  <c r="K563" i="2" s="1"/>
  <c r="J564" i="2"/>
  <c r="K564" i="2" s="1"/>
  <c r="P230" i="3" s="1"/>
  <c r="Q230" i="3" s="1"/>
  <c r="J565" i="2"/>
  <c r="K565" i="2" s="1"/>
  <c r="J566" i="2"/>
  <c r="K566" i="2" s="1"/>
  <c r="J567" i="2"/>
  <c r="K567" i="2" s="1"/>
  <c r="J568" i="2"/>
  <c r="K568" i="2" s="1"/>
  <c r="J569" i="2"/>
  <c r="K569" i="2" s="1"/>
  <c r="J570" i="2"/>
  <c r="K570" i="2" s="1"/>
  <c r="J571" i="2"/>
  <c r="K571" i="2" s="1"/>
  <c r="J572" i="2"/>
  <c r="K572" i="2" s="1"/>
  <c r="J573" i="2"/>
  <c r="K573" i="2" s="1"/>
  <c r="J574" i="2"/>
  <c r="K574" i="2" s="1"/>
  <c r="J575" i="2"/>
  <c r="K575" i="2" s="1"/>
  <c r="J576" i="2"/>
  <c r="K576" i="2" s="1"/>
  <c r="J577" i="2"/>
  <c r="K577" i="2" s="1"/>
  <c r="J578" i="2"/>
  <c r="K578" i="2" s="1"/>
  <c r="J579" i="2"/>
  <c r="K579" i="2" s="1"/>
  <c r="J580" i="2"/>
  <c r="K580" i="2" s="1"/>
  <c r="J581" i="2"/>
  <c r="K581" i="2" s="1"/>
  <c r="J582" i="2"/>
  <c r="K582" i="2" s="1"/>
  <c r="J583" i="2"/>
  <c r="K583" i="2" s="1"/>
  <c r="J584" i="2"/>
  <c r="K584" i="2" s="1"/>
  <c r="J585" i="2"/>
  <c r="K585" i="2" s="1"/>
  <c r="J586" i="2"/>
  <c r="K586" i="2" s="1"/>
  <c r="J587" i="2"/>
  <c r="K587" i="2" s="1"/>
  <c r="J588" i="2"/>
  <c r="K588" i="2" s="1"/>
  <c r="P204" i="3" s="1"/>
  <c r="Q204" i="3" s="1"/>
  <c r="J589" i="2"/>
  <c r="K589" i="2" s="1"/>
  <c r="J590" i="2"/>
  <c r="K590" i="2" s="1"/>
  <c r="J591" i="2"/>
  <c r="K591" i="2" s="1"/>
  <c r="J592" i="2"/>
  <c r="K592" i="2" s="1"/>
  <c r="J593" i="2"/>
  <c r="K593" i="2" s="1"/>
  <c r="J594" i="2"/>
  <c r="K594" i="2" s="1"/>
  <c r="J595" i="2"/>
  <c r="K595" i="2" s="1"/>
  <c r="J596" i="2"/>
  <c r="K596" i="2" s="1"/>
  <c r="J597" i="2"/>
  <c r="K597" i="2" s="1"/>
  <c r="J598" i="2"/>
  <c r="K598" i="2" s="1"/>
  <c r="J599" i="2"/>
  <c r="K599" i="2" s="1"/>
  <c r="J600" i="2"/>
  <c r="K600" i="2" s="1"/>
  <c r="J601" i="2"/>
  <c r="K601" i="2" s="1"/>
  <c r="J602" i="2"/>
  <c r="K602" i="2" s="1"/>
  <c r="J603" i="2"/>
  <c r="K603" i="2" s="1"/>
  <c r="J604" i="2"/>
  <c r="K604" i="2" s="1"/>
  <c r="P232" i="3" s="1"/>
  <c r="Q232" i="3" s="1"/>
  <c r="J605" i="2"/>
  <c r="K605" i="2" s="1"/>
  <c r="J606" i="2"/>
  <c r="K606" i="2" s="1"/>
  <c r="J607" i="2"/>
  <c r="K607" i="2" s="1"/>
  <c r="J608" i="2"/>
  <c r="K608" i="2" s="1"/>
  <c r="J609" i="2"/>
  <c r="K609" i="2" s="1"/>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K625" i="2" s="1"/>
  <c r="J626" i="2"/>
  <c r="K626" i="2" s="1"/>
  <c r="J627" i="2"/>
  <c r="K627" i="2" s="1"/>
  <c r="J628" i="2"/>
  <c r="K628" i="2" s="1"/>
  <c r="J629" i="2"/>
  <c r="K629" i="2" s="1"/>
  <c r="J630" i="2"/>
  <c r="K630" i="2" s="1"/>
  <c r="J631" i="2"/>
  <c r="K631" i="2" s="1"/>
  <c r="J632" i="2"/>
  <c r="K632" i="2" s="1"/>
  <c r="J633" i="2"/>
  <c r="K633" i="2" s="1"/>
  <c r="J634" i="2"/>
  <c r="K634" i="2" s="1"/>
  <c r="J635" i="2"/>
  <c r="K635" i="2" s="1"/>
  <c r="J636" i="2"/>
  <c r="K636" i="2" s="1"/>
  <c r="J637" i="2"/>
  <c r="K637" i="2" s="1"/>
  <c r="J638" i="2"/>
  <c r="K638" i="2" s="1"/>
  <c r="J639" i="2"/>
  <c r="K639" i="2" s="1"/>
  <c r="J640" i="2"/>
  <c r="K640" i="2" s="1"/>
  <c r="J641" i="2"/>
  <c r="K641" i="2" s="1"/>
  <c r="J642" i="2"/>
  <c r="K642" i="2" s="1"/>
  <c r="J643" i="2"/>
  <c r="K643" i="2" s="1"/>
  <c r="J644" i="2"/>
  <c r="K644" i="2" s="1"/>
  <c r="P153" i="3" s="1"/>
  <c r="Q153" i="3"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K657" i="2" s="1"/>
  <c r="J658" i="2"/>
  <c r="K658" i="2" s="1"/>
  <c r="J659" i="2"/>
  <c r="K659" i="2" s="1"/>
  <c r="J660" i="2"/>
  <c r="K660" i="2" s="1"/>
  <c r="P186" i="3" s="1"/>
  <c r="Q186" i="3" s="1"/>
  <c r="J661" i="2"/>
  <c r="K661" i="2" s="1"/>
  <c r="J662" i="2"/>
  <c r="K662" i="2" s="1"/>
  <c r="J663" i="2"/>
  <c r="K663" i="2" s="1"/>
  <c r="J664" i="2"/>
  <c r="K664" i="2" s="1"/>
  <c r="J665" i="2"/>
  <c r="K665" i="2" s="1"/>
  <c r="J666" i="2"/>
  <c r="K666" i="2" s="1"/>
  <c r="J667" i="2"/>
  <c r="K667" i="2" s="1"/>
  <c r="J668" i="2"/>
  <c r="K668" i="2" s="1"/>
  <c r="J669" i="2"/>
  <c r="K669" i="2" s="1"/>
  <c r="J670" i="2"/>
  <c r="K670" i="2" s="1"/>
  <c r="J671" i="2"/>
  <c r="K671" i="2" s="1"/>
  <c r="J672" i="2"/>
  <c r="K672" i="2" s="1"/>
  <c r="J673" i="2"/>
  <c r="K673" i="2" s="1"/>
  <c r="J674" i="2"/>
  <c r="K674" i="2" s="1"/>
  <c r="J675" i="2"/>
  <c r="K675" i="2" s="1"/>
  <c r="J676" i="2"/>
  <c r="K676" i="2" s="1"/>
  <c r="J677" i="2"/>
  <c r="K677" i="2" s="1"/>
  <c r="J678" i="2"/>
  <c r="K678" i="2" s="1"/>
  <c r="J679" i="2"/>
  <c r="K679" i="2" s="1"/>
  <c r="J680" i="2"/>
  <c r="K680" i="2" s="1"/>
  <c r="J681" i="2"/>
  <c r="K681" i="2" s="1"/>
  <c r="J682" i="2"/>
  <c r="K682" i="2" s="1"/>
  <c r="J683" i="2"/>
  <c r="K683" i="2" s="1"/>
  <c r="J684" i="2"/>
  <c r="K684" i="2" s="1"/>
  <c r="J685" i="2"/>
  <c r="K685" i="2" s="1"/>
  <c r="J686" i="2"/>
  <c r="K686" i="2" s="1"/>
  <c r="J687" i="2"/>
  <c r="K687" i="2" s="1"/>
  <c r="J688" i="2"/>
  <c r="K688" i="2" s="1"/>
  <c r="J689" i="2"/>
  <c r="K689" i="2" s="1"/>
  <c r="J690" i="2"/>
  <c r="K690" i="2" s="1"/>
  <c r="J691" i="2"/>
  <c r="K691" i="2" s="1"/>
  <c r="J692" i="2"/>
  <c r="K692" i="2" s="1"/>
  <c r="J693" i="2"/>
  <c r="K693" i="2" s="1"/>
  <c r="J694" i="2"/>
  <c r="K694" i="2" s="1"/>
  <c r="J695" i="2"/>
  <c r="K695" i="2" s="1"/>
  <c r="J696" i="2"/>
  <c r="K696" i="2" s="1"/>
  <c r="J697" i="2"/>
  <c r="K697" i="2" s="1"/>
  <c r="J698" i="2"/>
  <c r="K698" i="2" s="1"/>
  <c r="J699" i="2"/>
  <c r="K699" i="2" s="1"/>
  <c r="J700" i="2"/>
  <c r="K700" i="2" s="1"/>
  <c r="J701" i="2"/>
  <c r="K701" i="2" s="1"/>
  <c r="J702" i="2"/>
  <c r="K702" i="2" s="1"/>
  <c r="J703" i="2"/>
  <c r="K703" i="2" s="1"/>
  <c r="J704" i="2"/>
  <c r="K704" i="2" s="1"/>
  <c r="J705" i="2"/>
  <c r="K705" i="2" s="1"/>
  <c r="J706" i="2"/>
  <c r="K706" i="2" s="1"/>
  <c r="J707" i="2"/>
  <c r="K707" i="2" s="1"/>
  <c r="J708" i="2"/>
  <c r="K708" i="2" s="1"/>
  <c r="J709" i="2"/>
  <c r="K709" i="2" s="1"/>
  <c r="J710" i="2"/>
  <c r="K710" i="2" s="1"/>
  <c r="J711" i="2"/>
  <c r="K711" i="2" s="1"/>
  <c r="J712" i="2"/>
  <c r="K712" i="2" s="1"/>
  <c r="J713" i="2"/>
  <c r="K713" i="2" s="1"/>
  <c r="J714" i="2"/>
  <c r="K714" i="2" s="1"/>
  <c r="J715" i="2"/>
  <c r="K715" i="2" s="1"/>
  <c r="J716" i="2"/>
  <c r="K716" i="2" s="1"/>
  <c r="P283" i="3" s="1"/>
  <c r="Q283" i="3" s="1"/>
  <c r="J717" i="2"/>
  <c r="K717" i="2" s="1"/>
  <c r="J718" i="2"/>
  <c r="K718" i="2" s="1"/>
  <c r="J719" i="2"/>
  <c r="K719" i="2" s="1"/>
  <c r="J720" i="2"/>
  <c r="K720" i="2" s="1"/>
  <c r="J721" i="2"/>
  <c r="K721" i="2" s="1"/>
  <c r="J722" i="2"/>
  <c r="K722" i="2" s="1"/>
  <c r="J723" i="2"/>
  <c r="K723" i="2" s="1"/>
  <c r="J724" i="2"/>
  <c r="K724" i="2" s="1"/>
  <c r="P287" i="3" s="1"/>
  <c r="Q287" i="3" s="1"/>
  <c r="J725" i="2"/>
  <c r="K725" i="2" s="1"/>
  <c r="J726" i="2"/>
  <c r="K726" i="2" s="1"/>
  <c r="J727" i="2"/>
  <c r="K727" i="2" s="1"/>
  <c r="J728" i="2"/>
  <c r="K728" i="2" s="1"/>
  <c r="J729" i="2"/>
  <c r="K729" i="2" s="1"/>
  <c r="J730" i="2"/>
  <c r="K730" i="2" s="1"/>
  <c r="J731" i="2"/>
  <c r="K731" i="2" s="1"/>
  <c r="J732" i="2"/>
  <c r="K732" i="2" s="1"/>
  <c r="J733" i="2"/>
  <c r="K733" i="2" s="1"/>
  <c r="J734" i="2"/>
  <c r="K734" i="2" s="1"/>
  <c r="J735" i="2"/>
  <c r="K735" i="2" s="1"/>
  <c r="J736" i="2"/>
  <c r="K736" i="2" s="1"/>
  <c r="J737" i="2"/>
  <c r="K737" i="2" s="1"/>
  <c r="J738" i="2"/>
  <c r="K738" i="2" s="1"/>
  <c r="J739" i="2"/>
  <c r="K739" i="2" s="1"/>
  <c r="J740" i="2"/>
  <c r="K740" i="2" s="1"/>
  <c r="J741" i="2"/>
  <c r="K741" i="2" s="1"/>
  <c r="J742" i="2"/>
  <c r="K742" i="2" s="1"/>
  <c r="J743" i="2"/>
  <c r="K743" i="2" s="1"/>
  <c r="J744" i="2"/>
  <c r="K744" i="2" s="1"/>
  <c r="J745" i="2"/>
  <c r="K745" i="2" s="1"/>
  <c r="J746" i="2"/>
  <c r="K746" i="2" s="1"/>
  <c r="J747" i="2"/>
  <c r="K747" i="2" s="1"/>
  <c r="J748" i="2"/>
  <c r="K748" i="2" s="1"/>
  <c r="J749" i="2"/>
  <c r="K749" i="2" s="1"/>
  <c r="J750" i="2"/>
  <c r="K750" i="2" s="1"/>
  <c r="J751" i="2"/>
  <c r="K751" i="2" s="1"/>
  <c r="J752" i="2"/>
  <c r="K752" i="2" s="1"/>
  <c r="J753" i="2"/>
  <c r="K753" i="2" s="1"/>
  <c r="J754" i="2"/>
  <c r="K754" i="2" s="1"/>
  <c r="J755" i="2"/>
  <c r="K755" i="2" s="1"/>
  <c r="J756" i="2"/>
  <c r="K756" i="2" s="1"/>
  <c r="J757" i="2"/>
  <c r="K757" i="2" s="1"/>
  <c r="J758" i="2"/>
  <c r="K758" i="2" s="1"/>
  <c r="J759" i="2"/>
  <c r="K759" i="2" s="1"/>
  <c r="J760" i="2"/>
  <c r="K760" i="2" s="1"/>
  <c r="J761" i="2"/>
  <c r="K761" i="2" s="1"/>
  <c r="J762" i="2"/>
  <c r="K762" i="2" s="1"/>
  <c r="J763" i="2"/>
  <c r="K763" i="2" s="1"/>
  <c r="J764" i="2"/>
  <c r="K764" i="2" s="1"/>
  <c r="J765" i="2"/>
  <c r="K765" i="2" s="1"/>
  <c r="J766" i="2"/>
  <c r="K766" i="2" s="1"/>
  <c r="J767" i="2"/>
  <c r="K767" i="2" s="1"/>
  <c r="J768" i="2"/>
  <c r="K768" i="2" s="1"/>
  <c r="J769" i="2"/>
  <c r="K769" i="2" s="1"/>
  <c r="J770" i="2"/>
  <c r="K770" i="2" s="1"/>
  <c r="J771" i="2"/>
  <c r="K771" i="2" s="1"/>
  <c r="J772" i="2"/>
  <c r="K772" i="2" s="1"/>
  <c r="J773" i="2"/>
  <c r="K773" i="2" s="1"/>
  <c r="J774" i="2"/>
  <c r="K774" i="2" s="1"/>
  <c r="J775" i="2"/>
  <c r="K775" i="2" s="1"/>
  <c r="J776" i="2"/>
  <c r="K776" i="2" s="1"/>
  <c r="J777" i="2"/>
  <c r="K777" i="2" s="1"/>
  <c r="J778" i="2"/>
  <c r="K778" i="2" s="1"/>
  <c r="J779" i="2"/>
  <c r="K779" i="2" s="1"/>
  <c r="J780" i="2"/>
  <c r="K780" i="2" s="1"/>
  <c r="J781" i="2"/>
  <c r="K781" i="2" s="1"/>
  <c r="J782" i="2"/>
  <c r="K782" i="2" s="1"/>
  <c r="J783" i="2"/>
  <c r="K783" i="2" s="1"/>
  <c r="J784" i="2"/>
  <c r="K784" i="2" s="1"/>
  <c r="J785" i="2"/>
  <c r="K785" i="2" s="1"/>
  <c r="J786" i="2"/>
  <c r="K786" i="2" s="1"/>
  <c r="J787" i="2"/>
  <c r="K787" i="2" s="1"/>
  <c r="J788" i="2"/>
  <c r="K788" i="2" s="1"/>
  <c r="J789" i="2"/>
  <c r="K789" i="2" s="1"/>
  <c r="J790" i="2"/>
  <c r="K790" i="2" s="1"/>
  <c r="J791" i="2"/>
  <c r="K791" i="2" s="1"/>
  <c r="J792" i="2"/>
  <c r="K792" i="2" s="1"/>
  <c r="J793" i="2"/>
  <c r="K793" i="2" s="1"/>
  <c r="J794" i="2"/>
  <c r="K794" i="2" s="1"/>
  <c r="J795" i="2"/>
  <c r="K795" i="2" s="1"/>
  <c r="J796" i="2"/>
  <c r="K796" i="2" s="1"/>
  <c r="J797" i="2"/>
  <c r="K797" i="2" s="1"/>
  <c r="J798" i="2"/>
  <c r="K798" i="2" s="1"/>
  <c r="J799" i="2"/>
  <c r="K799" i="2" s="1"/>
  <c r="J800" i="2"/>
  <c r="K800" i="2" s="1"/>
  <c r="J801" i="2"/>
  <c r="K801" i="2" s="1"/>
  <c r="J802" i="2"/>
  <c r="K802" i="2" s="1"/>
  <c r="J803" i="2"/>
  <c r="K803" i="2" s="1"/>
  <c r="J804" i="2"/>
  <c r="K804" i="2" s="1"/>
  <c r="J805" i="2"/>
  <c r="K805" i="2" s="1"/>
  <c r="J806" i="2"/>
  <c r="K806" i="2" s="1"/>
  <c r="J807" i="2"/>
  <c r="K807" i="2" s="1"/>
  <c r="J808" i="2"/>
  <c r="K808" i="2" s="1"/>
  <c r="J809" i="2"/>
  <c r="K809" i="2" s="1"/>
  <c r="J810" i="2"/>
  <c r="K810" i="2" s="1"/>
  <c r="J811" i="2"/>
  <c r="K811" i="2" s="1"/>
  <c r="J812" i="2"/>
  <c r="K812" i="2" s="1"/>
  <c r="P320" i="3" s="1"/>
  <c r="Q320" i="3" s="1"/>
  <c r="J813" i="2"/>
  <c r="K813" i="2" s="1"/>
  <c r="J814" i="2"/>
  <c r="K814" i="2" s="1"/>
  <c r="J815" i="2"/>
  <c r="K815" i="2" s="1"/>
  <c r="J816" i="2"/>
  <c r="K816" i="2" s="1"/>
  <c r="J817" i="2"/>
  <c r="K817" i="2" s="1"/>
  <c r="J818" i="2"/>
  <c r="K818" i="2" s="1"/>
  <c r="J819" i="2"/>
  <c r="K819" i="2" s="1"/>
  <c r="J820" i="2"/>
  <c r="K820" i="2" s="1"/>
  <c r="J821" i="2"/>
  <c r="K821" i="2" s="1"/>
  <c r="J822" i="2"/>
  <c r="K822" i="2" s="1"/>
  <c r="J823" i="2"/>
  <c r="K823" i="2" s="1"/>
  <c r="J824" i="2"/>
  <c r="K824" i="2" s="1"/>
  <c r="J825" i="2"/>
  <c r="K825" i="2" s="1"/>
  <c r="J826" i="2"/>
  <c r="K826" i="2" s="1"/>
  <c r="J827" i="2"/>
  <c r="K827" i="2" s="1"/>
  <c r="J828" i="2"/>
  <c r="K828" i="2" s="1"/>
  <c r="J829" i="2"/>
  <c r="K829" i="2" s="1"/>
  <c r="J830" i="2"/>
  <c r="K830" i="2" s="1"/>
  <c r="J831" i="2"/>
  <c r="K831" i="2" s="1"/>
  <c r="J832" i="2"/>
  <c r="K832" i="2" s="1"/>
  <c r="J833" i="2"/>
  <c r="K833" i="2" s="1"/>
  <c r="J834" i="2"/>
  <c r="K834" i="2" s="1"/>
  <c r="J835" i="2"/>
  <c r="K835" i="2" s="1"/>
  <c r="J836" i="2"/>
  <c r="K836" i="2" s="1"/>
  <c r="J837" i="2"/>
  <c r="K837" i="2" s="1"/>
  <c r="J838" i="2"/>
  <c r="K838" i="2" s="1"/>
  <c r="J839" i="2"/>
  <c r="K839" i="2" s="1"/>
  <c r="J840" i="2"/>
  <c r="K840" i="2" s="1"/>
  <c r="J841" i="2"/>
  <c r="K841" i="2" s="1"/>
  <c r="J842" i="2"/>
  <c r="K842" i="2" s="1"/>
  <c r="J843" i="2"/>
  <c r="K843" i="2" s="1"/>
  <c r="J844" i="2"/>
  <c r="K844" i="2" s="1"/>
  <c r="J845" i="2"/>
  <c r="K845" i="2" s="1"/>
  <c r="J846" i="2"/>
  <c r="K846" i="2" s="1"/>
  <c r="J847" i="2"/>
  <c r="K847" i="2" s="1"/>
  <c r="J848" i="2"/>
  <c r="K848" i="2" s="1"/>
  <c r="J849" i="2"/>
  <c r="K849" i="2" s="1"/>
  <c r="J850" i="2"/>
  <c r="K850" i="2" s="1"/>
  <c r="J851" i="2"/>
  <c r="K851" i="2" s="1"/>
  <c r="J852" i="2"/>
  <c r="K852" i="2" s="1"/>
  <c r="J853" i="2"/>
  <c r="K853" i="2" s="1"/>
  <c r="J854" i="2"/>
  <c r="K854" i="2" s="1"/>
  <c r="J855" i="2"/>
  <c r="K855" i="2" s="1"/>
  <c r="J856" i="2"/>
  <c r="K856" i="2" s="1"/>
  <c r="J857" i="2"/>
  <c r="K857" i="2" s="1"/>
  <c r="J858" i="2"/>
  <c r="K858" i="2" s="1"/>
  <c r="J859" i="2"/>
  <c r="K859" i="2" s="1"/>
  <c r="J860" i="2"/>
  <c r="K860" i="2" s="1"/>
  <c r="J861" i="2"/>
  <c r="K861" i="2" s="1"/>
  <c r="J862" i="2"/>
  <c r="K862" i="2" s="1"/>
  <c r="J863" i="2"/>
  <c r="K863" i="2" s="1"/>
  <c r="J864" i="2"/>
  <c r="K864" i="2" s="1"/>
  <c r="J865" i="2"/>
  <c r="K865" i="2" s="1"/>
  <c r="J866" i="2"/>
  <c r="K866" i="2" s="1"/>
  <c r="J867" i="2"/>
  <c r="K867" i="2" s="1"/>
  <c r="J868" i="2"/>
  <c r="K868" i="2" s="1"/>
  <c r="J869" i="2"/>
  <c r="K869" i="2" s="1"/>
  <c r="J870" i="2"/>
  <c r="K870" i="2" s="1"/>
  <c r="J871" i="2"/>
  <c r="K871" i="2" s="1"/>
  <c r="J872" i="2"/>
  <c r="K872" i="2" s="1"/>
  <c r="J873" i="2"/>
  <c r="K873" i="2" s="1"/>
  <c r="J874" i="2"/>
  <c r="K874" i="2" s="1"/>
  <c r="J875" i="2"/>
  <c r="K875" i="2" s="1"/>
  <c r="J876" i="2"/>
  <c r="K876" i="2" s="1"/>
  <c r="J877" i="2"/>
  <c r="K877" i="2" s="1"/>
  <c r="J878" i="2"/>
  <c r="K878" i="2" s="1"/>
  <c r="J879" i="2"/>
  <c r="K879" i="2" s="1"/>
  <c r="J880" i="2"/>
  <c r="K880" i="2" s="1"/>
  <c r="J881" i="2"/>
  <c r="K881" i="2" s="1"/>
  <c r="J882" i="2"/>
  <c r="K882" i="2" s="1"/>
  <c r="J883" i="2"/>
  <c r="K883" i="2" s="1"/>
  <c r="J884" i="2"/>
  <c r="K884" i="2" s="1"/>
  <c r="J885" i="2"/>
  <c r="K885" i="2" s="1"/>
  <c r="J886" i="2"/>
  <c r="K886" i="2" s="1"/>
  <c r="J887" i="2"/>
  <c r="K887" i="2" s="1"/>
  <c r="J888" i="2"/>
  <c r="K888" i="2" s="1"/>
  <c r="J889" i="2"/>
  <c r="K889" i="2" s="1"/>
  <c r="J890" i="2"/>
  <c r="K890" i="2" s="1"/>
  <c r="J891" i="2"/>
  <c r="K891" i="2" s="1"/>
  <c r="J892" i="2"/>
  <c r="K892" i="2" s="1"/>
  <c r="J893" i="2"/>
  <c r="K893" i="2" s="1"/>
  <c r="J894" i="2"/>
  <c r="K894" i="2" s="1"/>
  <c r="J895" i="2"/>
  <c r="K895" i="2" s="1"/>
  <c r="J896" i="2"/>
  <c r="K896" i="2" s="1"/>
  <c r="J897" i="2"/>
  <c r="K897" i="2" s="1"/>
  <c r="J898" i="2"/>
  <c r="K898" i="2" s="1"/>
  <c r="J899" i="2"/>
  <c r="K899" i="2" s="1"/>
  <c r="J900" i="2"/>
  <c r="K900" i="2" s="1"/>
  <c r="P354" i="3" s="1"/>
  <c r="Q354" i="3" s="1"/>
  <c r="J901" i="2"/>
  <c r="K901" i="2" s="1"/>
  <c r="J902" i="2"/>
  <c r="K902" i="2" s="1"/>
  <c r="J903" i="2"/>
  <c r="K903" i="2" s="1"/>
  <c r="J904" i="2"/>
  <c r="K904" i="2" s="1"/>
  <c r="J905" i="2"/>
  <c r="K905" i="2" s="1"/>
  <c r="J906" i="2"/>
  <c r="K906" i="2" s="1"/>
  <c r="J907" i="2"/>
  <c r="K907" i="2" s="1"/>
  <c r="J908" i="2"/>
  <c r="K908" i="2" s="1"/>
  <c r="J909" i="2"/>
  <c r="K909" i="2" s="1"/>
  <c r="J910" i="2"/>
  <c r="K910" i="2" s="1"/>
  <c r="J911" i="2"/>
  <c r="K911" i="2" s="1"/>
  <c r="J912" i="2"/>
  <c r="K912" i="2" s="1"/>
  <c r="J913" i="2"/>
  <c r="K913" i="2" s="1"/>
  <c r="J914" i="2"/>
  <c r="K914" i="2" s="1"/>
  <c r="J915" i="2"/>
  <c r="K915" i="2" s="1"/>
  <c r="J916" i="2"/>
  <c r="K916" i="2" s="1"/>
  <c r="J917" i="2"/>
  <c r="K917" i="2" s="1"/>
  <c r="J918" i="2"/>
  <c r="K918" i="2" s="1"/>
  <c r="J919" i="2"/>
  <c r="K919" i="2" s="1"/>
  <c r="J920" i="2"/>
  <c r="K920" i="2" s="1"/>
  <c r="J921" i="2"/>
  <c r="K921" i="2" s="1"/>
  <c r="J922" i="2"/>
  <c r="K922" i="2" s="1"/>
  <c r="J923" i="2"/>
  <c r="K923" i="2" s="1"/>
  <c r="J924" i="2"/>
  <c r="K924" i="2" s="1"/>
  <c r="J925" i="2"/>
  <c r="K925" i="2" s="1"/>
  <c r="J926" i="2"/>
  <c r="K926" i="2" s="1"/>
  <c r="J927" i="2"/>
  <c r="K927" i="2" s="1"/>
  <c r="J928" i="2"/>
  <c r="K928" i="2" s="1"/>
  <c r="J929" i="2"/>
  <c r="K929" i="2" s="1"/>
  <c r="J930" i="2"/>
  <c r="K930" i="2" s="1"/>
  <c r="J931" i="2"/>
  <c r="K931" i="2" s="1"/>
  <c r="J932" i="2"/>
  <c r="K932" i="2" s="1"/>
  <c r="J933" i="2"/>
  <c r="K933" i="2" s="1"/>
  <c r="J934" i="2"/>
  <c r="K934" i="2" s="1"/>
  <c r="J935" i="2"/>
  <c r="K935" i="2" s="1"/>
  <c r="J936" i="2"/>
  <c r="K936" i="2" s="1"/>
  <c r="J937" i="2"/>
  <c r="K937" i="2" s="1"/>
  <c r="J938" i="2"/>
  <c r="K938" i="2" s="1"/>
  <c r="J939" i="2"/>
  <c r="K939" i="2" s="1"/>
  <c r="J940" i="2"/>
  <c r="K940" i="2" s="1"/>
  <c r="J941" i="2"/>
  <c r="K941" i="2" s="1"/>
  <c r="J942" i="2"/>
  <c r="K942" i="2" s="1"/>
  <c r="J943" i="2"/>
  <c r="K943" i="2" s="1"/>
  <c r="J944" i="2"/>
  <c r="K944" i="2" s="1"/>
  <c r="J945" i="2"/>
  <c r="K945" i="2" s="1"/>
  <c r="J946" i="2"/>
  <c r="K946" i="2" s="1"/>
  <c r="J947" i="2"/>
  <c r="K947" i="2" s="1"/>
  <c r="J948" i="2"/>
  <c r="K948" i="2" s="1"/>
  <c r="J949" i="2"/>
  <c r="K949" i="2" s="1"/>
  <c r="J950" i="2"/>
  <c r="K950" i="2" s="1"/>
  <c r="J951" i="2"/>
  <c r="K951" i="2" s="1"/>
  <c r="J952" i="2"/>
  <c r="K952" i="2" s="1"/>
  <c r="J953" i="2"/>
  <c r="K953" i="2" s="1"/>
  <c r="J954" i="2"/>
  <c r="K954" i="2" s="1"/>
  <c r="J955" i="2"/>
  <c r="K955" i="2" s="1"/>
  <c r="J956" i="2"/>
  <c r="K956" i="2" s="1"/>
  <c r="J957" i="2"/>
  <c r="K957" i="2" s="1"/>
  <c r="J958" i="2"/>
  <c r="K958" i="2" s="1"/>
  <c r="J959" i="2"/>
  <c r="K959" i="2" s="1"/>
  <c r="J960" i="2"/>
  <c r="K960" i="2" s="1"/>
  <c r="J961" i="2"/>
  <c r="K961" i="2" s="1"/>
  <c r="J962" i="2"/>
  <c r="K962" i="2" s="1"/>
  <c r="J963" i="2"/>
  <c r="K963" i="2" s="1"/>
  <c r="J964" i="2"/>
  <c r="K964" i="2" s="1"/>
  <c r="P378" i="3" s="1"/>
  <c r="Q378" i="3" s="1"/>
  <c r="J965" i="2"/>
  <c r="K965" i="2" s="1"/>
  <c r="J966" i="2"/>
  <c r="K966" i="2" s="1"/>
  <c r="J967" i="2"/>
  <c r="K967" i="2" s="1"/>
  <c r="J968" i="2"/>
  <c r="K968" i="2" s="1"/>
  <c r="J969" i="2"/>
  <c r="K969" i="2" s="1"/>
  <c r="J970" i="2"/>
  <c r="K970" i="2" s="1"/>
  <c r="J971" i="2"/>
  <c r="K971" i="2" s="1"/>
  <c r="J972" i="2"/>
  <c r="K972" i="2" s="1"/>
  <c r="J973" i="2"/>
  <c r="K973" i="2" s="1"/>
  <c r="J974" i="2"/>
  <c r="K974" i="2" s="1"/>
  <c r="J975" i="2"/>
  <c r="K975" i="2" s="1"/>
  <c r="J976" i="2"/>
  <c r="K976" i="2" s="1"/>
  <c r="J977" i="2"/>
  <c r="K977" i="2" s="1"/>
  <c r="J978" i="2"/>
  <c r="K978" i="2" s="1"/>
  <c r="J979" i="2"/>
  <c r="K979" i="2" s="1"/>
  <c r="J980" i="2"/>
  <c r="K980" i="2" s="1"/>
  <c r="P388" i="3" s="1"/>
  <c r="Q388" i="3" s="1"/>
  <c r="J981" i="2"/>
  <c r="K981" i="2" s="1"/>
  <c r="J982" i="2"/>
  <c r="K982" i="2" s="1"/>
  <c r="J983" i="2"/>
  <c r="K983" i="2" s="1"/>
  <c r="J984" i="2"/>
  <c r="K984" i="2" s="1"/>
  <c r="J985" i="2"/>
  <c r="K985" i="2" s="1"/>
  <c r="J986" i="2"/>
  <c r="K986" i="2" s="1"/>
  <c r="J987" i="2"/>
  <c r="K987" i="2" s="1"/>
  <c r="J988" i="2"/>
  <c r="K988" i="2" s="1"/>
  <c r="J989" i="2"/>
  <c r="K989" i="2" s="1"/>
  <c r="J990" i="2"/>
  <c r="K990" i="2" s="1"/>
  <c r="J991" i="2"/>
  <c r="K991" i="2" s="1"/>
  <c r="J992" i="2"/>
  <c r="K992" i="2" s="1"/>
  <c r="J993" i="2"/>
  <c r="K993" i="2" s="1"/>
  <c r="J994" i="2"/>
  <c r="K994" i="2" s="1"/>
  <c r="J995" i="2"/>
  <c r="K995" i="2" s="1"/>
  <c r="J996" i="2"/>
  <c r="K996" i="2" s="1"/>
  <c r="J997" i="2"/>
  <c r="K997" i="2" s="1"/>
  <c r="J998" i="2"/>
  <c r="K998" i="2" s="1"/>
  <c r="J999" i="2"/>
  <c r="K999" i="2" s="1"/>
  <c r="J1000" i="2"/>
  <c r="K1000" i="2" s="1"/>
  <c r="J1001" i="2"/>
  <c r="K1001" i="2" s="1"/>
  <c r="J1002" i="2"/>
  <c r="K1002" i="2" s="1"/>
  <c r="J1003" i="2"/>
  <c r="K1003" i="2" s="1"/>
  <c r="J1004" i="2"/>
  <c r="K1004" i="2" s="1"/>
  <c r="J1005" i="2"/>
  <c r="K1005" i="2" s="1"/>
  <c r="J1006" i="2"/>
  <c r="K1006" i="2" s="1"/>
  <c r="J1007" i="2"/>
  <c r="K1007" i="2" s="1"/>
  <c r="J1008" i="2"/>
  <c r="K1008" i="2" s="1"/>
  <c r="J1009" i="2"/>
  <c r="K1009" i="2" s="1"/>
  <c r="J1010" i="2"/>
  <c r="K1010" i="2" s="1"/>
  <c r="J1011" i="2"/>
  <c r="K1011" i="2" s="1"/>
  <c r="J1012" i="2"/>
  <c r="K1012" i="2" s="1"/>
  <c r="J1013" i="2"/>
  <c r="K1013" i="2" s="1"/>
  <c r="J1014" i="2"/>
  <c r="K1014" i="2" s="1"/>
  <c r="J1015" i="2"/>
  <c r="K1015" i="2" s="1"/>
  <c r="J1016" i="2"/>
  <c r="K1016" i="2" s="1"/>
  <c r="J1017" i="2"/>
  <c r="K1017" i="2" s="1"/>
  <c r="J1018" i="2"/>
  <c r="K1018" i="2" s="1"/>
  <c r="J1019" i="2"/>
  <c r="K1019" i="2" s="1"/>
  <c r="J1020" i="2"/>
  <c r="K1020" i="2" s="1"/>
  <c r="J1021" i="2"/>
  <c r="K1021" i="2" s="1"/>
  <c r="J1022" i="2"/>
  <c r="K1022" i="2" s="1"/>
  <c r="J1023" i="2"/>
  <c r="K1023" i="2" s="1"/>
  <c r="J1024" i="2"/>
  <c r="K1024" i="2" s="1"/>
  <c r="J1025" i="2"/>
  <c r="K1025" i="2" s="1"/>
  <c r="J1026" i="2"/>
  <c r="K1026" i="2" s="1"/>
  <c r="J1027" i="2"/>
  <c r="K1027" i="2" s="1"/>
  <c r="J1028" i="2"/>
  <c r="K1028" i="2" s="1"/>
  <c r="J1029" i="2"/>
  <c r="K1029" i="2" s="1"/>
  <c r="J1030" i="2"/>
  <c r="K1030" i="2" s="1"/>
  <c r="J1031" i="2"/>
  <c r="K1031" i="2" s="1"/>
  <c r="J1032" i="2"/>
  <c r="K1032" i="2" s="1"/>
  <c r="J1033" i="2"/>
  <c r="K1033" i="2" s="1"/>
  <c r="J1034" i="2"/>
  <c r="K1034" i="2" s="1"/>
  <c r="J1035" i="2"/>
  <c r="K1035" i="2" s="1"/>
  <c r="J1036" i="2"/>
  <c r="K1036" i="2" s="1"/>
  <c r="J1037" i="2"/>
  <c r="K1037" i="2" s="1"/>
  <c r="J1038" i="2"/>
  <c r="K1038" i="2" s="1"/>
  <c r="J1039" i="2"/>
  <c r="K1039" i="2" s="1"/>
  <c r="J1040" i="2"/>
  <c r="K1040" i="2" s="1"/>
  <c r="J1041" i="2"/>
  <c r="K1041" i="2" s="1"/>
  <c r="J1042" i="2"/>
  <c r="K1042" i="2" s="1"/>
  <c r="J1043" i="2"/>
  <c r="K1043" i="2" s="1"/>
  <c r="J1044" i="2"/>
  <c r="K1044" i="2" s="1"/>
  <c r="P416" i="3" s="1"/>
  <c r="Q416" i="3" s="1"/>
  <c r="J1045" i="2"/>
  <c r="K1045" i="2" s="1"/>
  <c r="J1046" i="2"/>
  <c r="K1046" i="2" s="1"/>
  <c r="J1047" i="2"/>
  <c r="K1047" i="2" s="1"/>
  <c r="J1048" i="2"/>
  <c r="K1048" i="2" s="1"/>
  <c r="J1049" i="2"/>
  <c r="K1049" i="2" s="1"/>
  <c r="J1050" i="2"/>
  <c r="K1050" i="2" s="1"/>
  <c r="J1051" i="2"/>
  <c r="K1051" i="2" s="1"/>
  <c r="J1052" i="2"/>
  <c r="K1052" i="2" s="1"/>
  <c r="J1053" i="2"/>
  <c r="K1053" i="2" s="1"/>
  <c r="J1054" i="2"/>
  <c r="K1054" i="2" s="1"/>
  <c r="J1055" i="2"/>
  <c r="K1055" i="2" s="1"/>
  <c r="J1056" i="2"/>
  <c r="K1056" i="2" s="1"/>
  <c r="J1057" i="2"/>
  <c r="K1057" i="2" s="1"/>
  <c r="J1058" i="2"/>
  <c r="K1058" i="2" s="1"/>
  <c r="J1059" i="2"/>
  <c r="K1059" i="2" s="1"/>
  <c r="J1060" i="2"/>
  <c r="K1060" i="2" s="1"/>
  <c r="J1061" i="2"/>
  <c r="K1061" i="2" s="1"/>
  <c r="J1062" i="2"/>
  <c r="K1062" i="2" s="1"/>
  <c r="J1063" i="2"/>
  <c r="K1063" i="2" s="1"/>
  <c r="J1064" i="2"/>
  <c r="K1064" i="2" s="1"/>
  <c r="J1065" i="2"/>
  <c r="K1065" i="2" s="1"/>
  <c r="J1066" i="2"/>
  <c r="K1066" i="2" s="1"/>
  <c r="J1067" i="2"/>
  <c r="K1067" i="2" s="1"/>
  <c r="J1068" i="2"/>
  <c r="K1068" i="2" s="1"/>
  <c r="J1069" i="2"/>
  <c r="K1069" i="2" s="1"/>
  <c r="J1070" i="2"/>
  <c r="K1070" i="2" s="1"/>
  <c r="J1071" i="2"/>
  <c r="K1071" i="2" s="1"/>
  <c r="J1072" i="2"/>
  <c r="K1072" i="2" s="1"/>
  <c r="J1073" i="2"/>
  <c r="K1073" i="2" s="1"/>
  <c r="J1074" i="2"/>
  <c r="K1074" i="2" s="1"/>
  <c r="J1075" i="2"/>
  <c r="K1075" i="2" s="1"/>
  <c r="J1076" i="2"/>
  <c r="K1076" i="2" s="1"/>
  <c r="J1077" i="2"/>
  <c r="K1077" i="2" s="1"/>
  <c r="J1078" i="2"/>
  <c r="K1078" i="2" s="1"/>
  <c r="J1079" i="2"/>
  <c r="K1079" i="2" s="1"/>
  <c r="J1080" i="2"/>
  <c r="K1080" i="2" s="1"/>
  <c r="J1081" i="2"/>
  <c r="K1081" i="2" s="1"/>
  <c r="J1082" i="2"/>
  <c r="K1082" i="2" s="1"/>
  <c r="J1083" i="2"/>
  <c r="K1083" i="2" s="1"/>
  <c r="J1084" i="2"/>
  <c r="K1084" i="2" s="1"/>
  <c r="P433" i="3" s="1"/>
  <c r="Q433" i="3" s="1"/>
  <c r="J1085" i="2"/>
  <c r="K1085" i="2" s="1"/>
  <c r="J1086" i="2"/>
  <c r="K1086" i="2" s="1"/>
  <c r="J1087" i="2"/>
  <c r="K1087" i="2" s="1"/>
  <c r="J1088" i="2"/>
  <c r="K1088" i="2" s="1"/>
  <c r="J1089" i="2"/>
  <c r="K1089" i="2" s="1"/>
  <c r="J1090" i="2"/>
  <c r="K1090" i="2" s="1"/>
  <c r="J1091" i="2"/>
  <c r="K1091" i="2" s="1"/>
  <c r="J1092" i="2"/>
  <c r="K1092" i="2" s="1"/>
  <c r="J1093" i="2"/>
  <c r="K1093" i="2" s="1"/>
  <c r="J1094" i="2"/>
  <c r="K1094" i="2" s="1"/>
  <c r="J1095" i="2"/>
  <c r="K1095" i="2" s="1"/>
  <c r="J1096" i="2"/>
  <c r="K1096" i="2" s="1"/>
  <c r="J1097" i="2"/>
  <c r="K1097" i="2" s="1"/>
  <c r="J1098" i="2"/>
  <c r="K1098" i="2" s="1"/>
  <c r="J1099" i="2"/>
  <c r="K1099" i="2" s="1"/>
  <c r="J1100" i="2"/>
  <c r="K1100" i="2" s="1"/>
  <c r="J1101" i="2"/>
  <c r="K1101" i="2" s="1"/>
  <c r="J1102" i="2"/>
  <c r="K1102" i="2" s="1"/>
  <c r="J1103" i="2"/>
  <c r="K1103" i="2" s="1"/>
  <c r="J1104" i="2"/>
  <c r="K1104" i="2" s="1"/>
  <c r="J1105" i="2"/>
  <c r="K1105" i="2" s="1"/>
  <c r="J1106" i="2"/>
  <c r="K1106" i="2" s="1"/>
  <c r="J1107" i="2"/>
  <c r="K1107" i="2" s="1"/>
  <c r="J1108" i="2"/>
  <c r="K1108" i="2" s="1"/>
  <c r="J1109" i="2"/>
  <c r="K1109" i="2" s="1"/>
  <c r="J1110" i="2"/>
  <c r="K1110" i="2" s="1"/>
  <c r="J1111" i="2"/>
  <c r="K1111" i="2" s="1"/>
  <c r="J1112" i="2"/>
  <c r="K1112" i="2" s="1"/>
  <c r="J1113" i="2"/>
  <c r="K1113" i="2" s="1"/>
  <c r="J1114" i="2"/>
  <c r="K1114" i="2" s="1"/>
  <c r="J1115" i="2"/>
  <c r="K1115" i="2" s="1"/>
  <c r="J1116" i="2"/>
  <c r="K1116" i="2" s="1"/>
  <c r="J1117" i="2"/>
  <c r="K1117" i="2" s="1"/>
  <c r="J1118" i="2"/>
  <c r="K1118" i="2" s="1"/>
  <c r="J1119" i="2"/>
  <c r="K1119" i="2" s="1"/>
  <c r="J1120" i="2"/>
  <c r="K1120" i="2" s="1"/>
  <c r="J1121" i="2"/>
  <c r="K1121" i="2" s="1"/>
  <c r="J1122" i="2"/>
  <c r="K1122" i="2" s="1"/>
  <c r="J1123" i="2"/>
  <c r="K1123" i="2" s="1"/>
  <c r="J1124" i="2"/>
  <c r="K1124" i="2" s="1"/>
  <c r="J1125" i="2"/>
  <c r="K1125" i="2" s="1"/>
  <c r="J1126" i="2"/>
  <c r="K1126" i="2" s="1"/>
  <c r="J1127" i="2"/>
  <c r="K1127" i="2" s="1"/>
  <c r="J1128" i="2"/>
  <c r="K1128" i="2" s="1"/>
  <c r="J1129" i="2"/>
  <c r="K1129" i="2" s="1"/>
  <c r="J1130" i="2"/>
  <c r="K1130" i="2" s="1"/>
  <c r="J1131" i="2"/>
  <c r="K1131" i="2" s="1"/>
  <c r="J1132" i="2"/>
  <c r="K1132" i="2" s="1"/>
  <c r="J1133" i="2"/>
  <c r="K1133" i="2" s="1"/>
  <c r="J1134" i="2"/>
  <c r="K1134" i="2" s="1"/>
  <c r="J1135" i="2"/>
  <c r="K1135" i="2" s="1"/>
  <c r="J1136" i="2"/>
  <c r="K1136" i="2" s="1"/>
  <c r="J1137" i="2"/>
  <c r="K1137" i="2" s="1"/>
  <c r="J1138" i="2"/>
  <c r="K1138" i="2" s="1"/>
  <c r="J1139" i="2"/>
  <c r="K1139" i="2" s="1"/>
  <c r="J1140" i="2"/>
  <c r="K1140" i="2" s="1"/>
  <c r="J1141" i="2"/>
  <c r="K1141" i="2" s="1"/>
  <c r="J1142" i="2"/>
  <c r="K1142" i="2" s="1"/>
  <c r="J1143" i="2"/>
  <c r="K1143" i="2" s="1"/>
  <c r="J1144" i="2"/>
  <c r="K1144" i="2" s="1"/>
  <c r="J1145" i="2"/>
  <c r="K1145" i="2" s="1"/>
  <c r="J1146" i="2"/>
  <c r="K1146" i="2" s="1"/>
  <c r="J1147" i="2"/>
  <c r="K1147" i="2" s="1"/>
  <c r="J1148" i="2"/>
  <c r="K1148" i="2" s="1"/>
  <c r="J1149" i="2"/>
  <c r="K1149" i="2" s="1"/>
  <c r="J1150" i="2"/>
  <c r="K1150" i="2" s="1"/>
  <c r="J1151" i="2"/>
  <c r="K1151" i="2" s="1"/>
  <c r="J1152" i="2"/>
  <c r="K1152" i="2" s="1"/>
  <c r="J1153" i="2"/>
  <c r="K1153" i="2" s="1"/>
  <c r="J1154" i="2"/>
  <c r="K1154" i="2" s="1"/>
  <c r="J1155" i="2"/>
  <c r="K1155" i="2" s="1"/>
  <c r="J1156" i="2"/>
  <c r="K1156" i="2" s="1"/>
  <c r="J1157" i="2"/>
  <c r="K1157" i="2" s="1"/>
  <c r="J1158" i="2"/>
  <c r="K1158" i="2" s="1"/>
  <c r="J1159" i="2"/>
  <c r="K1159" i="2" s="1"/>
  <c r="J1160" i="2"/>
  <c r="K1160" i="2" s="1"/>
  <c r="J1161" i="2"/>
  <c r="K1161" i="2" s="1"/>
  <c r="J1162" i="2"/>
  <c r="K1162" i="2" s="1"/>
  <c r="J1163" i="2"/>
  <c r="K1163" i="2" s="1"/>
  <c r="J1164" i="2"/>
  <c r="K1164" i="2" s="1"/>
  <c r="J1165" i="2"/>
  <c r="K1165" i="2" s="1"/>
  <c r="J1166" i="2"/>
  <c r="K1166" i="2" s="1"/>
  <c r="J1167" i="2"/>
  <c r="K1167" i="2" s="1"/>
  <c r="J1168" i="2"/>
  <c r="K1168" i="2" s="1"/>
  <c r="J1169" i="2"/>
  <c r="K1169" i="2" s="1"/>
  <c r="J1170" i="2"/>
  <c r="K1170" i="2" s="1"/>
  <c r="J1171" i="2"/>
  <c r="K1171" i="2" s="1"/>
  <c r="J1172" i="2"/>
  <c r="K1172" i="2" s="1"/>
  <c r="J1173" i="2"/>
  <c r="K1173" i="2" s="1"/>
  <c r="J1174" i="2"/>
  <c r="K1174" i="2" s="1"/>
  <c r="J1175" i="2"/>
  <c r="K1175" i="2" s="1"/>
  <c r="J1176" i="2"/>
  <c r="K1176" i="2" s="1"/>
  <c r="J1177" i="2"/>
  <c r="K1177" i="2" s="1"/>
  <c r="J1178" i="2"/>
  <c r="K1178" i="2" s="1"/>
  <c r="J1179" i="2"/>
  <c r="K1179" i="2" s="1"/>
  <c r="J1180" i="2"/>
  <c r="K1180" i="2" s="1"/>
  <c r="J1181" i="2"/>
  <c r="K1181" i="2" s="1"/>
  <c r="J1182" i="2"/>
  <c r="K1182" i="2" s="1"/>
  <c r="J1183" i="2"/>
  <c r="K1183" i="2" s="1"/>
  <c r="J1184" i="2"/>
  <c r="K1184" i="2" s="1"/>
  <c r="J1185" i="2"/>
  <c r="K1185" i="2" s="1"/>
  <c r="J1186" i="2"/>
  <c r="K1186" i="2" s="1"/>
  <c r="J1187" i="2"/>
  <c r="K1187" i="2" s="1"/>
  <c r="J1188" i="2"/>
  <c r="K1188" i="2" s="1"/>
  <c r="J1189" i="2"/>
  <c r="K1189" i="2" s="1"/>
  <c r="J1190" i="2"/>
  <c r="K1190" i="2" s="1"/>
  <c r="J1191" i="2"/>
  <c r="K1191" i="2" s="1"/>
  <c r="J1192" i="2"/>
  <c r="K1192" i="2" s="1"/>
  <c r="J1193" i="2"/>
  <c r="K1193" i="2" s="1"/>
  <c r="J1194" i="2"/>
  <c r="K1194" i="2" s="1"/>
  <c r="J1195" i="2"/>
  <c r="K1195" i="2" s="1"/>
  <c r="J1196" i="2"/>
  <c r="K1196" i="2" s="1"/>
  <c r="P484" i="3" s="1"/>
  <c r="Q484" i="3" s="1"/>
  <c r="J1197" i="2"/>
  <c r="K1197" i="2" s="1"/>
  <c r="J1198" i="2"/>
  <c r="K1198" i="2" s="1"/>
  <c r="J1199" i="2"/>
  <c r="K1199" i="2" s="1"/>
  <c r="J1200" i="2"/>
  <c r="K1200" i="2" s="1"/>
  <c r="J1201" i="2"/>
  <c r="K1201" i="2" s="1"/>
  <c r="J1202" i="2"/>
  <c r="K1202" i="2" s="1"/>
  <c r="J1203" i="2"/>
  <c r="K1203" i="2" s="1"/>
  <c r="J1204" i="2"/>
  <c r="K1204" i="2" s="1"/>
  <c r="J1205" i="2"/>
  <c r="K1205" i="2" s="1"/>
  <c r="J1206" i="2"/>
  <c r="K1206" i="2" s="1"/>
  <c r="J1207" i="2"/>
  <c r="K1207" i="2" s="1"/>
  <c r="J1208" i="2"/>
  <c r="K1208" i="2" s="1"/>
  <c r="J1209" i="2"/>
  <c r="K1209" i="2" s="1"/>
  <c r="J1210" i="2"/>
  <c r="K1210" i="2" s="1"/>
  <c r="J1211" i="2"/>
  <c r="K1211" i="2" s="1"/>
  <c r="J1212" i="2"/>
  <c r="K1212" i="2" s="1"/>
  <c r="J1213" i="2"/>
  <c r="K1213" i="2" s="1"/>
  <c r="J1214" i="2"/>
  <c r="K1214" i="2" s="1"/>
  <c r="J1215" i="2"/>
  <c r="K1215" i="2" s="1"/>
  <c r="J1216" i="2"/>
  <c r="K1216" i="2" s="1"/>
  <c r="J1217" i="2"/>
  <c r="K1217" i="2" s="1"/>
  <c r="J1218" i="2"/>
  <c r="K1218" i="2" s="1"/>
  <c r="J1219" i="2"/>
  <c r="K1219" i="2" s="1"/>
  <c r="J1220" i="2"/>
  <c r="K1220" i="2" s="1"/>
  <c r="J1221" i="2"/>
  <c r="K1221" i="2" s="1"/>
  <c r="J1222" i="2"/>
  <c r="K1222" i="2" s="1"/>
  <c r="J1223" i="2"/>
  <c r="K1223" i="2" s="1"/>
  <c r="J1224" i="2"/>
  <c r="K1224" i="2" s="1"/>
  <c r="J1225" i="2"/>
  <c r="K1225" i="2" s="1"/>
  <c r="J1226" i="2"/>
  <c r="K1226" i="2" s="1"/>
  <c r="J1227" i="2"/>
  <c r="K1227" i="2" s="1"/>
  <c r="J1228" i="2"/>
  <c r="K1228" i="2" s="1"/>
  <c r="J1229" i="2"/>
  <c r="K1229" i="2" s="1"/>
  <c r="J1230" i="2"/>
  <c r="K1230" i="2" s="1"/>
  <c r="J1231" i="2"/>
  <c r="K1231" i="2" s="1"/>
  <c r="J1232" i="2"/>
  <c r="K1232" i="2" s="1"/>
  <c r="J1233" i="2"/>
  <c r="K1233" i="2" s="1"/>
  <c r="J1234" i="2"/>
  <c r="K1234" i="2" s="1"/>
  <c r="J1235" i="2"/>
  <c r="K1235" i="2" s="1"/>
  <c r="J1236" i="2"/>
  <c r="K1236" i="2" s="1"/>
  <c r="J1237" i="2"/>
  <c r="K1237" i="2" s="1"/>
  <c r="J1238" i="2"/>
  <c r="K1238" i="2" s="1"/>
  <c r="J1239" i="2"/>
  <c r="K1239" i="2" s="1"/>
  <c r="J1240" i="2"/>
  <c r="K1240" i="2" s="1"/>
  <c r="J1241" i="2"/>
  <c r="K1241" i="2" s="1"/>
  <c r="J1242" i="2"/>
  <c r="K1242" i="2" s="1"/>
  <c r="J1243" i="2"/>
  <c r="K1243" i="2" s="1"/>
  <c r="J1244" i="2"/>
  <c r="K1244" i="2" s="1"/>
  <c r="J1245" i="2"/>
  <c r="K1245" i="2" s="1"/>
  <c r="J1246" i="2"/>
  <c r="K1246" i="2" s="1"/>
  <c r="J1247" i="2"/>
  <c r="K1247" i="2" s="1"/>
  <c r="J1248" i="2"/>
  <c r="K1248" i="2" s="1"/>
  <c r="J1249" i="2"/>
  <c r="K1249" i="2" s="1"/>
  <c r="J1250" i="2"/>
  <c r="K1250" i="2" s="1"/>
  <c r="J1251" i="2"/>
  <c r="K1251" i="2" s="1"/>
  <c r="J1252" i="2"/>
  <c r="K1252" i="2" s="1"/>
  <c r="J1253" i="2"/>
  <c r="K1253" i="2" s="1"/>
  <c r="J1254" i="2"/>
  <c r="K1254" i="2" s="1"/>
  <c r="J1255" i="2"/>
  <c r="K1255" i="2" s="1"/>
  <c r="J1256" i="2"/>
  <c r="K1256" i="2" s="1"/>
  <c r="J1257" i="2"/>
  <c r="K1257" i="2" s="1"/>
  <c r="J1258" i="2"/>
  <c r="K1258" i="2" s="1"/>
  <c r="J1259" i="2"/>
  <c r="K1259" i="2" s="1"/>
  <c r="J1260" i="2"/>
  <c r="K1260" i="2" s="1"/>
  <c r="J1261" i="2"/>
  <c r="K1261" i="2" s="1"/>
  <c r="J1262" i="2"/>
  <c r="K1262" i="2" s="1"/>
  <c r="J1263" i="2"/>
  <c r="K1263" i="2" s="1"/>
  <c r="J1264" i="2"/>
  <c r="K1264" i="2" s="1"/>
  <c r="J1265" i="2"/>
  <c r="K1265" i="2" s="1"/>
  <c r="J1266" i="2"/>
  <c r="K1266" i="2" s="1"/>
  <c r="J1267" i="2"/>
  <c r="K1267" i="2" s="1"/>
  <c r="J1268" i="2"/>
  <c r="K1268" i="2" s="1"/>
  <c r="J1269" i="2"/>
  <c r="K1269" i="2" s="1"/>
  <c r="J1270" i="2"/>
  <c r="K1270" i="2" s="1"/>
  <c r="J1271" i="2"/>
  <c r="K1271" i="2" s="1"/>
  <c r="J1272" i="2"/>
  <c r="K1272" i="2" s="1"/>
  <c r="J1273" i="2"/>
  <c r="K1273" i="2" s="1"/>
  <c r="J1274" i="2"/>
  <c r="K1274" i="2" s="1"/>
  <c r="J1275" i="2"/>
  <c r="K1275" i="2" s="1"/>
  <c r="J1276" i="2"/>
  <c r="K1276" i="2" s="1"/>
  <c r="J1277" i="2"/>
  <c r="K1277" i="2" s="1"/>
  <c r="J1278" i="2"/>
  <c r="K1278" i="2" s="1"/>
  <c r="J1279" i="2"/>
  <c r="K1279" i="2" s="1"/>
  <c r="J1280" i="2"/>
  <c r="K1280" i="2" s="1"/>
  <c r="J1281" i="2"/>
  <c r="K1281" i="2" s="1"/>
  <c r="J1282" i="2"/>
  <c r="K1282" i="2" s="1"/>
  <c r="J1283" i="2"/>
  <c r="K1283" i="2" s="1"/>
  <c r="J1284" i="2"/>
  <c r="K1284" i="2" s="1"/>
  <c r="J1285" i="2"/>
  <c r="K1285" i="2" s="1"/>
  <c r="J1286" i="2"/>
  <c r="K1286" i="2" s="1"/>
  <c r="J1287" i="2"/>
  <c r="K1287" i="2" s="1"/>
  <c r="J1288" i="2"/>
  <c r="K1288" i="2" s="1"/>
  <c r="J1289" i="2"/>
  <c r="K1289" i="2" s="1"/>
  <c r="J1290" i="2"/>
  <c r="K1290" i="2" s="1"/>
  <c r="J1291" i="2"/>
  <c r="K1291" i="2" s="1"/>
  <c r="J1292" i="2"/>
  <c r="K1292" i="2" s="1"/>
  <c r="P528" i="3" s="1"/>
  <c r="Q528" i="3" s="1"/>
  <c r="J1293" i="2"/>
  <c r="K1293" i="2" s="1"/>
  <c r="J1294" i="2"/>
  <c r="K1294" i="2" s="1"/>
  <c r="J1295" i="2"/>
  <c r="K1295" i="2" s="1"/>
  <c r="J1296" i="2"/>
  <c r="K1296" i="2" s="1"/>
  <c r="J1297" i="2"/>
  <c r="K1297" i="2" s="1"/>
  <c r="J1298" i="2"/>
  <c r="K1298" i="2" s="1"/>
  <c r="J1299" i="2"/>
  <c r="K1299" i="2" s="1"/>
  <c r="J1300" i="2"/>
  <c r="K1300" i="2" s="1"/>
  <c r="J1301" i="2"/>
  <c r="K1301" i="2" s="1"/>
  <c r="J1302" i="2"/>
  <c r="K1302" i="2" s="1"/>
  <c r="J1303" i="2"/>
  <c r="K1303" i="2" s="1"/>
  <c r="J1304" i="2"/>
  <c r="K1304" i="2" s="1"/>
  <c r="J1305" i="2"/>
  <c r="K1305" i="2" s="1"/>
  <c r="J1306" i="2"/>
  <c r="K1306" i="2" s="1"/>
  <c r="J1307" i="2"/>
  <c r="K1307" i="2" s="1"/>
  <c r="J1308" i="2"/>
  <c r="K1308" i="2" s="1"/>
  <c r="J1309" i="2"/>
  <c r="K1309" i="2" s="1"/>
  <c r="J1310" i="2"/>
  <c r="K1310" i="2" s="1"/>
  <c r="J1311" i="2"/>
  <c r="K1311" i="2" s="1"/>
  <c r="J1312" i="2"/>
  <c r="K1312" i="2" s="1"/>
  <c r="J1313" i="2"/>
  <c r="K1313" i="2" s="1"/>
  <c r="J1314" i="2"/>
  <c r="K1314" i="2" s="1"/>
  <c r="J1315" i="2"/>
  <c r="K1315" i="2" s="1"/>
  <c r="J1316" i="2"/>
  <c r="K1316" i="2" s="1"/>
  <c r="J1317" i="2"/>
  <c r="K1317" i="2" s="1"/>
  <c r="J1318" i="2"/>
  <c r="K1318" i="2" s="1"/>
  <c r="J1319" i="2"/>
  <c r="K1319" i="2" s="1"/>
  <c r="J1320" i="2"/>
  <c r="K1320" i="2" s="1"/>
  <c r="J1321" i="2"/>
  <c r="K1321" i="2" s="1"/>
  <c r="J1322" i="2"/>
  <c r="K1322" i="2" s="1"/>
  <c r="J1323" i="2"/>
  <c r="K1323" i="2" s="1"/>
  <c r="J1324" i="2"/>
  <c r="K1324" i="2" s="1"/>
  <c r="P539" i="3" s="1"/>
  <c r="Q539" i="3" s="1"/>
  <c r="J1325" i="2"/>
  <c r="K1325" i="2" s="1"/>
  <c r="J1326" i="2"/>
  <c r="K1326" i="2" s="1"/>
  <c r="J1327" i="2"/>
  <c r="K1327" i="2" s="1"/>
  <c r="J1328" i="2"/>
  <c r="K1328" i="2" s="1"/>
  <c r="J1329" i="2"/>
  <c r="K1329" i="2" s="1"/>
  <c r="J1330" i="2"/>
  <c r="K1330" i="2" s="1"/>
  <c r="J1331" i="2"/>
  <c r="K1331" i="2" s="1"/>
  <c r="J1332" i="2"/>
  <c r="K1332" i="2" s="1"/>
  <c r="J1333" i="2"/>
  <c r="K1333" i="2" s="1"/>
  <c r="J1334" i="2"/>
  <c r="K1334" i="2" s="1"/>
  <c r="J1335" i="2"/>
  <c r="K1335" i="2" s="1"/>
  <c r="J1336" i="2"/>
  <c r="K1336" i="2" s="1"/>
  <c r="J1337" i="2"/>
  <c r="K1337" i="2" s="1"/>
  <c r="J1338" i="2"/>
  <c r="K1338" i="2" s="1"/>
  <c r="J1339" i="2"/>
  <c r="K1339" i="2" s="1"/>
  <c r="J1340" i="2"/>
  <c r="K1340" i="2" s="1"/>
  <c r="J1341" i="2"/>
  <c r="K1341" i="2" s="1"/>
  <c r="J1342" i="2"/>
  <c r="K1342" i="2" s="1"/>
  <c r="J1343" i="2"/>
  <c r="K1343" i="2" s="1"/>
  <c r="J1344" i="2"/>
  <c r="K1344" i="2" s="1"/>
  <c r="J1345" i="2"/>
  <c r="K1345" i="2" s="1"/>
  <c r="J1346" i="2"/>
  <c r="K1346" i="2" s="1"/>
  <c r="J1347" i="2"/>
  <c r="K1347" i="2" s="1"/>
  <c r="J1348" i="2"/>
  <c r="K1348" i="2" s="1"/>
  <c r="J1349" i="2"/>
  <c r="K1349" i="2" s="1"/>
  <c r="J1350" i="2"/>
  <c r="K1350" i="2" s="1"/>
  <c r="J1351" i="2"/>
  <c r="K1351" i="2" s="1"/>
  <c r="J1352" i="2"/>
  <c r="K1352" i="2" s="1"/>
  <c r="J1353" i="2"/>
  <c r="K1353" i="2" s="1"/>
  <c r="J1354" i="2"/>
  <c r="K1354" i="2" s="1"/>
  <c r="J1355" i="2"/>
  <c r="K1355" i="2" s="1"/>
  <c r="J1356" i="2"/>
  <c r="K1356" i="2" s="1"/>
  <c r="J1357" i="2"/>
  <c r="K1357" i="2" s="1"/>
  <c r="J1358" i="2"/>
  <c r="K1358" i="2" s="1"/>
  <c r="J1359" i="2"/>
  <c r="K1359" i="2" s="1"/>
  <c r="J1360" i="2"/>
  <c r="K1360" i="2" s="1"/>
  <c r="J1361" i="2"/>
  <c r="K1361" i="2" s="1"/>
  <c r="J1362" i="2"/>
  <c r="K1362" i="2" s="1"/>
  <c r="J1363" i="2"/>
  <c r="K1363" i="2" s="1"/>
  <c r="J1364" i="2"/>
  <c r="K1364" i="2" s="1"/>
  <c r="J1365" i="2"/>
  <c r="K1365" i="2" s="1"/>
  <c r="J1366" i="2"/>
  <c r="K1366" i="2" s="1"/>
  <c r="J1367" i="2"/>
  <c r="K1367" i="2" s="1"/>
  <c r="J1368" i="2"/>
  <c r="K1368" i="2" s="1"/>
  <c r="J1369" i="2"/>
  <c r="K1369" i="2" s="1"/>
  <c r="J1370" i="2"/>
  <c r="K1370" i="2" s="1"/>
  <c r="J1371" i="2"/>
  <c r="K1371" i="2" s="1"/>
  <c r="J1372" i="2"/>
  <c r="K1372" i="2" s="1"/>
  <c r="J1373" i="2"/>
  <c r="K1373" i="2" s="1"/>
  <c r="J1374" i="2"/>
  <c r="K1374" i="2" s="1"/>
  <c r="J1375" i="2"/>
  <c r="K1375" i="2" s="1"/>
  <c r="J1376" i="2"/>
  <c r="K1376" i="2" s="1"/>
  <c r="J1377" i="2"/>
  <c r="K1377" i="2" s="1"/>
  <c r="J1378" i="2"/>
  <c r="K1378" i="2" s="1"/>
  <c r="J1379" i="2"/>
  <c r="K1379" i="2" s="1"/>
  <c r="J1380" i="2"/>
  <c r="K1380" i="2" s="1"/>
  <c r="J1381" i="2"/>
  <c r="K1381" i="2" s="1"/>
  <c r="J1382" i="2"/>
  <c r="K1382" i="2" s="1"/>
  <c r="J1383" i="2"/>
  <c r="K1383" i="2" s="1"/>
  <c r="J1384" i="2"/>
  <c r="K1384" i="2" s="1"/>
  <c r="J1385" i="2"/>
  <c r="K1385" i="2" s="1"/>
  <c r="J1386" i="2"/>
  <c r="K1386" i="2" s="1"/>
  <c r="J1387" i="2"/>
  <c r="K1387" i="2" s="1"/>
  <c r="J1388" i="2"/>
  <c r="K1388" i="2" s="1"/>
  <c r="J1389" i="2"/>
  <c r="K1389" i="2" s="1"/>
  <c r="J1390" i="2"/>
  <c r="K1390" i="2" s="1"/>
  <c r="J1391" i="2"/>
  <c r="K1391" i="2" s="1"/>
  <c r="J1392" i="2"/>
  <c r="K1392" i="2" s="1"/>
  <c r="J1393" i="2"/>
  <c r="K1393" i="2" s="1"/>
  <c r="J1394" i="2"/>
  <c r="K1394" i="2" s="1"/>
  <c r="J1395" i="2"/>
  <c r="K1395" i="2" s="1"/>
  <c r="J1396" i="2"/>
  <c r="K1396" i="2" s="1"/>
  <c r="J1397" i="2"/>
  <c r="K1397" i="2" s="1"/>
  <c r="J1398" i="2"/>
  <c r="K1398" i="2" s="1"/>
  <c r="J1399" i="2"/>
  <c r="K1399" i="2" s="1"/>
  <c r="J1400" i="2"/>
  <c r="K1400" i="2" s="1"/>
  <c r="J1401" i="2"/>
  <c r="K1401" i="2" s="1"/>
  <c r="J1402" i="2"/>
  <c r="K1402" i="2" s="1"/>
  <c r="J1403" i="2"/>
  <c r="K1403" i="2" s="1"/>
  <c r="J1404" i="2"/>
  <c r="K1404" i="2" s="1"/>
  <c r="J1405" i="2"/>
  <c r="K1405" i="2" s="1"/>
  <c r="J1406" i="2"/>
  <c r="K1406" i="2" s="1"/>
  <c r="J1407" i="2"/>
  <c r="K1407" i="2" s="1"/>
  <c r="J1408" i="2"/>
  <c r="K1408" i="2" s="1"/>
  <c r="J1409" i="2"/>
  <c r="K1409" i="2" s="1"/>
  <c r="J1410" i="2"/>
  <c r="K1410" i="2" s="1"/>
  <c r="J1411" i="2"/>
  <c r="K1411" i="2" s="1"/>
  <c r="J1412" i="2"/>
  <c r="K1412" i="2" s="1"/>
  <c r="J1413" i="2"/>
  <c r="K1413" i="2" s="1"/>
  <c r="J1414" i="2"/>
  <c r="K1414" i="2" s="1"/>
  <c r="J1415" i="2"/>
  <c r="K1415" i="2" s="1"/>
  <c r="J1416" i="2"/>
  <c r="K1416" i="2" s="1"/>
  <c r="J1417" i="2"/>
  <c r="K1417" i="2" s="1"/>
  <c r="J1418" i="2"/>
  <c r="K1418" i="2" s="1"/>
  <c r="J1419" i="2"/>
  <c r="K1419" i="2" s="1"/>
  <c r="J1420" i="2"/>
  <c r="K1420" i="2" s="1"/>
  <c r="P577" i="3" s="1"/>
  <c r="Q577" i="3" s="1"/>
  <c r="J1421" i="2"/>
  <c r="K1421" i="2" s="1"/>
  <c r="J1422" i="2"/>
  <c r="K1422" i="2" s="1"/>
  <c r="J1423" i="2"/>
  <c r="K1423" i="2" s="1"/>
  <c r="J1424" i="2"/>
  <c r="K1424" i="2" s="1"/>
  <c r="J1425" i="2"/>
  <c r="K1425" i="2" s="1"/>
  <c r="J1426" i="2"/>
  <c r="K1426" i="2" s="1"/>
  <c r="J1427" i="2"/>
  <c r="K1427" i="2" s="1"/>
  <c r="J1428" i="2"/>
  <c r="K1428" i="2" s="1"/>
  <c r="P582" i="3" s="1"/>
  <c r="Q582" i="3" s="1"/>
  <c r="J1429" i="2"/>
  <c r="K1429" i="2" s="1"/>
  <c r="J1430" i="2"/>
  <c r="K1430" i="2" s="1"/>
  <c r="J1431" i="2"/>
  <c r="K1431" i="2" s="1"/>
  <c r="J1432" i="2"/>
  <c r="K1432" i="2" s="1"/>
  <c r="J1433" i="2"/>
  <c r="K1433" i="2" s="1"/>
  <c r="J1434" i="2"/>
  <c r="K1434" i="2" s="1"/>
  <c r="J1435" i="2"/>
  <c r="K1435" i="2" s="1"/>
  <c r="J1436" i="2"/>
  <c r="K1436" i="2" s="1"/>
  <c r="J1437" i="2"/>
  <c r="K1437" i="2" s="1"/>
  <c r="J1438" i="2"/>
  <c r="K1438" i="2" s="1"/>
  <c r="J1439" i="2"/>
  <c r="K1439" i="2" s="1"/>
  <c r="J1440" i="2"/>
  <c r="K1440" i="2" s="1"/>
  <c r="J1441" i="2"/>
  <c r="K1441" i="2" s="1"/>
  <c r="J1442" i="2"/>
  <c r="K1442" i="2" s="1"/>
  <c r="J1443" i="2"/>
  <c r="K1443" i="2" s="1"/>
  <c r="J1444" i="2"/>
  <c r="K1444" i="2" s="1"/>
  <c r="J1445" i="2"/>
  <c r="K1445" i="2" s="1"/>
  <c r="J1446" i="2"/>
  <c r="K1446" i="2" s="1"/>
  <c r="J1447" i="2"/>
  <c r="K1447" i="2" s="1"/>
  <c r="J1448" i="2"/>
  <c r="K1448" i="2" s="1"/>
  <c r="J1449" i="2"/>
  <c r="K1449" i="2" s="1"/>
  <c r="J1450" i="2"/>
  <c r="K1450" i="2" s="1"/>
  <c r="J1451" i="2"/>
  <c r="K1451" i="2" s="1"/>
  <c r="J1452" i="2"/>
  <c r="K1452" i="2" s="1"/>
  <c r="J1453" i="2"/>
  <c r="K1453" i="2" s="1"/>
  <c r="J1454" i="2"/>
  <c r="K1454" i="2" s="1"/>
  <c r="J1455" i="2"/>
  <c r="K1455" i="2" s="1"/>
  <c r="J1456" i="2"/>
  <c r="K1456" i="2" s="1"/>
  <c r="J1457" i="2"/>
  <c r="K1457" i="2" s="1"/>
  <c r="J1458" i="2"/>
  <c r="K1458" i="2" s="1"/>
  <c r="J1459" i="2"/>
  <c r="K1459" i="2" s="1"/>
  <c r="J1460" i="2"/>
  <c r="K1460" i="2" s="1"/>
  <c r="J1461" i="2"/>
  <c r="K1461" i="2" s="1"/>
  <c r="J1462" i="2"/>
  <c r="K1462" i="2" s="1"/>
  <c r="J1463" i="2"/>
  <c r="K1463" i="2" s="1"/>
  <c r="J1464" i="2"/>
  <c r="K1464" i="2" s="1"/>
  <c r="J1465" i="2"/>
  <c r="K1465" i="2" s="1"/>
  <c r="J1466" i="2"/>
  <c r="K1466" i="2" s="1"/>
  <c r="J1467" i="2"/>
  <c r="K1467" i="2" s="1"/>
  <c r="J1468" i="2"/>
  <c r="K1468" i="2" s="1"/>
  <c r="J1469" i="2"/>
  <c r="K1469" i="2" s="1"/>
  <c r="J1470" i="2"/>
  <c r="K1470" i="2" s="1"/>
  <c r="J1471" i="2"/>
  <c r="K1471" i="2" s="1"/>
  <c r="J1472" i="2"/>
  <c r="K1472" i="2" s="1"/>
  <c r="J1473" i="2"/>
  <c r="K1473" i="2" s="1"/>
  <c r="J1474" i="2"/>
  <c r="K1474" i="2" s="1"/>
  <c r="J1475" i="2"/>
  <c r="K1475" i="2" s="1"/>
  <c r="J1476" i="2"/>
  <c r="K1476" i="2" s="1"/>
  <c r="J1477" i="2"/>
  <c r="K1477" i="2" s="1"/>
  <c r="J1478" i="2"/>
  <c r="K1478" i="2" s="1"/>
  <c r="J1479" i="2"/>
  <c r="K1479" i="2" s="1"/>
  <c r="J1480" i="2"/>
  <c r="K1480" i="2" s="1"/>
  <c r="J1481" i="2"/>
  <c r="K1481" i="2" s="1"/>
  <c r="J1482" i="2"/>
  <c r="K1482" i="2" s="1"/>
  <c r="J1483" i="2"/>
  <c r="K1483" i="2" s="1"/>
  <c r="J1484" i="2"/>
  <c r="K1484" i="2" s="1"/>
  <c r="J1485" i="2"/>
  <c r="K1485" i="2" s="1"/>
  <c r="J1486" i="2"/>
  <c r="K1486" i="2" s="1"/>
  <c r="J1487" i="2"/>
  <c r="K1487" i="2" s="1"/>
  <c r="J1488" i="2"/>
  <c r="K1488" i="2" s="1"/>
  <c r="J1489" i="2"/>
  <c r="K1489" i="2" s="1"/>
  <c r="J1490" i="2"/>
  <c r="K1490" i="2" s="1"/>
  <c r="J1491" i="2"/>
  <c r="K1491" i="2" s="1"/>
  <c r="J1492" i="2"/>
  <c r="K1492" i="2" s="1"/>
  <c r="J1493" i="2"/>
  <c r="K1493" i="2" s="1"/>
  <c r="J1494" i="2"/>
  <c r="K1494" i="2" s="1"/>
  <c r="J1495" i="2"/>
  <c r="K1495" i="2" s="1"/>
  <c r="J1496" i="2"/>
  <c r="K1496" i="2" s="1"/>
  <c r="J1497" i="2"/>
  <c r="K1497" i="2" s="1"/>
  <c r="J1498" i="2"/>
  <c r="K1498" i="2" s="1"/>
  <c r="J1499" i="2"/>
  <c r="K1499" i="2" s="1"/>
  <c r="J1500" i="2"/>
  <c r="K1500" i="2" s="1"/>
  <c r="J1501" i="2"/>
  <c r="K1501" i="2" s="1"/>
  <c r="J1502" i="2"/>
  <c r="K1502" i="2" s="1"/>
  <c r="J1503" i="2"/>
  <c r="K1503" i="2" s="1"/>
  <c r="J1504" i="2"/>
  <c r="K1504" i="2" s="1"/>
  <c r="J1505" i="2"/>
  <c r="K1505" i="2" s="1"/>
  <c r="J1506" i="2"/>
  <c r="K1506" i="2" s="1"/>
  <c r="J1507" i="2"/>
  <c r="K1507" i="2" s="1"/>
  <c r="J1508" i="2"/>
  <c r="K1508" i="2" s="1"/>
  <c r="J1509" i="2"/>
  <c r="K1509" i="2" s="1"/>
  <c r="J1510" i="2"/>
  <c r="K1510" i="2" s="1"/>
  <c r="J1511" i="2"/>
  <c r="K1511" i="2" s="1"/>
  <c r="J1512" i="2"/>
  <c r="K1512" i="2" s="1"/>
  <c r="J1513" i="2"/>
  <c r="K1513" i="2" s="1"/>
  <c r="J1514" i="2"/>
  <c r="K1514" i="2" s="1"/>
  <c r="J1515" i="2"/>
  <c r="K1515" i="2" s="1"/>
  <c r="J1516" i="2"/>
  <c r="K1516" i="2" s="1"/>
  <c r="J1517" i="2"/>
  <c r="K1517" i="2" s="1"/>
  <c r="J1518" i="2"/>
  <c r="K1518" i="2" s="1"/>
  <c r="J1519" i="2"/>
  <c r="K1519" i="2" s="1"/>
  <c r="J1520" i="2"/>
  <c r="K1520" i="2" s="1"/>
  <c r="J1521" i="2"/>
  <c r="K1521" i="2" s="1"/>
  <c r="J1522" i="2"/>
  <c r="K1522" i="2" s="1"/>
  <c r="J1523" i="2"/>
  <c r="K1523" i="2" s="1"/>
  <c r="J1524" i="2"/>
  <c r="K1524" i="2" s="1"/>
  <c r="J1525" i="2"/>
  <c r="K1525" i="2" s="1"/>
  <c r="J1526" i="2"/>
  <c r="K1526" i="2" s="1"/>
  <c r="J1527" i="2"/>
  <c r="K1527" i="2" s="1"/>
  <c r="J1528" i="2"/>
  <c r="K1528" i="2" s="1"/>
  <c r="J1529" i="2"/>
  <c r="K1529" i="2" s="1"/>
  <c r="J1530" i="2"/>
  <c r="K1530" i="2" s="1"/>
  <c r="J1531" i="2"/>
  <c r="K1531" i="2" s="1"/>
  <c r="J1532" i="2"/>
  <c r="K1532" i="2" s="1"/>
  <c r="J1533" i="2"/>
  <c r="K1533" i="2" s="1"/>
  <c r="J1534" i="2"/>
  <c r="K1534" i="2" s="1"/>
  <c r="J1535" i="2"/>
  <c r="K1535" i="2" s="1"/>
  <c r="J1536" i="2"/>
  <c r="K1536" i="2" s="1"/>
  <c r="J1537" i="2"/>
  <c r="K1537" i="2" s="1"/>
  <c r="J1538" i="2"/>
  <c r="K1538" i="2" s="1"/>
  <c r="J1539" i="2"/>
  <c r="K1539" i="2" s="1"/>
  <c r="J1540" i="2"/>
  <c r="K1540" i="2" s="1"/>
  <c r="J1541" i="2"/>
  <c r="K1541" i="2" s="1"/>
  <c r="J1542" i="2"/>
  <c r="K1542" i="2" s="1"/>
  <c r="J1543" i="2"/>
  <c r="K1543" i="2" s="1"/>
  <c r="J1544" i="2"/>
  <c r="K1544" i="2" s="1"/>
  <c r="J1545" i="2"/>
  <c r="K1545" i="2" s="1"/>
  <c r="J1546" i="2"/>
  <c r="K1546" i="2" s="1"/>
  <c r="J1547" i="2"/>
  <c r="K1547" i="2" s="1"/>
  <c r="J1548" i="2"/>
  <c r="K1548" i="2" s="1"/>
  <c r="J1549" i="2"/>
  <c r="K1549" i="2" s="1"/>
  <c r="J1550" i="2"/>
  <c r="K1550" i="2" s="1"/>
  <c r="J1551" i="2"/>
  <c r="K1551" i="2" s="1"/>
  <c r="J1552" i="2"/>
  <c r="K1552" i="2" s="1"/>
  <c r="J1553" i="2"/>
  <c r="K1553" i="2" s="1"/>
  <c r="J1554" i="2"/>
  <c r="K1554" i="2" s="1"/>
  <c r="J1555" i="2"/>
  <c r="K1555" i="2" s="1"/>
  <c r="J1556" i="2"/>
  <c r="K1556" i="2" s="1"/>
  <c r="J1557" i="2"/>
  <c r="K1557" i="2" s="1"/>
  <c r="J1558" i="2"/>
  <c r="K1558" i="2" s="1"/>
  <c r="J1559" i="2"/>
  <c r="K1559" i="2" s="1"/>
  <c r="J1560" i="2"/>
  <c r="K1560" i="2" s="1"/>
  <c r="J1561" i="2"/>
  <c r="K1561" i="2" s="1"/>
  <c r="J1562" i="2"/>
  <c r="K1562" i="2" s="1"/>
  <c r="J1563" i="2"/>
  <c r="K1563" i="2" s="1"/>
  <c r="J1564" i="2"/>
  <c r="K1564" i="2" s="1"/>
  <c r="J1565" i="2"/>
  <c r="K1565" i="2" s="1"/>
  <c r="J1566" i="2"/>
  <c r="K1566" i="2" s="1"/>
  <c r="J1567" i="2"/>
  <c r="K1567" i="2" s="1"/>
  <c r="J1568" i="2"/>
  <c r="K1568" i="2" s="1"/>
  <c r="J1569" i="2"/>
  <c r="K1569" i="2" s="1"/>
  <c r="J1570" i="2"/>
  <c r="K1570" i="2" s="1"/>
  <c r="J1571" i="2"/>
  <c r="K1571" i="2" s="1"/>
  <c r="J1572" i="2"/>
  <c r="K1572" i="2" s="1"/>
  <c r="J1573" i="2"/>
  <c r="K1573" i="2" s="1"/>
  <c r="J1574" i="2"/>
  <c r="K1574" i="2" s="1"/>
  <c r="J1575" i="2"/>
  <c r="K1575" i="2" s="1"/>
  <c r="J1576" i="2"/>
  <c r="K1576" i="2" s="1"/>
  <c r="J1577" i="2"/>
  <c r="K1577" i="2" s="1"/>
  <c r="J1578" i="2"/>
  <c r="K1578" i="2" s="1"/>
  <c r="J1579" i="2"/>
  <c r="K1579" i="2" s="1"/>
  <c r="J1580" i="2"/>
  <c r="K1580" i="2" s="1"/>
  <c r="J1581" i="2"/>
  <c r="K1581" i="2" s="1"/>
  <c r="J1582" i="2"/>
  <c r="K1582" i="2" s="1"/>
  <c r="J1583" i="2"/>
  <c r="K1583" i="2" s="1"/>
  <c r="J1584" i="2"/>
  <c r="K1584" i="2" s="1"/>
  <c r="J1585" i="2"/>
  <c r="K1585" i="2" s="1"/>
  <c r="J1586" i="2"/>
  <c r="K1586" i="2" s="1"/>
  <c r="J1587" i="2"/>
  <c r="K1587" i="2" s="1"/>
  <c r="J1588" i="2"/>
  <c r="K1588" i="2" s="1"/>
  <c r="J1589" i="2"/>
  <c r="K1589" i="2" s="1"/>
  <c r="J1590" i="2"/>
  <c r="K1590" i="2" s="1"/>
  <c r="J1591" i="2"/>
  <c r="K1591" i="2" s="1"/>
  <c r="J1592" i="2"/>
  <c r="K1592" i="2" s="1"/>
  <c r="J1593" i="2"/>
  <c r="K1593" i="2" s="1"/>
  <c r="J1594" i="2"/>
  <c r="K1594" i="2" s="1"/>
  <c r="J1595" i="2"/>
  <c r="K1595" i="2" s="1"/>
  <c r="J1596" i="2"/>
  <c r="K1596" i="2" s="1"/>
  <c r="J1597" i="2"/>
  <c r="K1597" i="2" s="1"/>
  <c r="J1598" i="2"/>
  <c r="K1598" i="2" s="1"/>
  <c r="J1599" i="2"/>
  <c r="K1599" i="2" s="1"/>
  <c r="J1600" i="2"/>
  <c r="K1600" i="2" s="1"/>
  <c r="J1601" i="2"/>
  <c r="K1601" i="2" s="1"/>
  <c r="J1602" i="2"/>
  <c r="K1602" i="2" s="1"/>
  <c r="J1603" i="2"/>
  <c r="K1603" i="2" s="1"/>
  <c r="J1604" i="2"/>
  <c r="K1604" i="2" s="1"/>
  <c r="J1605" i="2"/>
  <c r="K1605" i="2" s="1"/>
  <c r="J1606" i="2"/>
  <c r="K1606" i="2" s="1"/>
  <c r="J1607" i="2"/>
  <c r="K1607" i="2" s="1"/>
  <c r="J1608" i="2"/>
  <c r="K1608" i="2" s="1"/>
  <c r="J1609" i="2"/>
  <c r="K1609" i="2" s="1"/>
  <c r="J1610" i="2"/>
  <c r="K1610" i="2" s="1"/>
  <c r="J1611" i="2"/>
  <c r="K1611" i="2" s="1"/>
  <c r="J1612" i="2"/>
  <c r="K1612" i="2" s="1"/>
  <c r="J1613" i="2"/>
  <c r="K1613" i="2" s="1"/>
  <c r="J1614" i="2"/>
  <c r="K1614" i="2" s="1"/>
  <c r="J1615" i="2"/>
  <c r="K1615" i="2" s="1"/>
  <c r="J1616" i="2"/>
  <c r="K1616" i="2" s="1"/>
  <c r="J1617" i="2"/>
  <c r="K1617" i="2" s="1"/>
  <c r="J1618" i="2"/>
  <c r="K1618" i="2" s="1"/>
  <c r="J1619" i="2"/>
  <c r="K1619" i="2" s="1"/>
  <c r="J1620" i="2"/>
  <c r="K1620" i="2" s="1"/>
  <c r="J1621" i="2"/>
  <c r="K1621" i="2" s="1"/>
  <c r="J1622" i="2"/>
  <c r="K1622" i="2" s="1"/>
  <c r="J1623" i="2"/>
  <c r="K1623" i="2" s="1"/>
  <c r="J1624" i="2"/>
  <c r="K1624" i="2" s="1"/>
  <c r="J1625" i="2"/>
  <c r="K1625" i="2" s="1"/>
  <c r="J1626" i="2"/>
  <c r="K1626" i="2" s="1"/>
  <c r="J1627" i="2"/>
  <c r="K1627" i="2" s="1"/>
  <c r="J1628" i="2"/>
  <c r="K1628" i="2" s="1"/>
  <c r="J1629" i="2"/>
  <c r="K1629" i="2" s="1"/>
  <c r="J1630" i="2"/>
  <c r="K1630" i="2" s="1"/>
  <c r="J1631" i="2"/>
  <c r="K1631" i="2" s="1"/>
  <c r="J1632" i="2"/>
  <c r="K1632" i="2" s="1"/>
  <c r="J1633" i="2"/>
  <c r="K1633" i="2" s="1"/>
  <c r="J1634" i="2"/>
  <c r="K1634" i="2" s="1"/>
  <c r="J1635" i="2"/>
  <c r="K1635" i="2" s="1"/>
  <c r="J1636" i="2"/>
  <c r="K1636" i="2" s="1"/>
  <c r="J1637" i="2"/>
  <c r="K1637" i="2" s="1"/>
  <c r="J1638" i="2"/>
  <c r="K1638" i="2" s="1"/>
  <c r="J1639" i="2"/>
  <c r="K1639" i="2" s="1"/>
  <c r="J1640" i="2"/>
  <c r="K1640" i="2" s="1"/>
  <c r="J1641" i="2"/>
  <c r="K1641" i="2" s="1"/>
  <c r="J1642" i="2"/>
  <c r="K1642" i="2" s="1"/>
  <c r="J1643" i="2"/>
  <c r="K1643" i="2" s="1"/>
  <c r="J1644" i="2"/>
  <c r="K1644" i="2" s="1"/>
  <c r="J1645" i="2"/>
  <c r="K1645" i="2" s="1"/>
  <c r="J1646" i="2"/>
  <c r="K1646" i="2" s="1"/>
  <c r="J1647" i="2"/>
  <c r="K1647" i="2" s="1"/>
  <c r="J1648" i="2"/>
  <c r="K1648" i="2" s="1"/>
  <c r="J1649" i="2"/>
  <c r="K1649" i="2" s="1"/>
  <c r="J1650" i="2"/>
  <c r="K1650" i="2" s="1"/>
  <c r="J1651" i="2"/>
  <c r="K1651" i="2" s="1"/>
  <c r="J1652" i="2"/>
  <c r="K1652" i="2" s="1"/>
  <c r="J1653" i="2"/>
  <c r="K1653" i="2" s="1"/>
  <c r="J1654" i="2"/>
  <c r="K1654" i="2" s="1"/>
  <c r="J1655" i="2"/>
  <c r="K1655" i="2" s="1"/>
  <c r="J1656" i="2"/>
  <c r="K1656" i="2" s="1"/>
  <c r="J1657" i="2"/>
  <c r="K1657" i="2" s="1"/>
  <c r="J1658" i="2"/>
  <c r="K1658" i="2" s="1"/>
  <c r="J1659" i="2"/>
  <c r="K1659" i="2" s="1"/>
  <c r="J1660" i="2"/>
  <c r="K1660" i="2" s="1"/>
  <c r="J1661" i="2"/>
  <c r="K1661" i="2" s="1"/>
  <c r="J1662" i="2"/>
  <c r="K1662" i="2" s="1"/>
  <c r="J1663" i="2"/>
  <c r="K1663" i="2" s="1"/>
  <c r="J1664" i="2"/>
  <c r="K1664" i="2" s="1"/>
  <c r="J1665" i="2"/>
  <c r="K1665" i="2" s="1"/>
  <c r="J1666" i="2"/>
  <c r="K1666" i="2" s="1"/>
  <c r="J1667" i="2"/>
  <c r="K1667" i="2" s="1"/>
  <c r="J1668" i="2"/>
  <c r="K1668" i="2" s="1"/>
  <c r="J1669" i="2"/>
  <c r="K1669" i="2" s="1"/>
  <c r="J1670" i="2"/>
  <c r="K1670" i="2" s="1"/>
  <c r="J1671" i="2"/>
  <c r="K1671" i="2" s="1"/>
  <c r="J1672" i="2"/>
  <c r="K1672" i="2" s="1"/>
  <c r="J1673" i="2"/>
  <c r="K1673" i="2" s="1"/>
  <c r="J1674" i="2"/>
  <c r="K1674" i="2" s="1"/>
  <c r="J1675" i="2"/>
  <c r="K1675" i="2" s="1"/>
  <c r="J1676" i="2"/>
  <c r="K1676" i="2" s="1"/>
  <c r="J1677" i="2"/>
  <c r="K1677" i="2" s="1"/>
  <c r="J1678" i="2"/>
  <c r="K1678" i="2" s="1"/>
  <c r="J1679" i="2"/>
  <c r="K1679" i="2" s="1"/>
  <c r="J1680" i="2"/>
  <c r="K1680" i="2" s="1"/>
  <c r="J1681" i="2"/>
  <c r="K1681" i="2" s="1"/>
  <c r="J1682" i="2"/>
  <c r="K1682" i="2" s="1"/>
  <c r="J1683" i="2"/>
  <c r="K1683" i="2" s="1"/>
  <c r="J1684" i="2"/>
  <c r="K1684" i="2" s="1"/>
  <c r="J1685" i="2"/>
  <c r="K1685" i="2" s="1"/>
  <c r="J1686" i="2"/>
  <c r="K1686" i="2" s="1"/>
  <c r="J1687" i="2"/>
  <c r="K1687" i="2" s="1"/>
  <c r="J1688" i="2"/>
  <c r="K1688" i="2" s="1"/>
  <c r="J1689" i="2"/>
  <c r="K1689" i="2" s="1"/>
  <c r="J1690" i="2"/>
  <c r="K1690" i="2" s="1"/>
  <c r="J1691" i="2"/>
  <c r="K1691" i="2" s="1"/>
  <c r="J1692" i="2"/>
  <c r="K1692" i="2" s="1"/>
  <c r="J1693" i="2"/>
  <c r="K1693" i="2" s="1"/>
  <c r="J1694" i="2"/>
  <c r="K1694" i="2" s="1"/>
  <c r="J1695" i="2"/>
  <c r="K1695" i="2" s="1"/>
  <c r="J1696" i="2"/>
  <c r="K1696" i="2" s="1"/>
  <c r="J1697" i="2"/>
  <c r="K1697" i="2" s="1"/>
  <c r="J1698" i="2"/>
  <c r="K1698" i="2" s="1"/>
  <c r="J1699" i="2"/>
  <c r="K1699" i="2" s="1"/>
  <c r="J1700" i="2"/>
  <c r="K1700" i="2" s="1"/>
  <c r="J1701" i="2"/>
  <c r="K1701" i="2" s="1"/>
  <c r="J1702" i="2"/>
  <c r="K1702" i="2" s="1"/>
  <c r="J1703" i="2"/>
  <c r="K1703" i="2" s="1"/>
  <c r="J1704" i="2"/>
  <c r="K1704" i="2" s="1"/>
  <c r="J1705" i="2"/>
  <c r="K1705" i="2" s="1"/>
  <c r="J1706" i="2"/>
  <c r="K1706" i="2" s="1"/>
  <c r="J1707" i="2"/>
  <c r="K1707" i="2" s="1"/>
  <c r="J1708" i="2"/>
  <c r="K1708" i="2" s="1"/>
  <c r="J1709" i="2"/>
  <c r="K1709" i="2" s="1"/>
  <c r="J1710" i="2"/>
  <c r="K1710" i="2" s="1"/>
  <c r="J1711" i="2"/>
  <c r="K1711" i="2" s="1"/>
  <c r="J1712" i="2"/>
  <c r="K1712" i="2" s="1"/>
  <c r="J1713" i="2"/>
  <c r="K1713" i="2" s="1"/>
  <c r="J1714" i="2"/>
  <c r="K1714" i="2" s="1"/>
  <c r="J1715" i="2"/>
  <c r="K1715" i="2" s="1"/>
  <c r="J1716" i="2"/>
  <c r="K1716" i="2" s="1"/>
  <c r="J1717" i="2"/>
  <c r="K1717" i="2" s="1"/>
  <c r="J1718" i="2"/>
  <c r="K1718" i="2" s="1"/>
  <c r="J1719" i="2"/>
  <c r="K1719" i="2" s="1"/>
  <c r="J1720" i="2"/>
  <c r="K1720" i="2" s="1"/>
  <c r="J1721" i="2"/>
  <c r="K1721" i="2" s="1"/>
  <c r="J1722" i="2"/>
  <c r="K1722" i="2" s="1"/>
  <c r="J1723" i="2"/>
  <c r="K1723" i="2" s="1"/>
  <c r="J1724" i="2"/>
  <c r="K1724" i="2" s="1"/>
  <c r="J1725" i="2"/>
  <c r="K1725" i="2" s="1"/>
  <c r="J1726" i="2"/>
  <c r="K1726" i="2" s="1"/>
  <c r="J1727" i="2"/>
  <c r="K1727" i="2" s="1"/>
  <c r="J1728" i="2"/>
  <c r="K1728" i="2" s="1"/>
  <c r="J1729" i="2"/>
  <c r="K1729" i="2" s="1"/>
  <c r="J1730" i="2"/>
  <c r="K1730" i="2" s="1"/>
  <c r="J1731" i="2"/>
  <c r="K1731" i="2" s="1"/>
  <c r="J1732" i="2"/>
  <c r="K1732" i="2" s="1"/>
  <c r="J1733" i="2"/>
  <c r="K1733" i="2" s="1"/>
  <c r="J1734" i="2"/>
  <c r="K1734" i="2" s="1"/>
  <c r="J1735" i="2"/>
  <c r="K1735" i="2" s="1"/>
  <c r="J1736" i="2"/>
  <c r="K1736" i="2" s="1"/>
  <c r="J1737" i="2"/>
  <c r="K1737" i="2" s="1"/>
  <c r="J1738" i="2"/>
  <c r="K1738" i="2" s="1"/>
  <c r="J1739" i="2"/>
  <c r="K1739" i="2" s="1"/>
  <c r="J1740" i="2"/>
  <c r="K1740" i="2" s="1"/>
  <c r="J1741" i="2"/>
  <c r="K1741" i="2" s="1"/>
  <c r="J1742" i="2"/>
  <c r="K1742" i="2" s="1"/>
  <c r="J1743" i="2"/>
  <c r="K1743" i="2" s="1"/>
  <c r="J1744" i="2"/>
  <c r="K1744" i="2" s="1"/>
  <c r="J1745" i="2"/>
  <c r="K1745" i="2" s="1"/>
  <c r="J1746" i="2"/>
  <c r="K1746" i="2" s="1"/>
  <c r="J1747" i="2"/>
  <c r="K1747" i="2" s="1"/>
  <c r="J1748" i="2"/>
  <c r="K1748" i="2" s="1"/>
  <c r="J1749" i="2"/>
  <c r="K1749" i="2" s="1"/>
  <c r="J1750" i="2"/>
  <c r="K1750" i="2" s="1"/>
  <c r="J1751" i="2"/>
  <c r="K1751" i="2" s="1"/>
  <c r="J1752" i="2"/>
  <c r="K1752" i="2" s="1"/>
  <c r="J1753" i="2"/>
  <c r="K1753" i="2" s="1"/>
  <c r="J1754" i="2"/>
  <c r="K1754" i="2" s="1"/>
  <c r="J1755" i="2"/>
  <c r="K1755" i="2" s="1"/>
  <c r="J1756" i="2"/>
  <c r="K1756" i="2" s="1"/>
  <c r="J1757" i="2"/>
  <c r="K1757" i="2" s="1"/>
  <c r="J1758" i="2"/>
  <c r="K1758" i="2" s="1"/>
  <c r="J1759" i="2"/>
  <c r="K1759" i="2" s="1"/>
  <c r="J1760" i="2"/>
  <c r="K1760" i="2" s="1"/>
  <c r="J1761" i="2"/>
  <c r="K1761" i="2" s="1"/>
  <c r="J1762" i="2"/>
  <c r="K1762" i="2" s="1"/>
  <c r="J1763" i="2"/>
  <c r="K1763" i="2" s="1"/>
  <c r="J1764" i="2"/>
  <c r="K1764" i="2" s="1"/>
  <c r="J1765" i="2"/>
  <c r="K1765" i="2" s="1"/>
  <c r="J1766" i="2"/>
  <c r="K1766" i="2" s="1"/>
  <c r="J1767" i="2"/>
  <c r="K1767" i="2" s="1"/>
  <c r="J1768" i="2"/>
  <c r="K1768" i="2" s="1"/>
  <c r="J1769" i="2"/>
  <c r="K1769" i="2" s="1"/>
  <c r="J1770" i="2"/>
  <c r="K1770" i="2" s="1"/>
  <c r="J1771" i="2"/>
  <c r="K1771" i="2" s="1"/>
  <c r="J1772" i="2"/>
  <c r="K1772" i="2" s="1"/>
  <c r="J1773" i="2"/>
  <c r="K1773" i="2" s="1"/>
  <c r="J1774" i="2"/>
  <c r="K1774" i="2" s="1"/>
  <c r="J1775" i="2"/>
  <c r="K1775" i="2" s="1"/>
  <c r="J1776" i="2"/>
  <c r="K1776" i="2" s="1"/>
  <c r="J1777" i="2"/>
  <c r="K1777" i="2" s="1"/>
  <c r="J1778" i="2"/>
  <c r="K1778" i="2" s="1"/>
  <c r="J1779" i="2"/>
  <c r="K1779" i="2" s="1"/>
  <c r="J1780" i="2"/>
  <c r="K1780" i="2" s="1"/>
  <c r="J1781" i="2"/>
  <c r="K1781" i="2" s="1"/>
  <c r="J1782" i="2"/>
  <c r="K1782" i="2" s="1"/>
  <c r="J1783" i="2"/>
  <c r="K1783" i="2" s="1"/>
  <c r="J1784" i="2"/>
  <c r="K1784" i="2" s="1"/>
  <c r="J1785" i="2"/>
  <c r="K1785" i="2" s="1"/>
  <c r="J1786" i="2"/>
  <c r="K1786" i="2" s="1"/>
  <c r="J1787" i="2"/>
  <c r="K1787" i="2" s="1"/>
  <c r="J1788" i="2"/>
  <c r="K1788" i="2" s="1"/>
  <c r="J1789" i="2"/>
  <c r="K1789" i="2" s="1"/>
  <c r="J1790" i="2"/>
  <c r="K1790" i="2" s="1"/>
  <c r="J1791" i="2"/>
  <c r="K1791" i="2" s="1"/>
  <c r="J1792" i="2"/>
  <c r="K1792" i="2" s="1"/>
  <c r="J1793" i="2"/>
  <c r="K1793" i="2" s="1"/>
  <c r="J1794" i="2"/>
  <c r="K1794" i="2" s="1"/>
  <c r="J1795" i="2"/>
  <c r="K1795" i="2" s="1"/>
  <c r="J1796" i="2"/>
  <c r="K1796" i="2" s="1"/>
  <c r="J1797" i="2"/>
  <c r="K1797" i="2" s="1"/>
  <c r="J1798" i="2"/>
  <c r="K1798" i="2" s="1"/>
  <c r="J1799" i="2"/>
  <c r="K1799" i="2" s="1"/>
  <c r="J1800" i="2"/>
  <c r="K1800" i="2" s="1"/>
  <c r="J1801" i="2"/>
  <c r="K1801" i="2" s="1"/>
  <c r="J1802" i="2"/>
  <c r="K1802" i="2" s="1"/>
  <c r="J1803" i="2"/>
  <c r="K1803" i="2" s="1"/>
  <c r="J1804" i="2"/>
  <c r="K1804" i="2" s="1"/>
  <c r="J1805" i="2"/>
  <c r="K1805" i="2" s="1"/>
  <c r="J1806" i="2"/>
  <c r="K1806" i="2" s="1"/>
  <c r="J1807" i="2"/>
  <c r="K1807" i="2" s="1"/>
  <c r="J1808" i="2"/>
  <c r="K1808" i="2" s="1"/>
  <c r="J1809" i="2"/>
  <c r="K1809" i="2" s="1"/>
  <c r="J1810" i="2"/>
  <c r="K1810" i="2" s="1"/>
  <c r="J1811" i="2"/>
  <c r="K1811" i="2" s="1"/>
  <c r="J1812" i="2"/>
  <c r="K1812" i="2" s="1"/>
  <c r="J1813" i="2"/>
  <c r="K1813" i="2" s="1"/>
  <c r="J1814" i="2"/>
  <c r="K1814" i="2" s="1"/>
  <c r="J1815" i="2"/>
  <c r="K1815" i="2" s="1"/>
  <c r="J1816" i="2"/>
  <c r="K1816" i="2" s="1"/>
  <c r="J1817" i="2"/>
  <c r="K1817" i="2" s="1"/>
  <c r="J1818" i="2"/>
  <c r="K1818" i="2" s="1"/>
  <c r="J1819" i="2"/>
  <c r="K1819" i="2" s="1"/>
  <c r="J1820" i="2"/>
  <c r="K1820" i="2" s="1"/>
  <c r="J1821" i="2"/>
  <c r="K1821" i="2" s="1"/>
  <c r="J1822" i="2"/>
  <c r="K1822" i="2" s="1"/>
  <c r="J1823" i="2"/>
  <c r="K1823" i="2" s="1"/>
  <c r="J1824" i="2"/>
  <c r="K1824" i="2" s="1"/>
  <c r="J1825" i="2"/>
  <c r="K1825" i="2" s="1"/>
  <c r="J1826" i="2"/>
  <c r="K1826" i="2" s="1"/>
  <c r="J1827" i="2"/>
  <c r="K1827" i="2" s="1"/>
  <c r="J1828" i="2"/>
  <c r="K1828" i="2" s="1"/>
  <c r="J1829" i="2"/>
  <c r="K1829" i="2" s="1"/>
  <c r="J1830" i="2"/>
  <c r="K1830" i="2" s="1"/>
  <c r="J1831" i="2"/>
  <c r="K1831" i="2" s="1"/>
  <c r="J1832" i="2"/>
  <c r="K1832" i="2" s="1"/>
  <c r="J1833" i="2"/>
  <c r="K1833" i="2" s="1"/>
  <c r="J1834" i="2"/>
  <c r="K1834" i="2" s="1"/>
  <c r="J1835" i="2"/>
  <c r="K1835" i="2" s="1"/>
  <c r="J1836" i="2"/>
  <c r="K1836" i="2" s="1"/>
  <c r="J1837" i="2"/>
  <c r="K1837" i="2" s="1"/>
  <c r="J1838" i="2"/>
  <c r="K1838" i="2" s="1"/>
  <c r="J1839" i="2"/>
  <c r="K1839" i="2" s="1"/>
  <c r="J1840" i="2"/>
  <c r="K1840" i="2" s="1"/>
  <c r="J1841" i="2"/>
  <c r="K1841" i="2" s="1"/>
  <c r="J1842" i="2"/>
  <c r="K1842" i="2" s="1"/>
  <c r="J1843" i="2"/>
  <c r="K1843" i="2" s="1"/>
  <c r="J1844" i="2"/>
  <c r="K1844" i="2" s="1"/>
  <c r="J1845" i="2"/>
  <c r="K1845" i="2" s="1"/>
  <c r="J1846" i="2"/>
  <c r="K1846" i="2" s="1"/>
  <c r="J1847" i="2"/>
  <c r="K1847" i="2" s="1"/>
  <c r="J1848" i="2"/>
  <c r="K1848" i="2" s="1"/>
  <c r="J1849" i="2"/>
  <c r="K1849" i="2" s="1"/>
  <c r="J1850" i="2"/>
  <c r="K1850" i="2" s="1"/>
  <c r="J1851" i="2"/>
  <c r="K1851" i="2" s="1"/>
  <c r="J1852" i="2"/>
  <c r="K1852" i="2" s="1"/>
  <c r="J1853" i="2"/>
  <c r="K1853" i="2" s="1"/>
  <c r="J1854" i="2"/>
  <c r="K1854" i="2" s="1"/>
  <c r="J1855" i="2"/>
  <c r="K1855" i="2" s="1"/>
  <c r="J1856" i="2"/>
  <c r="K1856" i="2" s="1"/>
  <c r="J1857" i="2"/>
  <c r="K1857" i="2" s="1"/>
  <c r="J1858" i="2"/>
  <c r="K1858" i="2" s="1"/>
  <c r="J1859" i="2"/>
  <c r="K1859" i="2" s="1"/>
  <c r="J1860" i="2"/>
  <c r="K1860" i="2" s="1"/>
  <c r="J1861" i="2"/>
  <c r="K1861" i="2" s="1"/>
  <c r="J1862" i="2"/>
  <c r="K1862" i="2" s="1"/>
  <c r="J1863" i="2"/>
  <c r="K1863" i="2" s="1"/>
  <c r="J1864" i="2"/>
  <c r="K1864" i="2" s="1"/>
  <c r="J1865" i="2"/>
  <c r="K1865" i="2" s="1"/>
  <c r="J1866" i="2"/>
  <c r="K1866" i="2" s="1"/>
  <c r="J1867" i="2"/>
  <c r="K1867" i="2" s="1"/>
  <c r="J1868" i="2"/>
  <c r="K1868" i="2" s="1"/>
  <c r="J1869" i="2"/>
  <c r="K1869" i="2" s="1"/>
  <c r="J1870" i="2"/>
  <c r="K1870" i="2" s="1"/>
  <c r="J1871" i="2"/>
  <c r="K1871" i="2" s="1"/>
  <c r="J1872" i="2"/>
  <c r="K1872" i="2" s="1"/>
  <c r="J1873" i="2"/>
  <c r="K1873" i="2" s="1"/>
  <c r="J1874" i="2"/>
  <c r="K1874" i="2" s="1"/>
  <c r="J1875" i="2"/>
  <c r="K1875" i="2" s="1"/>
  <c r="J1876" i="2"/>
  <c r="K1876" i="2" s="1"/>
  <c r="J1877" i="2"/>
  <c r="K1877" i="2" s="1"/>
  <c r="J1878" i="2"/>
  <c r="K1878" i="2" s="1"/>
  <c r="J1879" i="2"/>
  <c r="K1879" i="2" s="1"/>
  <c r="J1880" i="2"/>
  <c r="K1880" i="2" s="1"/>
  <c r="J1881" i="2"/>
  <c r="K1881" i="2" s="1"/>
  <c r="J1882" i="2"/>
  <c r="K1882" i="2" s="1"/>
  <c r="J1883" i="2"/>
  <c r="K1883" i="2" s="1"/>
  <c r="J1884" i="2"/>
  <c r="K1884" i="2" s="1"/>
  <c r="J1885" i="2"/>
  <c r="K1885" i="2" s="1"/>
  <c r="J1886" i="2"/>
  <c r="K1886" i="2" s="1"/>
  <c r="J1887" i="2"/>
  <c r="K1887" i="2" s="1"/>
  <c r="J1888" i="2"/>
  <c r="K1888" i="2" s="1"/>
  <c r="J1889" i="2"/>
  <c r="K1889" i="2" s="1"/>
  <c r="J1890" i="2"/>
  <c r="K1890" i="2" s="1"/>
  <c r="J1891" i="2"/>
  <c r="K1891" i="2" s="1"/>
  <c r="J1892" i="2"/>
  <c r="K1892" i="2" s="1"/>
  <c r="J1893" i="2"/>
  <c r="K1893" i="2" s="1"/>
  <c r="J1894" i="2"/>
  <c r="K1894" i="2" s="1"/>
  <c r="J1895" i="2"/>
  <c r="K1895" i="2" s="1"/>
  <c r="J1896" i="2"/>
  <c r="K1896" i="2" s="1"/>
  <c r="J1897" i="2"/>
  <c r="K1897" i="2" s="1"/>
  <c r="J1898" i="2"/>
  <c r="K1898" i="2" s="1"/>
  <c r="J1899" i="2"/>
  <c r="K1899" i="2" s="1"/>
  <c r="J1900" i="2"/>
  <c r="K1900" i="2" s="1"/>
  <c r="J1901" i="2"/>
  <c r="K1901" i="2" s="1"/>
  <c r="J1902" i="2"/>
  <c r="K1902" i="2" s="1"/>
  <c r="J1903" i="2"/>
  <c r="K1903" i="2" s="1"/>
  <c r="J1904" i="2"/>
  <c r="K1904" i="2" s="1"/>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41" i="3"/>
  <c r="R245" i="3"/>
  <c r="R129" i="3"/>
  <c r="R212" i="3"/>
  <c r="R147" i="3"/>
  <c r="R135" i="3"/>
  <c r="R152" i="3"/>
  <c r="R163" i="3"/>
  <c r="R237" i="3"/>
  <c r="R207" i="3"/>
  <c r="R239" i="3"/>
  <c r="R252" i="3"/>
  <c r="R236" i="3"/>
  <c r="R211" i="3"/>
  <c r="R229" i="3"/>
  <c r="R266" i="3"/>
  <c r="R224" i="3"/>
  <c r="R198" i="3"/>
  <c r="R214" i="3"/>
  <c r="R127" i="3"/>
  <c r="R240" i="3"/>
  <c r="R126" i="3"/>
  <c r="R191" i="3"/>
  <c r="R188" i="3"/>
  <c r="R249" i="3"/>
  <c r="R151" i="3"/>
  <c r="R246" i="3"/>
  <c r="R203" i="3"/>
  <c r="R143" i="3"/>
  <c r="R124" i="3"/>
  <c r="R205" i="3"/>
  <c r="R247" i="3"/>
  <c r="R145" i="3"/>
  <c r="R219" i="3"/>
  <c r="R148" i="3"/>
  <c r="R185" i="3"/>
  <c r="R194" i="3"/>
  <c r="R241" i="3"/>
  <c r="R142" i="3"/>
  <c r="R164" i="3"/>
  <c r="R264" i="3"/>
  <c r="R222" i="3"/>
  <c r="R234" i="3"/>
  <c r="R228" i="3"/>
  <c r="R206" i="3"/>
  <c r="R173" i="3"/>
  <c r="R180" i="3"/>
  <c r="R217" i="3"/>
  <c r="R216" i="3"/>
  <c r="R189" i="3"/>
  <c r="R192" i="3"/>
  <c r="R169" i="3"/>
  <c r="R195" i="3"/>
  <c r="R156" i="3"/>
  <c r="R256" i="3"/>
  <c r="R265" i="3"/>
  <c r="R210" i="3"/>
  <c r="R177" i="3"/>
  <c r="R260" i="3"/>
  <c r="R196" i="3"/>
  <c r="R235" i="3"/>
  <c r="R181" i="3"/>
  <c r="R165" i="3"/>
  <c r="R123" i="3"/>
  <c r="R159" i="3"/>
  <c r="R122" i="3"/>
  <c r="R158" i="3"/>
  <c r="R242" i="3"/>
  <c r="R178" i="3"/>
  <c r="R133" i="3"/>
  <c r="R128" i="3"/>
  <c r="R208" i="3"/>
  <c r="R268" i="3"/>
  <c r="R170" i="3"/>
  <c r="R262" i="3"/>
  <c r="R168" i="3"/>
  <c r="R150" i="3"/>
  <c r="R263" i="3"/>
  <c r="R160" i="3"/>
  <c r="R248" i="3"/>
  <c r="R193" i="3"/>
  <c r="R171" i="3"/>
  <c r="R257" i="3"/>
  <c r="R225" i="3"/>
  <c r="R121" i="3"/>
  <c r="R258" i="3"/>
  <c r="R183" i="3"/>
  <c r="R139" i="3"/>
  <c r="R157" i="3"/>
  <c r="R137" i="3"/>
  <c r="R209" i="3"/>
  <c r="R167" i="3"/>
  <c r="R134" i="3"/>
  <c r="R172" i="3"/>
  <c r="R201" i="3"/>
  <c r="R144" i="3"/>
  <c r="R125" i="3"/>
  <c r="R202" i="3"/>
  <c r="R230" i="3"/>
  <c r="R251" i="3"/>
  <c r="R176" i="3"/>
  <c r="R223" i="3"/>
  <c r="R197" i="3"/>
  <c r="R136" i="3"/>
  <c r="R218" i="3"/>
  <c r="R187" i="3"/>
  <c r="R261" i="3"/>
  <c r="R226" i="3"/>
  <c r="R200" i="3"/>
  <c r="R204" i="3"/>
  <c r="R174" i="3"/>
  <c r="R184" i="3"/>
  <c r="R220" i="3"/>
  <c r="R190" i="3"/>
  <c r="R232" i="3"/>
  <c r="R161" i="3"/>
  <c r="R255" i="3"/>
  <c r="R233" i="3"/>
  <c r="R166" i="3"/>
  <c r="R182" i="3"/>
  <c r="R162" i="3"/>
  <c r="R259" i="3"/>
  <c r="R267" i="3"/>
  <c r="R132" i="3"/>
  <c r="R238" i="3"/>
  <c r="R130" i="3"/>
  <c r="R138" i="3"/>
  <c r="R199" i="3"/>
  <c r="R175" i="3"/>
  <c r="R253" i="3"/>
  <c r="R227" i="3"/>
  <c r="R153" i="3"/>
  <c r="R215" i="3"/>
  <c r="R243" i="3"/>
  <c r="R231" i="3"/>
  <c r="R149" i="3"/>
  <c r="R179" i="3"/>
  <c r="R254" i="3"/>
  <c r="R186" i="3"/>
  <c r="R244" i="3"/>
  <c r="R140" i="3"/>
  <c r="R213" i="3"/>
  <c r="R221" i="3"/>
  <c r="R131" i="3"/>
  <c r="R155" i="3"/>
  <c r="R146" i="3"/>
  <c r="R154" i="3"/>
  <c r="R250"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J769" i="3" l="1"/>
  <c r="J761" i="3"/>
  <c r="J753" i="3"/>
  <c r="J745" i="3"/>
  <c r="J737" i="3"/>
  <c r="J729" i="3"/>
  <c r="J721" i="3"/>
  <c r="J713" i="3"/>
  <c r="J705" i="3"/>
  <c r="J697" i="3"/>
  <c r="J689" i="3"/>
  <c r="J681" i="3"/>
  <c r="J673" i="3"/>
  <c r="J665" i="3"/>
  <c r="J657" i="3"/>
  <c r="J649" i="3"/>
  <c r="L1901" i="2"/>
  <c r="N1901" i="2" s="1"/>
  <c r="L1893" i="2"/>
  <c r="N1893" i="2" s="1"/>
  <c r="L1885" i="2"/>
  <c r="N1885" i="2" s="1"/>
  <c r="L1869" i="2"/>
  <c r="N1869" i="2" s="1"/>
  <c r="L1861" i="2"/>
  <c r="N1861" i="2" s="1"/>
  <c r="L1837" i="2"/>
  <c r="N1837" i="2" s="1"/>
  <c r="L1797" i="2"/>
  <c r="N1797" i="2" s="1"/>
  <c r="L1789" i="2"/>
  <c r="N1789" i="2" s="1"/>
  <c r="L1773" i="2"/>
  <c r="N1773" i="2" s="1"/>
  <c r="L1765" i="2"/>
  <c r="N1765" i="2" s="1"/>
  <c r="L1757" i="2"/>
  <c r="N1757" i="2" s="1"/>
  <c r="L1749" i="2"/>
  <c r="N1749" i="2" s="1"/>
  <c r="L1741" i="2"/>
  <c r="N1741" i="2" s="1"/>
  <c r="L1725" i="2"/>
  <c r="N1725" i="2" s="1"/>
  <c r="L1709" i="2"/>
  <c r="N1709" i="2" s="1"/>
  <c r="L1693" i="2"/>
  <c r="N1693" i="2" s="1"/>
  <c r="L1685" i="2"/>
  <c r="N1685" i="2" s="1"/>
  <c r="L1677" i="2"/>
  <c r="N1677" i="2" s="1"/>
  <c r="L1661" i="2"/>
  <c r="N1661" i="2" s="1"/>
  <c r="L1653" i="2"/>
  <c r="N1653" i="2" s="1"/>
  <c r="L1645" i="2"/>
  <c r="N1645" i="2" s="1"/>
  <c r="L1637" i="2"/>
  <c r="N1637" i="2" s="1"/>
  <c r="L1629" i="2"/>
  <c r="N1629" i="2" s="1"/>
  <c r="L1621" i="2"/>
  <c r="N1621" i="2" s="1"/>
  <c r="L1597" i="2"/>
  <c r="N1597" i="2" s="1"/>
  <c r="L1589" i="2"/>
  <c r="N1589" i="2" s="1"/>
  <c r="L1581" i="2"/>
  <c r="N1581" i="2" s="1"/>
  <c r="L1565" i="2"/>
  <c r="N1565" i="2" s="1"/>
  <c r="L1557" i="2"/>
  <c r="N1557" i="2" s="1"/>
  <c r="L1549" i="2"/>
  <c r="N1549" i="2" s="1"/>
  <c r="L1533" i="2"/>
  <c r="N1533" i="2" s="1"/>
  <c r="L1525" i="2"/>
  <c r="N1525" i="2" s="1"/>
  <c r="L1517" i="2"/>
  <c r="N1517" i="2" s="1"/>
  <c r="L1509" i="2"/>
  <c r="N1509" i="2" s="1"/>
  <c r="L1493" i="2"/>
  <c r="N1493" i="2" s="1"/>
  <c r="L1485" i="2"/>
  <c r="N1485" i="2" s="1"/>
  <c r="L1469" i="2"/>
  <c r="N1469" i="2" s="1"/>
  <c r="L1453" i="2"/>
  <c r="N1453" i="2" s="1"/>
  <c r="L1437" i="2"/>
  <c r="N1437" i="2" s="1"/>
  <c r="L1413" i="2"/>
  <c r="N1413" i="2" s="1"/>
  <c r="L1397" i="2"/>
  <c r="N1397" i="2" s="1"/>
  <c r="L1389" i="2"/>
  <c r="N1389" i="2" s="1"/>
  <c r="L1381" i="2"/>
  <c r="N1381" i="2" s="1"/>
  <c r="L1373" i="2"/>
  <c r="N1373" i="2" s="1"/>
  <c r="L1357" i="2"/>
  <c r="N1357" i="2" s="1"/>
  <c r="L1349" i="2"/>
  <c r="N1349" i="2" s="1"/>
  <c r="L1341" i="2"/>
  <c r="N1341" i="2" s="1"/>
  <c r="L1317" i="2"/>
  <c r="N1317" i="2" s="1"/>
  <c r="L1309" i="2"/>
  <c r="N1309" i="2" s="1"/>
  <c r="L1277" i="2"/>
  <c r="N1277" i="2" s="1"/>
  <c r="L1269" i="2"/>
  <c r="N1269" i="2" s="1"/>
  <c r="L1253" i="2"/>
  <c r="N1253" i="2" s="1"/>
  <c r="L1245" i="2"/>
  <c r="N1245" i="2" s="1"/>
  <c r="L1237" i="2"/>
  <c r="N1237" i="2" s="1"/>
  <c r="L1229" i="2"/>
  <c r="N1229" i="2" s="1"/>
  <c r="L1165" i="2"/>
  <c r="N1165" i="2" s="1"/>
  <c r="L1157" i="2"/>
  <c r="N1157" i="2" s="1"/>
  <c r="L1141" i="2"/>
  <c r="N1141" i="2" s="1"/>
  <c r="L1133" i="2"/>
  <c r="N1133" i="2" s="1"/>
  <c r="L1878" i="2"/>
  <c r="N1878" i="2" s="1"/>
  <c r="L1846" i="2"/>
  <c r="N1846" i="2" s="1"/>
  <c r="L1822" i="2"/>
  <c r="N1822" i="2" s="1"/>
  <c r="L1790" i="2"/>
  <c r="N1790" i="2" s="1"/>
  <c r="L1766" i="2"/>
  <c r="N1766" i="2" s="1"/>
  <c r="L1718" i="2"/>
  <c r="N1718" i="2" s="1"/>
  <c r="L1686" i="2"/>
  <c r="N1686" i="2" s="1"/>
  <c r="L1582" i="2"/>
  <c r="N1582" i="2" s="1"/>
  <c r="L1526" i="2"/>
  <c r="N1526" i="2" s="1"/>
  <c r="L1494" i="2"/>
  <c r="N1494" i="2" s="1"/>
  <c r="L1438" i="2"/>
  <c r="N1438" i="2" s="1"/>
  <c r="L1406" i="2"/>
  <c r="N1406" i="2" s="1"/>
  <c r="L1382" i="2"/>
  <c r="N1382" i="2" s="1"/>
  <c r="L1318" i="2"/>
  <c r="N1318" i="2" s="1"/>
  <c r="L1174" i="2"/>
  <c r="N1174" i="2" s="1"/>
  <c r="L1150" i="2"/>
  <c r="N1150" i="2" s="1"/>
  <c r="L1054" i="2"/>
  <c r="N1054" i="2" s="1"/>
  <c r="L998" i="2"/>
  <c r="N998" i="2" s="1"/>
  <c r="L934" i="2"/>
  <c r="N934" i="2" s="1"/>
  <c r="L886" i="2"/>
  <c r="N886" i="2" s="1"/>
  <c r="L838" i="2"/>
  <c r="N838" i="2" s="1"/>
  <c r="L814" i="2"/>
  <c r="N814" i="2" s="1"/>
  <c r="L678" i="2"/>
  <c r="N678" i="2" s="1"/>
  <c r="L646" i="2"/>
  <c r="N646" i="2" s="1"/>
  <c r="L598" i="2"/>
  <c r="N598" i="2" s="1"/>
  <c r="L566" i="2"/>
  <c r="N566" i="2" s="1"/>
  <c r="L510" i="2"/>
  <c r="N510" i="2" s="1"/>
  <c r="L486" i="2"/>
  <c r="N486" i="2" s="1"/>
  <c r="L446" i="2"/>
  <c r="N446" i="2" s="1"/>
  <c r="L422" i="2"/>
  <c r="N422" i="2" s="1"/>
  <c r="L398" i="2"/>
  <c r="N398" i="2" s="1"/>
  <c r="L350" i="2"/>
  <c r="N350" i="2" s="1"/>
  <c r="L294" i="2"/>
  <c r="N294" i="2" s="1"/>
  <c r="L262" i="2"/>
  <c r="N262" i="2" s="1"/>
  <c r="L230" i="2"/>
  <c r="N230" i="2" s="1"/>
  <c r="L190" i="2"/>
  <c r="N190" i="2" s="1"/>
  <c r="L166" i="2"/>
  <c r="N166" i="2" s="1"/>
  <c r="L134" i="2"/>
  <c r="N134" i="2" s="1"/>
  <c r="L62" i="2"/>
  <c r="N62" i="2" s="1"/>
  <c r="L6" i="2"/>
  <c r="N6" i="2" s="1"/>
  <c r="L1836" i="2"/>
  <c r="N1836" i="2" s="1"/>
  <c r="L1668" i="2"/>
  <c r="N1668" i="2" s="1"/>
  <c r="L1814" i="2"/>
  <c r="N1814" i="2" s="1"/>
  <c r="L1750" i="2"/>
  <c r="N1750" i="2" s="1"/>
  <c r="L1726" i="2"/>
  <c r="N1726" i="2" s="1"/>
  <c r="L1670" i="2"/>
  <c r="N1670" i="2" s="1"/>
  <c r="L1638" i="2"/>
  <c r="N1638" i="2" s="1"/>
  <c r="L1614" i="2"/>
  <c r="N1614" i="2" s="1"/>
  <c r="L1542" i="2"/>
  <c r="N1542" i="2" s="1"/>
  <c r="L1518" i="2"/>
  <c r="N1518" i="2" s="1"/>
  <c r="L1478" i="2"/>
  <c r="N1478" i="2" s="1"/>
  <c r="L1430" i="2"/>
  <c r="N1430" i="2" s="1"/>
  <c r="L1390" i="2"/>
  <c r="N1390" i="2" s="1"/>
  <c r="L1326" i="2"/>
  <c r="N1326" i="2" s="1"/>
  <c r="L1302" i="2"/>
  <c r="N1302" i="2" s="1"/>
  <c r="L1214" i="2"/>
  <c r="N1214" i="2" s="1"/>
  <c r="L1190" i="2"/>
  <c r="N1190" i="2" s="1"/>
  <c r="L1142" i="2"/>
  <c r="N1142" i="2" s="1"/>
  <c r="L1110" i="2"/>
  <c r="N1110" i="2" s="1"/>
  <c r="L1086" i="2"/>
  <c r="N1086" i="2" s="1"/>
  <c r="L1046" i="2"/>
  <c r="N1046" i="2" s="1"/>
  <c r="L966" i="2"/>
  <c r="N966" i="2" s="1"/>
  <c r="L942" i="2"/>
  <c r="N942" i="2" s="1"/>
  <c r="L902" i="2"/>
  <c r="N902" i="2" s="1"/>
  <c r="L878" i="2"/>
  <c r="N878" i="2" s="1"/>
  <c r="L854" i="2"/>
  <c r="N854" i="2" s="1"/>
  <c r="L830" i="2"/>
  <c r="N830" i="2" s="1"/>
  <c r="L806" i="2"/>
  <c r="N806" i="2" s="1"/>
  <c r="L718" i="2"/>
  <c r="N718" i="2" s="1"/>
  <c r="L686" i="2"/>
  <c r="N686" i="2" s="1"/>
  <c r="L662" i="2"/>
  <c r="N662" i="2" s="1"/>
  <c r="L630" i="2"/>
  <c r="N630" i="2" s="1"/>
  <c r="L614" i="2"/>
  <c r="N614" i="2" s="1"/>
  <c r="L590" i="2"/>
  <c r="N590" i="2" s="1"/>
  <c r="L558" i="2"/>
  <c r="N558" i="2" s="1"/>
  <c r="L502" i="2"/>
  <c r="N502" i="2" s="1"/>
  <c r="L478" i="2"/>
  <c r="N478" i="2" s="1"/>
  <c r="L430" i="2"/>
  <c r="N430" i="2" s="1"/>
  <c r="L406" i="2"/>
  <c r="N406" i="2" s="1"/>
  <c r="L382" i="2"/>
  <c r="N382" i="2" s="1"/>
  <c r="L358" i="2"/>
  <c r="N358" i="2" s="1"/>
  <c r="L334" i="2"/>
  <c r="N334" i="2" s="1"/>
  <c r="L310" i="2"/>
  <c r="N310" i="2" s="1"/>
  <c r="L286" i="2"/>
  <c r="N286" i="2" s="1"/>
  <c r="L270" i="2"/>
  <c r="N270" i="2" s="1"/>
  <c r="L246" i="2"/>
  <c r="N246" i="2" s="1"/>
  <c r="L182" i="2"/>
  <c r="N182" i="2" s="1"/>
  <c r="L54" i="2"/>
  <c r="N54" i="2" s="1"/>
  <c r="L30" i="2"/>
  <c r="N30" i="2" s="1"/>
  <c r="L14" i="2"/>
  <c r="N14" i="2" s="1"/>
  <c r="L1892" i="2"/>
  <c r="N1892" i="2" s="1"/>
  <c r="L1860" i="2"/>
  <c r="N1860" i="2" s="1"/>
  <c r="L1844" i="2"/>
  <c r="N1844" i="2" s="1"/>
  <c r="L1820" i="2"/>
  <c r="N1820" i="2" s="1"/>
  <c r="L1804" i="2"/>
  <c r="N1804" i="2" s="1"/>
  <c r="L1788" i="2"/>
  <c r="N1788" i="2" s="1"/>
  <c r="L1772" i="2"/>
  <c r="N1772" i="2" s="1"/>
  <c r="L1748" i="2"/>
  <c r="N1748" i="2" s="1"/>
  <c r="L1716" i="2"/>
  <c r="N1716" i="2" s="1"/>
  <c r="L1700" i="2"/>
  <c r="N1700" i="2" s="1"/>
  <c r="L1644" i="2"/>
  <c r="N1644" i="2" s="1"/>
  <c r="L1604" i="2"/>
  <c r="N1604" i="2" s="1"/>
  <c r="L1886" i="2"/>
  <c r="N1886" i="2" s="1"/>
  <c r="L1806" i="2"/>
  <c r="N1806" i="2" s="1"/>
  <c r="L1782" i="2"/>
  <c r="N1782" i="2" s="1"/>
  <c r="L1758" i="2"/>
  <c r="N1758" i="2" s="1"/>
  <c r="L1734" i="2"/>
  <c r="N1734" i="2" s="1"/>
  <c r="L1678" i="2"/>
  <c r="N1678" i="2" s="1"/>
  <c r="L1654" i="2"/>
  <c r="N1654" i="2" s="1"/>
  <c r="L1606" i="2"/>
  <c r="N1606" i="2" s="1"/>
  <c r="L1510" i="2"/>
  <c r="N1510" i="2" s="1"/>
  <c r="L1462" i="2"/>
  <c r="N1462" i="2" s="1"/>
  <c r="L1422" i="2"/>
  <c r="N1422" i="2" s="1"/>
  <c r="L1398" i="2"/>
  <c r="N1398" i="2" s="1"/>
  <c r="L1366" i="2"/>
  <c r="N1366" i="2" s="1"/>
  <c r="L1334" i="2"/>
  <c r="N1334" i="2" s="1"/>
  <c r="L1310" i="2"/>
  <c r="N1310" i="2" s="1"/>
  <c r="L1230" i="2"/>
  <c r="N1230" i="2" s="1"/>
  <c r="L1206" i="2"/>
  <c r="N1206" i="2" s="1"/>
  <c r="L1182" i="2"/>
  <c r="N1182" i="2" s="1"/>
  <c r="L1134" i="2"/>
  <c r="N1134" i="2" s="1"/>
  <c r="L1094" i="2"/>
  <c r="N1094" i="2" s="1"/>
  <c r="L1062" i="2"/>
  <c r="N1062" i="2" s="1"/>
  <c r="L1038" i="2"/>
  <c r="N1038" i="2" s="1"/>
  <c r="L1014" i="2"/>
  <c r="N1014" i="2" s="1"/>
  <c r="L950" i="2"/>
  <c r="N950" i="2" s="1"/>
  <c r="L894" i="2"/>
  <c r="N894" i="2" s="1"/>
  <c r="L870" i="2"/>
  <c r="N870" i="2" s="1"/>
  <c r="L846" i="2"/>
  <c r="N846" i="2" s="1"/>
  <c r="L822" i="2"/>
  <c r="N822" i="2" s="1"/>
  <c r="L798" i="2"/>
  <c r="N798" i="2" s="1"/>
  <c r="L774" i="2"/>
  <c r="N774" i="2" s="1"/>
  <c r="L670" i="2"/>
  <c r="N670" i="2" s="1"/>
  <c r="L606" i="2"/>
  <c r="N606" i="2" s="1"/>
  <c r="L582" i="2"/>
  <c r="N582" i="2" s="1"/>
  <c r="L534" i="2"/>
  <c r="N534" i="2" s="1"/>
  <c r="L518" i="2"/>
  <c r="N518" i="2" s="1"/>
  <c r="L470" i="2"/>
  <c r="N470" i="2" s="1"/>
  <c r="L414" i="2"/>
  <c r="N414" i="2" s="1"/>
  <c r="L390" i="2"/>
  <c r="N390" i="2" s="1"/>
  <c r="L342" i="2"/>
  <c r="N342" i="2" s="1"/>
  <c r="L318" i="2"/>
  <c r="N318" i="2" s="1"/>
  <c r="L278" i="2"/>
  <c r="N278" i="2" s="1"/>
  <c r="L254" i="2"/>
  <c r="N254" i="2" s="1"/>
  <c r="L238" i="2"/>
  <c r="N238" i="2" s="1"/>
  <c r="L174" i="2"/>
  <c r="N174" i="2" s="1"/>
  <c r="L126" i="2"/>
  <c r="N126" i="2" s="1"/>
  <c r="L94" i="2"/>
  <c r="N94" i="2" s="1"/>
  <c r="L70" i="2"/>
  <c r="N70" i="2" s="1"/>
  <c r="L46" i="2"/>
  <c r="N46" i="2" s="1"/>
  <c r="L22" i="2"/>
  <c r="N22" i="2" s="1"/>
  <c r="L1900" i="2"/>
  <c r="N1900" i="2" s="1"/>
  <c r="L1868" i="2"/>
  <c r="N1868" i="2" s="1"/>
  <c r="L1852" i="2"/>
  <c r="N1852" i="2" s="1"/>
  <c r="L1828" i="2"/>
  <c r="N1828" i="2" s="1"/>
  <c r="L1812" i="2"/>
  <c r="N1812" i="2" s="1"/>
  <c r="L1764" i="2"/>
  <c r="N1764" i="2" s="1"/>
  <c r="L1740" i="2"/>
  <c r="N1740" i="2" s="1"/>
  <c r="L1708" i="2"/>
  <c r="N1708" i="2" s="1"/>
  <c r="L1692" i="2"/>
  <c r="N1692" i="2" s="1"/>
  <c r="L1660" i="2"/>
  <c r="N1660" i="2" s="1"/>
  <c r="L1628" i="2"/>
  <c r="N1628" i="2" s="1"/>
  <c r="L1596" i="2"/>
  <c r="N1596" i="2" s="1"/>
  <c r="L1125" i="2"/>
  <c r="N1125" i="2" s="1"/>
  <c r="L1117" i="2"/>
  <c r="N1117" i="2" s="1"/>
  <c r="L1109" i="2"/>
  <c r="N1109" i="2" s="1"/>
  <c r="L1101" i="2"/>
  <c r="N1101" i="2" s="1"/>
  <c r="L1093" i="2"/>
  <c r="N1093" i="2" s="1"/>
  <c r="L1077" i="2"/>
  <c r="N1077" i="2" s="1"/>
  <c r="L1029" i="2"/>
  <c r="N1029" i="2" s="1"/>
  <c r="L1021" i="2"/>
  <c r="N1021" i="2" s="1"/>
  <c r="L1013" i="2"/>
  <c r="N1013" i="2" s="1"/>
  <c r="L1005" i="2"/>
  <c r="N1005" i="2" s="1"/>
  <c r="L989" i="2"/>
  <c r="N989" i="2" s="1"/>
  <c r="L973" i="2"/>
  <c r="N973" i="2" s="1"/>
  <c r="L949" i="2"/>
  <c r="N949" i="2" s="1"/>
  <c r="L941" i="2"/>
  <c r="N941" i="2" s="1"/>
  <c r="L933" i="2"/>
  <c r="N933" i="2" s="1"/>
  <c r="L925" i="2"/>
  <c r="N925" i="2" s="1"/>
  <c r="L917" i="2"/>
  <c r="N917" i="2" s="1"/>
  <c r="L885" i="2"/>
  <c r="N885" i="2" s="1"/>
  <c r="L861" i="2"/>
  <c r="N861" i="2" s="1"/>
  <c r="L853" i="2"/>
  <c r="N853" i="2" s="1"/>
  <c r="L845" i="2"/>
  <c r="N845" i="2" s="1"/>
  <c r="L837" i="2"/>
  <c r="N837" i="2" s="1"/>
  <c r="L821" i="2"/>
  <c r="N821" i="2" s="1"/>
  <c r="L797" i="2"/>
  <c r="N797" i="2" s="1"/>
  <c r="L789" i="2"/>
  <c r="N789" i="2" s="1"/>
  <c r="L773" i="2"/>
  <c r="N773" i="2" s="1"/>
  <c r="L765" i="2"/>
  <c r="N765" i="2" s="1"/>
  <c r="L757" i="2"/>
  <c r="N757" i="2" s="1"/>
  <c r="L749" i="2"/>
  <c r="N749" i="2" s="1"/>
  <c r="L741" i="2"/>
  <c r="N741" i="2" s="1"/>
  <c r="L709" i="2"/>
  <c r="N709" i="2" s="1"/>
  <c r="L701" i="2"/>
  <c r="N701" i="2" s="1"/>
  <c r="L677" i="2"/>
  <c r="N677" i="2" s="1"/>
  <c r="L653" i="2"/>
  <c r="N653" i="2" s="1"/>
  <c r="L621" i="2"/>
  <c r="N621" i="2" s="1"/>
  <c r="L597" i="2"/>
  <c r="N597" i="2" s="1"/>
  <c r="L581" i="2"/>
  <c r="N581" i="2" s="1"/>
  <c r="L573" i="2"/>
  <c r="N573" i="2" s="1"/>
  <c r="L557" i="2"/>
  <c r="N557" i="2" s="1"/>
  <c r="L549" i="2"/>
  <c r="N549" i="2" s="1"/>
  <c r="L541" i="2"/>
  <c r="N541" i="2" s="1"/>
  <c r="L533" i="2"/>
  <c r="N533" i="2" s="1"/>
  <c r="L525" i="2"/>
  <c r="N525" i="2" s="1"/>
  <c r="L517" i="2"/>
  <c r="N517" i="2" s="1"/>
  <c r="L509" i="2"/>
  <c r="N509" i="2" s="1"/>
  <c r="L493" i="2"/>
  <c r="N493" i="2" s="1"/>
  <c r="L469" i="2"/>
  <c r="N469" i="2" s="1"/>
  <c r="L461" i="2"/>
  <c r="N461" i="2" s="1"/>
  <c r="L453" i="2"/>
  <c r="N453" i="2" s="1"/>
  <c r="L429" i="2"/>
  <c r="N429" i="2" s="1"/>
  <c r="L421" i="2"/>
  <c r="N421" i="2" s="1"/>
  <c r="L413" i="2"/>
  <c r="N413" i="2" s="1"/>
  <c r="L397" i="2"/>
  <c r="N397" i="2" s="1"/>
  <c r="L389" i="2"/>
  <c r="N389" i="2" s="1"/>
  <c r="L381" i="2"/>
  <c r="N381" i="2" s="1"/>
  <c r="L373" i="2"/>
  <c r="N373" i="2" s="1"/>
  <c r="L357" i="2"/>
  <c r="N357" i="2" s="1"/>
  <c r="L349" i="2"/>
  <c r="N349" i="2" s="1"/>
  <c r="L341" i="2"/>
  <c r="N341" i="2" s="1"/>
  <c r="L333" i="2"/>
  <c r="N333" i="2" s="1"/>
  <c r="L317" i="2"/>
  <c r="N317" i="2" s="1"/>
  <c r="L309" i="2"/>
  <c r="N309" i="2" s="1"/>
  <c r="L301" i="2"/>
  <c r="N301" i="2" s="1"/>
  <c r="L293" i="2"/>
  <c r="N293" i="2" s="1"/>
  <c r="L269" i="2"/>
  <c r="N269" i="2" s="1"/>
  <c r="L245" i="2"/>
  <c r="N245" i="2" s="1"/>
  <c r="L237" i="2"/>
  <c r="N237" i="2" s="1"/>
  <c r="L229" i="2"/>
  <c r="N229" i="2" s="1"/>
  <c r="L205" i="2"/>
  <c r="N205" i="2" s="1"/>
  <c r="L197" i="2"/>
  <c r="N197" i="2" s="1"/>
  <c r="L189" i="2"/>
  <c r="N189" i="2" s="1"/>
  <c r="L181" i="2"/>
  <c r="N181" i="2" s="1"/>
  <c r="L165" i="2"/>
  <c r="N165" i="2" s="1"/>
  <c r="L157" i="2"/>
  <c r="N157" i="2" s="1"/>
  <c r="L149" i="2"/>
  <c r="N149" i="2" s="1"/>
  <c r="L141" i="2"/>
  <c r="N141" i="2" s="1"/>
  <c r="L133" i="2"/>
  <c r="N133" i="2" s="1"/>
  <c r="L125" i="2"/>
  <c r="N125" i="2" s="1"/>
  <c r="L109" i="2"/>
  <c r="N109" i="2" s="1"/>
  <c r="L93" i="2"/>
  <c r="N93" i="2" s="1"/>
  <c r="L85" i="2"/>
  <c r="N85" i="2" s="1"/>
  <c r="L77" i="2"/>
  <c r="N77" i="2" s="1"/>
  <c r="L69" i="2"/>
  <c r="N69" i="2" s="1"/>
  <c r="L37" i="2"/>
  <c r="N37" i="2" s="1"/>
  <c r="P4" i="3"/>
  <c r="Q4" i="3" s="1"/>
  <c r="P620" i="3"/>
  <c r="Q620" i="3" s="1"/>
  <c r="P498" i="3"/>
  <c r="Q498" i="3" s="1"/>
  <c r="P437" i="3"/>
  <c r="Q437" i="3" s="1"/>
  <c r="P383" i="3"/>
  <c r="Q383" i="3" s="1"/>
  <c r="P346" i="3"/>
  <c r="Q346" i="3" s="1"/>
  <c r="P643" i="3"/>
  <c r="Q643" i="3" s="1"/>
  <c r="P607" i="3"/>
  <c r="Q607" i="3" s="1"/>
  <c r="P574" i="3"/>
  <c r="Q574" i="3" s="1"/>
  <c r="P548" i="3"/>
  <c r="Q548" i="3" s="1"/>
  <c r="P509" i="3"/>
  <c r="Q509" i="3" s="1"/>
  <c r="P400" i="3"/>
  <c r="Q400" i="3" s="1"/>
  <c r="P144" i="3"/>
  <c r="Q144" i="3" s="1"/>
  <c r="P256" i="3"/>
  <c r="Q256" i="3" s="1"/>
  <c r="P120" i="3"/>
  <c r="Q120" i="3" s="1"/>
  <c r="P87" i="3"/>
  <c r="Q87" i="3" s="1"/>
  <c r="P68" i="3"/>
  <c r="Q68" i="3" s="1"/>
  <c r="L1899" i="2"/>
  <c r="N1899" i="2" s="1"/>
  <c r="L1827" i="2"/>
  <c r="N1827" i="2" s="1"/>
  <c r="P630" i="3"/>
  <c r="Q630" i="3" s="1"/>
  <c r="P586" i="3"/>
  <c r="Q586" i="3" s="1"/>
  <c r="P560" i="3"/>
  <c r="Q560" i="3" s="1"/>
  <c r="P442" i="3"/>
  <c r="Q442" i="3" s="1"/>
  <c r="P280" i="3"/>
  <c r="Q280" i="3" s="1"/>
  <c r="P220" i="3"/>
  <c r="Q220" i="3" s="1"/>
  <c r="P157" i="3"/>
  <c r="Q157" i="3" s="1"/>
  <c r="P247" i="3"/>
  <c r="Q247" i="3" s="1"/>
  <c r="P207" i="3"/>
  <c r="Q207" i="3" s="1"/>
  <c r="P111" i="3"/>
  <c r="Q111" i="3" s="1"/>
  <c r="P90" i="3"/>
  <c r="Q90" i="3" s="1"/>
  <c r="P77" i="3"/>
  <c r="Q77" i="3" s="1"/>
  <c r="L1843" i="2"/>
  <c r="N1843" i="2" s="1"/>
  <c r="P634" i="3"/>
  <c r="Q634" i="3" s="1"/>
  <c r="P592" i="3"/>
  <c r="Q592" i="3" s="1"/>
  <c r="P567" i="3"/>
  <c r="Q567" i="3" s="1"/>
  <c r="P537" i="3"/>
  <c r="Q537" i="3" s="1"/>
  <c r="P460" i="3"/>
  <c r="Q460" i="3" s="1"/>
  <c r="P404" i="3"/>
  <c r="Q404" i="3" s="1"/>
  <c r="P368" i="3"/>
  <c r="Q368" i="3" s="1"/>
  <c r="P323" i="3"/>
  <c r="Q323" i="3" s="1"/>
  <c r="P226" i="3"/>
  <c r="Q226" i="3" s="1"/>
  <c r="P124" i="3"/>
  <c r="Q124" i="3" s="1"/>
  <c r="P152" i="3"/>
  <c r="Q152" i="3" s="1"/>
  <c r="P73" i="3"/>
  <c r="Q73" i="3" s="1"/>
  <c r="L1875" i="2"/>
  <c r="N1875" i="2" s="1"/>
  <c r="L1811" i="2"/>
  <c r="N1811" i="2" s="1"/>
  <c r="L1881" i="2"/>
  <c r="N1881" i="2" s="1"/>
  <c r="L1865" i="2"/>
  <c r="N1865" i="2" s="1"/>
  <c r="L1841" i="2"/>
  <c r="N1841" i="2" s="1"/>
  <c r="L1825" i="2"/>
  <c r="N1825" i="2" s="1"/>
  <c r="L1785" i="2"/>
  <c r="N1785" i="2" s="1"/>
  <c r="L1769" i="2"/>
  <c r="N1769" i="2" s="1"/>
  <c r="L1753" i="2"/>
  <c r="N1753" i="2" s="1"/>
  <c r="L1737" i="2"/>
  <c r="N1737" i="2" s="1"/>
  <c r="L1713" i="2"/>
  <c r="N1713" i="2" s="1"/>
  <c r="L1697" i="2"/>
  <c r="N1697" i="2" s="1"/>
  <c r="L1681" i="2"/>
  <c r="N1681" i="2" s="1"/>
  <c r="L1665" i="2"/>
  <c r="N1665" i="2" s="1"/>
  <c r="L1625" i="2"/>
  <c r="N1625" i="2" s="1"/>
  <c r="L1609" i="2"/>
  <c r="N1609" i="2" s="1"/>
  <c r="L1585" i="2"/>
  <c r="N1585" i="2" s="1"/>
  <c r="L1569" i="2"/>
  <c r="N1569" i="2" s="1"/>
  <c r="L1545" i="2"/>
  <c r="N1545" i="2" s="1"/>
  <c r="L1529" i="2"/>
  <c r="N1529" i="2" s="1"/>
  <c r="L1513" i="2"/>
  <c r="N1513" i="2" s="1"/>
  <c r="L1497" i="2"/>
  <c r="N1497" i="2" s="1"/>
  <c r="L1481" i="2"/>
  <c r="N1481" i="2" s="1"/>
  <c r="L1465" i="2"/>
  <c r="N1465" i="2" s="1"/>
  <c r="L1441" i="2"/>
  <c r="N1441" i="2" s="1"/>
  <c r="L1417" i="2"/>
  <c r="N1417" i="2" s="1"/>
  <c r="L1385" i="2"/>
  <c r="N1385" i="2" s="1"/>
  <c r="L1337" i="2"/>
  <c r="N1337" i="2" s="1"/>
  <c r="L1265" i="2"/>
  <c r="N1265" i="2" s="1"/>
  <c r="L1233" i="2"/>
  <c r="N1233" i="2" s="1"/>
  <c r="L1217" i="2"/>
  <c r="N1217" i="2" s="1"/>
  <c r="L1169" i="2"/>
  <c r="N1169" i="2" s="1"/>
  <c r="L1105" i="2"/>
  <c r="N1105" i="2" s="1"/>
  <c r="L1073" i="2"/>
  <c r="N1073" i="2" s="1"/>
  <c r="P647" i="3"/>
  <c r="Q647" i="3" s="1"/>
  <c r="P617" i="3"/>
  <c r="Q617" i="3" s="1"/>
  <c r="P564" i="3"/>
  <c r="Q564" i="3" s="1"/>
  <c r="P534" i="3"/>
  <c r="Q534" i="3" s="1"/>
  <c r="P467" i="3"/>
  <c r="Q467" i="3" s="1"/>
  <c r="P409" i="3"/>
  <c r="Q409" i="3" s="1"/>
  <c r="P371" i="3"/>
  <c r="Q371" i="3" s="1"/>
  <c r="P315" i="3"/>
  <c r="Q315" i="3" s="1"/>
  <c r="P263" i="3"/>
  <c r="Q263" i="3" s="1"/>
  <c r="P236" i="3"/>
  <c r="Q236" i="3" s="1"/>
  <c r="P117" i="3"/>
  <c r="Q117" i="3" s="1"/>
  <c r="P102" i="3"/>
  <c r="Q102" i="3" s="1"/>
  <c r="P63" i="3"/>
  <c r="Q63" i="3" s="1"/>
  <c r="L1835" i="2"/>
  <c r="N1835" i="2" s="1"/>
  <c r="L1897" i="2"/>
  <c r="N1897" i="2" s="1"/>
  <c r="L1873" i="2"/>
  <c r="N1873" i="2" s="1"/>
  <c r="L1849" i="2"/>
  <c r="N1849" i="2" s="1"/>
  <c r="L1833" i="2"/>
  <c r="N1833" i="2" s="1"/>
  <c r="L1817" i="2"/>
  <c r="N1817" i="2" s="1"/>
  <c r="L1761" i="2"/>
  <c r="N1761" i="2" s="1"/>
  <c r="L1745" i="2"/>
  <c r="N1745" i="2" s="1"/>
  <c r="L1729" i="2"/>
  <c r="N1729" i="2" s="1"/>
  <c r="L1705" i="2"/>
  <c r="N1705" i="2" s="1"/>
  <c r="L1657" i="2"/>
  <c r="N1657" i="2" s="1"/>
  <c r="L1601" i="2"/>
  <c r="N1601" i="2" s="1"/>
  <c r="L1561" i="2"/>
  <c r="N1561" i="2" s="1"/>
  <c r="L1537" i="2"/>
  <c r="N1537" i="2" s="1"/>
  <c r="L1521" i="2"/>
  <c r="N1521" i="2" s="1"/>
  <c r="L1489" i="2"/>
  <c r="N1489" i="2" s="1"/>
  <c r="L1473" i="2"/>
  <c r="N1473" i="2" s="1"/>
  <c r="L1449" i="2"/>
  <c r="N1449" i="2" s="1"/>
  <c r="L1433" i="2"/>
  <c r="N1433" i="2" s="1"/>
  <c r="L1425" i="2"/>
  <c r="N1425" i="2" s="1"/>
  <c r="L1369" i="2"/>
  <c r="N1369" i="2" s="1"/>
  <c r="L1321" i="2"/>
  <c r="N1321" i="2" s="1"/>
  <c r="L1305" i="2"/>
  <c r="N1305" i="2" s="1"/>
  <c r="L1281" i="2"/>
  <c r="N1281" i="2" s="1"/>
  <c r="L1241" i="2"/>
  <c r="N1241" i="2" s="1"/>
  <c r="L1225" i="2"/>
  <c r="N1225" i="2" s="1"/>
  <c r="L1209" i="2"/>
  <c r="N1209" i="2" s="1"/>
  <c r="L1177" i="2"/>
  <c r="N1177" i="2" s="1"/>
  <c r="L1137" i="2"/>
  <c r="N1137" i="2" s="1"/>
  <c r="L1089" i="2"/>
  <c r="N1089" i="2" s="1"/>
  <c r="L1081" i="2"/>
  <c r="N1081" i="2" s="1"/>
  <c r="P624" i="3"/>
  <c r="Q624" i="3" s="1"/>
  <c r="P556" i="3"/>
  <c r="Q556" i="3" s="1"/>
  <c r="P328" i="3"/>
  <c r="Q328" i="3" s="1"/>
  <c r="P276" i="3"/>
  <c r="Q276" i="3" s="1"/>
  <c r="L1866" i="2"/>
  <c r="N1866" i="2" s="1"/>
  <c r="L1778" i="2"/>
  <c r="N1778" i="2" s="1"/>
  <c r="L1730" i="2"/>
  <c r="N1730" i="2" s="1"/>
  <c r="L1618" i="2"/>
  <c r="N1618" i="2" s="1"/>
  <c r="L1498" i="2"/>
  <c r="N1498" i="2" s="1"/>
  <c r="L1450" i="2"/>
  <c r="N1450" i="2" s="1"/>
  <c r="L1402" i="2"/>
  <c r="N1402" i="2" s="1"/>
  <c r="L1378" i="2"/>
  <c r="N1378" i="2" s="1"/>
  <c r="L1362" i="2"/>
  <c r="N1362" i="2" s="1"/>
  <c r="L1330" i="2"/>
  <c r="N1330" i="2" s="1"/>
  <c r="L1298" i="2"/>
  <c r="N1298" i="2" s="1"/>
  <c r="L1274" i="2"/>
  <c r="N1274" i="2" s="1"/>
  <c r="L1250" i="2"/>
  <c r="N1250" i="2" s="1"/>
  <c r="L1226" i="2"/>
  <c r="N1226" i="2" s="1"/>
  <c r="L1202" i="2"/>
  <c r="N1202" i="2" s="1"/>
  <c r="L1178" i="2"/>
  <c r="N1178" i="2" s="1"/>
  <c r="L1146" i="2"/>
  <c r="N1146" i="2" s="1"/>
  <c r="L1122" i="2"/>
  <c r="N1122" i="2" s="1"/>
  <c r="L1066" i="2"/>
  <c r="N1066" i="2" s="1"/>
  <c r="L1018" i="2"/>
  <c r="N1018" i="2" s="1"/>
  <c r="L994" i="2"/>
  <c r="N994" i="2" s="1"/>
  <c r="L954" i="2"/>
  <c r="N954" i="2" s="1"/>
  <c r="L930" i="2"/>
  <c r="N930" i="2" s="1"/>
  <c r="L866" i="2"/>
  <c r="N866" i="2" s="1"/>
  <c r="L826" i="2"/>
  <c r="N826" i="2" s="1"/>
  <c r="L802" i="2"/>
  <c r="N802" i="2" s="1"/>
  <c r="L722" i="2"/>
  <c r="N722" i="2" s="1"/>
  <c r="L698" i="2"/>
  <c r="N698" i="2" s="1"/>
  <c r="L674" i="2"/>
  <c r="N674" i="2" s="1"/>
  <c r="L650" i="2"/>
  <c r="N650" i="2" s="1"/>
  <c r="L594" i="2"/>
  <c r="N594" i="2" s="1"/>
  <c r="L506" i="2"/>
  <c r="N506" i="2" s="1"/>
  <c r="L474" i="2"/>
  <c r="N474" i="2" s="1"/>
  <c r="L346" i="2"/>
  <c r="N346" i="2" s="1"/>
  <c r="L322" i="2"/>
  <c r="N322" i="2" s="1"/>
  <c r="L274" i="2"/>
  <c r="N274" i="2" s="1"/>
  <c r="L186" i="2"/>
  <c r="N186" i="2" s="1"/>
  <c r="L106" i="2"/>
  <c r="N106" i="2" s="1"/>
  <c r="L74" i="2"/>
  <c r="N74" i="2" s="1"/>
  <c r="L26" i="2"/>
  <c r="N26" i="2" s="1"/>
  <c r="L1904" i="2"/>
  <c r="N1904" i="2" s="1"/>
  <c r="L1818" i="2"/>
  <c r="N1818" i="2" s="1"/>
  <c r="L1714" i="2"/>
  <c r="N1714" i="2" s="1"/>
  <c r="L1674" i="2"/>
  <c r="N1674" i="2" s="1"/>
  <c r="L1634" i="2"/>
  <c r="N1634" i="2" s="1"/>
  <c r="L1578" i="2"/>
  <c r="N1578" i="2" s="1"/>
  <c r="L1506" i="2"/>
  <c r="N1506" i="2" s="1"/>
  <c r="L1434" i="2"/>
  <c r="N1434" i="2" s="1"/>
  <c r="L1410" i="2"/>
  <c r="N1410" i="2" s="1"/>
  <c r="L1354" i="2"/>
  <c r="N1354" i="2" s="1"/>
  <c r="L1314" i="2"/>
  <c r="N1314" i="2" s="1"/>
  <c r="L1306" i="2"/>
  <c r="N1306" i="2" s="1"/>
  <c r="L1210" i="2"/>
  <c r="N1210" i="2" s="1"/>
  <c r="L1186" i="2"/>
  <c r="N1186" i="2" s="1"/>
  <c r="L1162" i="2"/>
  <c r="N1162" i="2" s="1"/>
  <c r="L1106" i="2"/>
  <c r="N1106" i="2" s="1"/>
  <c r="L1050" i="2"/>
  <c r="N1050" i="2" s="1"/>
  <c r="L1034" i="2"/>
  <c r="N1034" i="2" s="1"/>
  <c r="L1010" i="2"/>
  <c r="N1010" i="2" s="1"/>
  <c r="L938" i="2"/>
  <c r="N938" i="2" s="1"/>
  <c r="L914" i="2"/>
  <c r="N914" i="2" s="1"/>
  <c r="L874" i="2"/>
  <c r="N874" i="2" s="1"/>
  <c r="L834" i="2"/>
  <c r="N834" i="2" s="1"/>
  <c r="L810" i="2"/>
  <c r="N810" i="2" s="1"/>
  <c r="L778" i="2"/>
  <c r="N778" i="2" s="1"/>
  <c r="L706" i="2"/>
  <c r="N706" i="2" s="1"/>
  <c r="L634" i="2"/>
  <c r="N634" i="2" s="1"/>
  <c r="L610" i="2"/>
  <c r="N610" i="2" s="1"/>
  <c r="L602" i="2"/>
  <c r="N602" i="2" s="1"/>
  <c r="L530" i="2"/>
  <c r="N530" i="2" s="1"/>
  <c r="L450" i="2"/>
  <c r="N450" i="2" s="1"/>
  <c r="L418" i="2"/>
  <c r="N418" i="2" s="1"/>
  <c r="L362" i="2"/>
  <c r="N362" i="2" s="1"/>
  <c r="L338" i="2"/>
  <c r="N338" i="2" s="1"/>
  <c r="L314" i="2"/>
  <c r="N314" i="2" s="1"/>
  <c r="L306" i="2"/>
  <c r="N306" i="2" s="1"/>
  <c r="L266" i="2"/>
  <c r="N266" i="2" s="1"/>
  <c r="L234" i="2"/>
  <c r="N234" i="2" s="1"/>
  <c r="L202" i="2"/>
  <c r="N202" i="2" s="1"/>
  <c r="L170" i="2"/>
  <c r="N170" i="2" s="1"/>
  <c r="L138" i="2"/>
  <c r="N138" i="2" s="1"/>
  <c r="L66" i="2"/>
  <c r="N66" i="2" s="1"/>
  <c r="L1882" i="2"/>
  <c r="N1882" i="2" s="1"/>
  <c r="L1858" i="2"/>
  <c r="N1858" i="2" s="1"/>
  <c r="L1794" i="2"/>
  <c r="N1794" i="2" s="1"/>
  <c r="L1754" i="2"/>
  <c r="N1754" i="2" s="1"/>
  <c r="L1722" i="2"/>
  <c r="N1722" i="2" s="1"/>
  <c r="L1546" i="2"/>
  <c r="N1546" i="2" s="1"/>
  <c r="L1890" i="2"/>
  <c r="N1890" i="2" s="1"/>
  <c r="L1850" i="2"/>
  <c r="N1850" i="2" s="1"/>
  <c r="L1786" i="2"/>
  <c r="N1786" i="2" s="1"/>
  <c r="L1682" i="2"/>
  <c r="N1682" i="2" s="1"/>
  <c r="L1650" i="2"/>
  <c r="N1650" i="2" s="1"/>
  <c r="L1554" i="2"/>
  <c r="N1554" i="2" s="1"/>
  <c r="L1514" i="2"/>
  <c r="N1514" i="2" s="1"/>
  <c r="L1458" i="2"/>
  <c r="N1458" i="2" s="1"/>
  <c r="L1442" i="2"/>
  <c r="N1442" i="2" s="1"/>
  <c r="L1418" i="2"/>
  <c r="N1418" i="2" s="1"/>
  <c r="L1394" i="2"/>
  <c r="N1394" i="2" s="1"/>
  <c r="L1370" i="2"/>
  <c r="N1370" i="2" s="1"/>
  <c r="L1338" i="2"/>
  <c r="N1338" i="2" s="1"/>
  <c r="L1322" i="2"/>
  <c r="N1322" i="2" s="1"/>
  <c r="L1290" i="2"/>
  <c r="N1290" i="2" s="1"/>
  <c r="L1258" i="2"/>
  <c r="N1258" i="2" s="1"/>
  <c r="L1242" i="2"/>
  <c r="N1242" i="2" s="1"/>
  <c r="L1194" i="2"/>
  <c r="N1194" i="2" s="1"/>
  <c r="L1154" i="2"/>
  <c r="N1154" i="2" s="1"/>
  <c r="L1130" i="2"/>
  <c r="N1130" i="2" s="1"/>
  <c r="L1058" i="2"/>
  <c r="N1058" i="2" s="1"/>
  <c r="L1026" i="2"/>
  <c r="N1026" i="2" s="1"/>
  <c r="L978" i="2"/>
  <c r="N978" i="2" s="1"/>
  <c r="L906" i="2"/>
  <c r="N906" i="2" s="1"/>
  <c r="L850" i="2"/>
  <c r="N850" i="2" s="1"/>
  <c r="L818" i="2"/>
  <c r="N818" i="2" s="1"/>
  <c r="L786" i="2"/>
  <c r="N786" i="2" s="1"/>
  <c r="L754" i="2"/>
  <c r="N754" i="2" s="1"/>
  <c r="L730" i="2"/>
  <c r="N730" i="2" s="1"/>
  <c r="L682" i="2"/>
  <c r="N682" i="2" s="1"/>
  <c r="L586" i="2"/>
  <c r="N586" i="2" s="1"/>
  <c r="L562" i="2"/>
  <c r="N562" i="2" s="1"/>
  <c r="L490" i="2"/>
  <c r="N490" i="2" s="1"/>
  <c r="L434" i="2"/>
  <c r="N434" i="2" s="1"/>
  <c r="L394" i="2"/>
  <c r="N394" i="2" s="1"/>
  <c r="L354" i="2"/>
  <c r="N354" i="2" s="1"/>
  <c r="L330" i="2"/>
  <c r="N330" i="2" s="1"/>
  <c r="L290" i="2"/>
  <c r="N290" i="2" s="1"/>
  <c r="L226" i="2"/>
  <c r="N226" i="2" s="1"/>
  <c r="L178" i="2"/>
  <c r="N178" i="2" s="1"/>
  <c r="L154" i="2"/>
  <c r="N154" i="2" s="1"/>
  <c r="L122" i="2"/>
  <c r="N122" i="2" s="1"/>
  <c r="L58" i="2"/>
  <c r="N58" i="2" s="1"/>
  <c r="L10" i="2"/>
  <c r="N10" i="2" s="1"/>
  <c r="L1896" i="2"/>
  <c r="N1896" i="2" s="1"/>
  <c r="L1888" i="2"/>
  <c r="N1888" i="2" s="1"/>
  <c r="L1880" i="2"/>
  <c r="N1880" i="2" s="1"/>
  <c r="L1872" i="2"/>
  <c r="N1872" i="2" s="1"/>
  <c r="L1864" i="2"/>
  <c r="N1864" i="2" s="1"/>
  <c r="L1903" i="2"/>
  <c r="N1903" i="2" s="1"/>
  <c r="L1895" i="2"/>
  <c r="N1895" i="2" s="1"/>
  <c r="L1871" i="2"/>
  <c r="N1871" i="2" s="1"/>
  <c r="L1855" i="2"/>
  <c r="N1855" i="2" s="1"/>
  <c r="L1839" i="2"/>
  <c r="N1839" i="2" s="1"/>
  <c r="L1831" i="2"/>
  <c r="N1831" i="2" s="1"/>
  <c r="L1823" i="2"/>
  <c r="N1823" i="2" s="1"/>
  <c r="L1815" i="2"/>
  <c r="N1815" i="2" s="1"/>
  <c r="L1799" i="2"/>
  <c r="N1799" i="2" s="1"/>
  <c r="L1783" i="2"/>
  <c r="N1783" i="2" s="1"/>
  <c r="L1775" i="2"/>
  <c r="N1775" i="2" s="1"/>
  <c r="L1759" i="2"/>
  <c r="N1759" i="2" s="1"/>
  <c r="L1735" i="2"/>
  <c r="N1735" i="2" s="1"/>
  <c r="L1727" i="2"/>
  <c r="N1727" i="2" s="1"/>
  <c r="L1719" i="2"/>
  <c r="N1719" i="2" s="1"/>
  <c r="L1695" i="2"/>
  <c r="N1695" i="2" s="1"/>
  <c r="L1679" i="2"/>
  <c r="N1679" i="2" s="1"/>
  <c r="L1671" i="2"/>
  <c r="N1671" i="2" s="1"/>
  <c r="L1663" i="2"/>
  <c r="N1663" i="2" s="1"/>
  <c r="L1647" i="2"/>
  <c r="N1647" i="2" s="1"/>
  <c r="L1631" i="2"/>
  <c r="N1631" i="2" s="1"/>
  <c r="L1615" i="2"/>
  <c r="N1615" i="2" s="1"/>
  <c r="L1599" i="2"/>
  <c r="N1599" i="2" s="1"/>
  <c r="L1575" i="2"/>
  <c r="N1575" i="2" s="1"/>
  <c r="L1559" i="2"/>
  <c r="N1559" i="2" s="1"/>
  <c r="L1551" i="2"/>
  <c r="N1551" i="2" s="1"/>
  <c r="L1543" i="2"/>
  <c r="N1543" i="2" s="1"/>
  <c r="L1535" i="2"/>
  <c r="N1535" i="2" s="1"/>
  <c r="L1527" i="2"/>
  <c r="N1527" i="2" s="1"/>
  <c r="L1519" i="2"/>
  <c r="N1519" i="2" s="1"/>
  <c r="L1495" i="2"/>
  <c r="N1495" i="2" s="1"/>
  <c r="L1487" i="2"/>
  <c r="N1487" i="2" s="1"/>
  <c r="L1479" i="2"/>
  <c r="N1479" i="2" s="1"/>
  <c r="L1471" i="2"/>
  <c r="N1471" i="2" s="1"/>
  <c r="L1463" i="2"/>
  <c r="N1463" i="2" s="1"/>
  <c r="L1447" i="2"/>
  <c r="N1447" i="2" s="1"/>
  <c r="L1423" i="2"/>
  <c r="N1423" i="2" s="1"/>
  <c r="L1415" i="2"/>
  <c r="N1415" i="2" s="1"/>
  <c r="L1399" i="2"/>
  <c r="N1399" i="2" s="1"/>
  <c r="L1391" i="2"/>
  <c r="N1391" i="2" s="1"/>
  <c r="L1367" i="2"/>
  <c r="N1367" i="2" s="1"/>
  <c r="L1359" i="2"/>
  <c r="N1359" i="2" s="1"/>
  <c r="L1351" i="2"/>
  <c r="N1351" i="2" s="1"/>
  <c r="L1343" i="2"/>
  <c r="N1343" i="2" s="1"/>
  <c r="L1327" i="2"/>
  <c r="N1327" i="2" s="1"/>
  <c r="L1319" i="2"/>
  <c r="N1319" i="2" s="1"/>
  <c r="L1303" i="2"/>
  <c r="N1303" i="2" s="1"/>
  <c r="L1295" i="2"/>
  <c r="N1295" i="2" s="1"/>
  <c r="L1279" i="2"/>
  <c r="N1279" i="2" s="1"/>
  <c r="L1271" i="2"/>
  <c r="N1271" i="2" s="1"/>
  <c r="L1263" i="2"/>
  <c r="N1263" i="2" s="1"/>
  <c r="L1247" i="2"/>
  <c r="N1247" i="2" s="1"/>
  <c r="L1239" i="2"/>
  <c r="N1239" i="2" s="1"/>
  <c r="L1231" i="2"/>
  <c r="N1231" i="2" s="1"/>
  <c r="L1223" i="2"/>
  <c r="N1223" i="2" s="1"/>
  <c r="L1215" i="2"/>
  <c r="N1215" i="2" s="1"/>
  <c r="L1207" i="2"/>
  <c r="N1207" i="2" s="1"/>
  <c r="L1183" i="2"/>
  <c r="N1183" i="2" s="1"/>
  <c r="L1167" i="2"/>
  <c r="N1167" i="2" s="1"/>
  <c r="L1159" i="2"/>
  <c r="N1159" i="2" s="1"/>
  <c r="L1143" i="2"/>
  <c r="N1143" i="2" s="1"/>
  <c r="L1127" i="2"/>
  <c r="N1127" i="2" s="1"/>
  <c r="L1119" i="2"/>
  <c r="N1119" i="2" s="1"/>
  <c r="L1103" i="2"/>
  <c r="N1103" i="2" s="1"/>
  <c r="L1087" i="2"/>
  <c r="N1087" i="2" s="1"/>
  <c r="L1079" i="2"/>
  <c r="N1079" i="2" s="1"/>
  <c r="L1071" i="2"/>
  <c r="N1071" i="2" s="1"/>
  <c r="L1047" i="2"/>
  <c r="N1047" i="2" s="1"/>
  <c r="L1031" i="2"/>
  <c r="N1031" i="2" s="1"/>
  <c r="L1023" i="2"/>
  <c r="N1023" i="2" s="1"/>
  <c r="L1007" i="2"/>
  <c r="N1007" i="2" s="1"/>
  <c r="L983" i="2"/>
  <c r="N983" i="2" s="1"/>
  <c r="L959" i="2"/>
  <c r="N959" i="2" s="1"/>
  <c r="L951" i="2"/>
  <c r="N951" i="2" s="1"/>
  <c r="L927" i="2"/>
  <c r="N927" i="2" s="1"/>
  <c r="L919" i="2"/>
  <c r="N919" i="2" s="1"/>
  <c r="L903" i="2"/>
  <c r="N903" i="2" s="1"/>
  <c r="L895" i="2"/>
  <c r="N895" i="2" s="1"/>
  <c r="P5" i="3"/>
  <c r="Q5" i="3" s="1"/>
  <c r="P60" i="3"/>
  <c r="Q60" i="3" s="1"/>
  <c r="P53" i="3"/>
  <c r="Q53" i="3" s="1"/>
  <c r="P50" i="3"/>
  <c r="Q50" i="3" s="1"/>
  <c r="P44" i="3"/>
  <c r="Q44" i="3" s="1"/>
  <c r="P37" i="3"/>
  <c r="Q37" i="3" s="1"/>
  <c r="P28" i="3"/>
  <c r="Q28" i="3" s="1"/>
  <c r="L1041" i="2"/>
  <c r="N1041" i="2" s="1"/>
  <c r="L1017" i="2"/>
  <c r="N1017" i="2" s="1"/>
  <c r="L1009" i="2"/>
  <c r="N1009" i="2" s="1"/>
  <c r="L1001" i="2"/>
  <c r="N1001" i="2" s="1"/>
  <c r="L985" i="2"/>
  <c r="N985" i="2" s="1"/>
  <c r="L977" i="2"/>
  <c r="N977" i="2" s="1"/>
  <c r="L961" i="2"/>
  <c r="N961" i="2" s="1"/>
  <c r="L945" i="2"/>
  <c r="N945" i="2" s="1"/>
  <c r="L937" i="2"/>
  <c r="N937" i="2" s="1"/>
  <c r="L929" i="2"/>
  <c r="N929" i="2" s="1"/>
  <c r="L921" i="2"/>
  <c r="N921" i="2" s="1"/>
  <c r="L913" i="2"/>
  <c r="N913" i="2" s="1"/>
  <c r="L897" i="2"/>
  <c r="N897" i="2" s="1"/>
  <c r="L881" i="2"/>
  <c r="N881" i="2" s="1"/>
  <c r="L865" i="2"/>
  <c r="N865" i="2" s="1"/>
  <c r="L857" i="2"/>
  <c r="N857" i="2" s="1"/>
  <c r="L849" i="2"/>
  <c r="N849" i="2" s="1"/>
  <c r="L841" i="2"/>
  <c r="N841" i="2" s="1"/>
  <c r="L833" i="2"/>
  <c r="N833" i="2" s="1"/>
  <c r="L793" i="2"/>
  <c r="N793" i="2" s="1"/>
  <c r="L785" i="2"/>
  <c r="N785" i="2" s="1"/>
  <c r="L777" i="2"/>
  <c r="N777" i="2" s="1"/>
  <c r="L769" i="2"/>
  <c r="N769" i="2" s="1"/>
  <c r="L761" i="2"/>
  <c r="N761" i="2" s="1"/>
  <c r="L753" i="2"/>
  <c r="N753" i="2" s="1"/>
  <c r="L745" i="2"/>
  <c r="N745" i="2" s="1"/>
  <c r="L737" i="2"/>
  <c r="N737" i="2" s="1"/>
  <c r="L721" i="2"/>
  <c r="N721" i="2" s="1"/>
  <c r="L713" i="2"/>
  <c r="N713" i="2" s="1"/>
  <c r="L689" i="2"/>
  <c r="N689" i="2" s="1"/>
  <c r="L681" i="2"/>
  <c r="N681" i="2" s="1"/>
  <c r="L673" i="2"/>
  <c r="N673" i="2" s="1"/>
  <c r="L657" i="2"/>
  <c r="N657" i="2" s="1"/>
  <c r="L641" i="2"/>
  <c r="N641" i="2" s="1"/>
  <c r="L625" i="2"/>
  <c r="N625" i="2" s="1"/>
  <c r="L617" i="2"/>
  <c r="N617" i="2" s="1"/>
  <c r="L601" i="2"/>
  <c r="N601" i="2" s="1"/>
  <c r="L585" i="2"/>
  <c r="N585" i="2" s="1"/>
  <c r="L569" i="2"/>
  <c r="N569" i="2" s="1"/>
  <c r="L553" i="2"/>
  <c r="N553" i="2" s="1"/>
  <c r="L545" i="2"/>
  <c r="N545" i="2" s="1"/>
  <c r="L537" i="2"/>
  <c r="N537" i="2" s="1"/>
  <c r="L513" i="2"/>
  <c r="N513" i="2" s="1"/>
  <c r="L497" i="2"/>
  <c r="N497" i="2" s="1"/>
  <c r="L481" i="2"/>
  <c r="N481" i="2" s="1"/>
  <c r="L465" i="2"/>
  <c r="N465" i="2" s="1"/>
  <c r="L433" i="2"/>
  <c r="N433" i="2" s="1"/>
  <c r="L417" i="2"/>
  <c r="N417" i="2" s="1"/>
  <c r="L409" i="2"/>
  <c r="N409" i="2" s="1"/>
  <c r="L393" i="2"/>
  <c r="N393" i="2" s="1"/>
  <c r="L377" i="2"/>
  <c r="N377" i="2" s="1"/>
  <c r="L369" i="2"/>
  <c r="N369" i="2" s="1"/>
  <c r="L353" i="2"/>
  <c r="N353" i="2" s="1"/>
  <c r="L345" i="2"/>
  <c r="N345" i="2" s="1"/>
  <c r="L337" i="2"/>
  <c r="N337" i="2" s="1"/>
  <c r="L329" i="2"/>
  <c r="N329" i="2" s="1"/>
  <c r="L321" i="2"/>
  <c r="N321" i="2" s="1"/>
  <c r="L313" i="2"/>
  <c r="N313" i="2" s="1"/>
  <c r="L305" i="2"/>
  <c r="N305" i="2" s="1"/>
  <c r="L297" i="2"/>
  <c r="N297" i="2" s="1"/>
  <c r="L289" i="2"/>
  <c r="N289" i="2" s="1"/>
  <c r="L281" i="2"/>
  <c r="N281" i="2" s="1"/>
  <c r="L273" i="2"/>
  <c r="N273" i="2" s="1"/>
  <c r="L265" i="2"/>
  <c r="N265" i="2" s="1"/>
  <c r="L257" i="2"/>
  <c r="N257" i="2" s="1"/>
  <c r="L241" i="2"/>
  <c r="N241" i="2" s="1"/>
  <c r="L225" i="2"/>
  <c r="N225" i="2" s="1"/>
  <c r="L217" i="2"/>
  <c r="N217" i="2" s="1"/>
  <c r="L209" i="2"/>
  <c r="N209" i="2" s="1"/>
  <c r="L193" i="2"/>
  <c r="N193" i="2" s="1"/>
  <c r="L185" i="2"/>
  <c r="N185" i="2" s="1"/>
  <c r="L177" i="2"/>
  <c r="N177" i="2" s="1"/>
  <c r="L169" i="2"/>
  <c r="N169" i="2" s="1"/>
  <c r="L161" i="2"/>
  <c r="N161" i="2" s="1"/>
  <c r="L153" i="2"/>
  <c r="N153" i="2" s="1"/>
  <c r="L145" i="2"/>
  <c r="N145" i="2" s="1"/>
  <c r="L137" i="2"/>
  <c r="N137" i="2" s="1"/>
  <c r="L129" i="2"/>
  <c r="N129" i="2" s="1"/>
  <c r="L113" i="2"/>
  <c r="N113" i="2" s="1"/>
  <c r="L89" i="2"/>
  <c r="N89" i="2" s="1"/>
  <c r="L81" i="2"/>
  <c r="N81" i="2" s="1"/>
  <c r="L65" i="2"/>
  <c r="N65" i="2" s="1"/>
  <c r="L17" i="2"/>
  <c r="N17" i="2" s="1"/>
  <c r="L9" i="2"/>
  <c r="N9" i="2" s="1"/>
  <c r="L1848" i="2"/>
  <c r="N1848" i="2" s="1"/>
  <c r="L1840" i="2"/>
  <c r="N1840" i="2" s="1"/>
  <c r="L1832" i="2"/>
  <c r="N1832" i="2" s="1"/>
  <c r="L1808" i="2"/>
  <c r="N1808" i="2" s="1"/>
  <c r="L1800" i="2"/>
  <c r="N1800" i="2" s="1"/>
  <c r="L1792" i="2"/>
  <c r="N1792" i="2" s="1"/>
  <c r="L1776" i="2"/>
  <c r="N1776" i="2" s="1"/>
  <c r="L1768" i="2"/>
  <c r="N1768" i="2" s="1"/>
  <c r="L1720" i="2"/>
  <c r="N1720" i="2" s="1"/>
  <c r="L1712" i="2"/>
  <c r="N1712" i="2" s="1"/>
  <c r="L1704" i="2"/>
  <c r="N1704" i="2" s="1"/>
  <c r="L1696" i="2"/>
  <c r="N1696" i="2" s="1"/>
  <c r="L1688" i="2"/>
  <c r="N1688" i="2" s="1"/>
  <c r="L1672" i="2"/>
  <c r="N1672" i="2" s="1"/>
  <c r="L1664" i="2"/>
  <c r="N1664" i="2" s="1"/>
  <c r="L1656" i="2"/>
  <c r="N1656" i="2" s="1"/>
  <c r="L1648" i="2"/>
  <c r="N1648" i="2" s="1"/>
  <c r="L1640" i="2"/>
  <c r="N1640" i="2" s="1"/>
  <c r="L1632" i="2"/>
  <c r="N1632" i="2" s="1"/>
  <c r="L1624" i="2"/>
  <c r="N1624" i="2" s="1"/>
  <c r="L1616" i="2"/>
  <c r="N1616" i="2" s="1"/>
  <c r="L1608" i="2"/>
  <c r="N1608" i="2" s="1"/>
  <c r="L1600" i="2"/>
  <c r="N1600" i="2" s="1"/>
  <c r="L1592" i="2"/>
  <c r="N1592" i="2" s="1"/>
  <c r="L1584" i="2"/>
  <c r="N1584" i="2" s="1"/>
  <c r="L1576" i="2"/>
  <c r="N1576" i="2" s="1"/>
  <c r="L1568" i="2"/>
  <c r="N1568" i="2" s="1"/>
  <c r="L1560" i="2"/>
  <c r="N1560" i="2" s="1"/>
  <c r="L1552" i="2"/>
  <c r="N1552" i="2" s="1"/>
  <c r="L1536" i="2"/>
  <c r="N1536" i="2" s="1"/>
  <c r="L1512" i="2"/>
  <c r="N1512" i="2" s="1"/>
  <c r="L1504" i="2"/>
  <c r="N1504" i="2" s="1"/>
  <c r="L1488" i="2"/>
  <c r="N1488" i="2" s="1"/>
  <c r="L1472" i="2"/>
  <c r="N1472" i="2" s="1"/>
  <c r="L1456" i="2"/>
  <c r="N1456" i="2" s="1"/>
  <c r="L1440" i="2"/>
  <c r="N1440" i="2" s="1"/>
  <c r="L1408" i="2"/>
  <c r="N1408" i="2" s="1"/>
  <c r="L1376" i="2"/>
  <c r="N1376" i="2" s="1"/>
  <c r="L1360" i="2"/>
  <c r="N1360" i="2" s="1"/>
  <c r="L1352" i="2"/>
  <c r="N1352" i="2" s="1"/>
  <c r="L1344" i="2"/>
  <c r="N1344" i="2" s="1"/>
  <c r="L1336" i="2"/>
  <c r="N1336" i="2" s="1"/>
  <c r="L1328" i="2"/>
  <c r="N1328" i="2" s="1"/>
  <c r="L1312" i="2"/>
  <c r="N1312" i="2" s="1"/>
  <c r="L1296" i="2"/>
  <c r="N1296" i="2" s="1"/>
  <c r="L1288" i="2"/>
  <c r="N1288" i="2" s="1"/>
  <c r="L1280" i="2"/>
  <c r="N1280" i="2" s="1"/>
  <c r="L1272" i="2"/>
  <c r="N1272" i="2" s="1"/>
  <c r="L1264" i="2"/>
  <c r="N1264" i="2" s="1"/>
  <c r="L1200" i="2"/>
  <c r="N1200" i="2" s="1"/>
  <c r="L1192" i="2"/>
  <c r="N1192" i="2" s="1"/>
  <c r="L1184" i="2"/>
  <c r="N1184" i="2" s="1"/>
  <c r="L1176" i="2"/>
  <c r="N1176" i="2" s="1"/>
  <c r="L1160" i="2"/>
  <c r="N1160" i="2" s="1"/>
  <c r="L1128" i="2"/>
  <c r="N1128" i="2" s="1"/>
  <c r="L1112" i="2"/>
  <c r="N1112" i="2" s="1"/>
  <c r="L1080" i="2"/>
  <c r="N1080" i="2" s="1"/>
  <c r="L1072" i="2"/>
  <c r="N1072" i="2" s="1"/>
  <c r="L1064" i="2"/>
  <c r="N1064" i="2" s="1"/>
  <c r="L1056" i="2"/>
  <c r="N1056" i="2" s="1"/>
  <c r="L1040" i="2"/>
  <c r="N1040" i="2" s="1"/>
  <c r="L1032" i="2"/>
  <c r="N1032" i="2" s="1"/>
  <c r="L1024" i="2"/>
  <c r="N1024" i="2" s="1"/>
  <c r="L1016" i="2"/>
  <c r="N1016" i="2" s="1"/>
  <c r="L992" i="2"/>
  <c r="N992" i="2" s="1"/>
  <c r="L984" i="2"/>
  <c r="N984" i="2" s="1"/>
  <c r="L968" i="2"/>
  <c r="N968" i="2" s="1"/>
  <c r="L960" i="2"/>
  <c r="N960" i="2" s="1"/>
  <c r="L944" i="2"/>
  <c r="N944" i="2" s="1"/>
  <c r="L936" i="2"/>
  <c r="N936" i="2" s="1"/>
  <c r="L920" i="2"/>
  <c r="N920" i="2" s="1"/>
  <c r="L912" i="2"/>
  <c r="N912" i="2" s="1"/>
  <c r="L904" i="2"/>
  <c r="N904" i="2" s="1"/>
  <c r="L872" i="2"/>
  <c r="N872" i="2" s="1"/>
  <c r="L887" i="2"/>
  <c r="N887" i="2" s="1"/>
  <c r="L879" i="2"/>
  <c r="N879" i="2" s="1"/>
  <c r="L871" i="2"/>
  <c r="N871" i="2" s="1"/>
  <c r="L863" i="2"/>
  <c r="N863" i="2" s="1"/>
  <c r="L831" i="2"/>
  <c r="N831" i="2" s="1"/>
  <c r="L815" i="2"/>
  <c r="N815" i="2" s="1"/>
  <c r="L807" i="2"/>
  <c r="N807" i="2" s="1"/>
  <c r="L799" i="2"/>
  <c r="N799" i="2" s="1"/>
  <c r="L791" i="2"/>
  <c r="N791" i="2" s="1"/>
  <c r="L767" i="2"/>
  <c r="N767" i="2" s="1"/>
  <c r="L759" i="2"/>
  <c r="N759" i="2" s="1"/>
  <c r="L751" i="2"/>
  <c r="N751" i="2" s="1"/>
  <c r="L743" i="2"/>
  <c r="N743" i="2" s="1"/>
  <c r="L735" i="2"/>
  <c r="N735" i="2" s="1"/>
  <c r="L727" i="2"/>
  <c r="N727" i="2" s="1"/>
  <c r="L711" i="2"/>
  <c r="N711" i="2" s="1"/>
  <c r="L703" i="2"/>
  <c r="N703" i="2" s="1"/>
  <c r="L687" i="2"/>
  <c r="N687" i="2" s="1"/>
  <c r="L663" i="2"/>
  <c r="N663" i="2" s="1"/>
  <c r="L655" i="2"/>
  <c r="N655" i="2" s="1"/>
  <c r="L647" i="2"/>
  <c r="N647" i="2" s="1"/>
  <c r="L639" i="2"/>
  <c r="N639" i="2" s="1"/>
  <c r="L631" i="2"/>
  <c r="N631" i="2" s="1"/>
  <c r="L607" i="2"/>
  <c r="N607" i="2" s="1"/>
  <c r="L599" i="2"/>
  <c r="N599" i="2" s="1"/>
  <c r="L591" i="2"/>
  <c r="N591" i="2" s="1"/>
  <c r="L583" i="2"/>
  <c r="N583" i="2" s="1"/>
  <c r="L575" i="2"/>
  <c r="N575" i="2" s="1"/>
  <c r="L567" i="2"/>
  <c r="N567" i="2" s="1"/>
  <c r="L551" i="2"/>
  <c r="N551" i="2" s="1"/>
  <c r="L543" i="2"/>
  <c r="N543" i="2" s="1"/>
  <c r="L527" i="2"/>
  <c r="N527" i="2" s="1"/>
  <c r="L511" i="2"/>
  <c r="N511" i="2" s="1"/>
  <c r="L503" i="2"/>
  <c r="N503" i="2" s="1"/>
  <c r="L495" i="2"/>
  <c r="N495" i="2" s="1"/>
  <c r="L487" i="2"/>
  <c r="N487" i="2" s="1"/>
  <c r="L479" i="2"/>
  <c r="N479" i="2" s="1"/>
  <c r="L463" i="2"/>
  <c r="N463" i="2" s="1"/>
  <c r="L447" i="2"/>
  <c r="N447" i="2" s="1"/>
  <c r="L1732" i="2"/>
  <c r="N1732" i="2" s="1"/>
  <c r="P701" i="3"/>
  <c r="Q701" i="3" s="1"/>
  <c r="L1859" i="2"/>
  <c r="N1859" i="2" s="1"/>
  <c r="P753" i="3"/>
  <c r="Q753" i="3" s="1"/>
  <c r="L1877" i="2"/>
  <c r="N1877" i="2" s="1"/>
  <c r="P760" i="3"/>
  <c r="Q760" i="3" s="1"/>
  <c r="L1853" i="2"/>
  <c r="N1853" i="2" s="1"/>
  <c r="P749" i="3"/>
  <c r="Q749" i="3" s="1"/>
  <c r="L1845" i="2"/>
  <c r="N1845" i="2" s="1"/>
  <c r="P746" i="3"/>
  <c r="Q746" i="3" s="1"/>
  <c r="L1829" i="2"/>
  <c r="N1829" i="2" s="1"/>
  <c r="P741" i="3"/>
  <c r="Q741" i="3" s="1"/>
  <c r="L1821" i="2"/>
  <c r="N1821" i="2" s="1"/>
  <c r="P738" i="3"/>
  <c r="Q738" i="3" s="1"/>
  <c r="L1813" i="2"/>
  <c r="N1813" i="2" s="1"/>
  <c r="P735" i="3"/>
  <c r="Q735" i="3" s="1"/>
  <c r="L1805" i="2"/>
  <c r="N1805" i="2" s="1"/>
  <c r="P731" i="3"/>
  <c r="Q731" i="3" s="1"/>
  <c r="L1781" i="2"/>
  <c r="N1781" i="2" s="1"/>
  <c r="P721" i="3"/>
  <c r="Q721" i="3" s="1"/>
  <c r="L1733" i="2"/>
  <c r="N1733" i="2" s="1"/>
  <c r="P702" i="3"/>
  <c r="Q702" i="3" s="1"/>
  <c r="L1717" i="2"/>
  <c r="N1717" i="2" s="1"/>
  <c r="P696" i="3"/>
  <c r="Q696" i="3" s="1"/>
  <c r="L1701" i="2"/>
  <c r="N1701" i="2" s="1"/>
  <c r="P689" i="3"/>
  <c r="Q689" i="3" s="1"/>
  <c r="L1669" i="2"/>
  <c r="N1669" i="2" s="1"/>
  <c r="P678" i="3"/>
  <c r="Q678" i="3" s="1"/>
  <c r="L1613" i="2"/>
  <c r="N1613" i="2" s="1"/>
  <c r="P658" i="3"/>
  <c r="Q658" i="3" s="1"/>
  <c r="L1605" i="2"/>
  <c r="N1605" i="2" s="1"/>
  <c r="P654" i="3"/>
  <c r="Q654" i="3" s="1"/>
  <c r="L1573" i="2"/>
  <c r="N1573" i="2" s="1"/>
  <c r="P640" i="3"/>
  <c r="Q640" i="3" s="1"/>
  <c r="L1541" i="2"/>
  <c r="N1541" i="2" s="1"/>
  <c r="P627" i="3"/>
  <c r="Q627" i="3" s="1"/>
  <c r="L1501" i="2"/>
  <c r="N1501" i="2" s="1"/>
  <c r="P610" i="3"/>
  <c r="Q610" i="3" s="1"/>
  <c r="L1477" i="2"/>
  <c r="N1477" i="2" s="1"/>
  <c r="P601" i="3"/>
  <c r="Q601" i="3" s="1"/>
  <c r="L1461" i="2"/>
  <c r="N1461" i="2" s="1"/>
  <c r="P596" i="3"/>
  <c r="Q596" i="3" s="1"/>
  <c r="L1445" i="2"/>
  <c r="N1445" i="2" s="1"/>
  <c r="P589" i="3"/>
  <c r="Q589" i="3" s="1"/>
  <c r="L1429" i="2"/>
  <c r="N1429" i="2" s="1"/>
  <c r="P583" i="3"/>
  <c r="Q583" i="3" s="1"/>
  <c r="L1421" i="2"/>
  <c r="N1421" i="2" s="1"/>
  <c r="P578" i="3"/>
  <c r="Q578" i="3" s="1"/>
  <c r="L1405" i="2"/>
  <c r="N1405" i="2" s="1"/>
  <c r="P570" i="3"/>
  <c r="Q570" i="3" s="1"/>
  <c r="L1365" i="2"/>
  <c r="N1365" i="2" s="1"/>
  <c r="P554" i="3"/>
  <c r="Q554" i="3" s="1"/>
  <c r="L1333" i="2"/>
  <c r="N1333" i="2" s="1"/>
  <c r="P542" i="3"/>
  <c r="Q542" i="3" s="1"/>
  <c r="L1325" i="2"/>
  <c r="N1325" i="2" s="1"/>
  <c r="P540" i="3"/>
  <c r="Q540" i="3" s="1"/>
  <c r="L1301" i="2"/>
  <c r="N1301" i="2" s="1"/>
  <c r="P532" i="3"/>
  <c r="Q532" i="3" s="1"/>
  <c r="L1293" i="2"/>
  <c r="N1293" i="2" s="1"/>
  <c r="P529" i="3"/>
  <c r="Q529" i="3" s="1"/>
  <c r="L1285" i="2"/>
  <c r="N1285" i="2" s="1"/>
  <c r="P524" i="3"/>
  <c r="Q524" i="3" s="1"/>
  <c r="L1261" i="2"/>
  <c r="N1261" i="2" s="1"/>
  <c r="P515" i="3"/>
  <c r="Q515" i="3" s="1"/>
  <c r="L1221" i="2"/>
  <c r="N1221" i="2" s="1"/>
  <c r="P495" i="3"/>
  <c r="Q495" i="3" s="1"/>
  <c r="L1213" i="2"/>
  <c r="N1213" i="2" s="1"/>
  <c r="P492" i="3"/>
  <c r="Q492" i="3" s="1"/>
  <c r="L1205" i="2"/>
  <c r="N1205" i="2" s="1"/>
  <c r="P489" i="3"/>
  <c r="Q489" i="3" s="1"/>
  <c r="L1197" i="2"/>
  <c r="N1197" i="2" s="1"/>
  <c r="P485" i="3"/>
  <c r="Q485" i="3" s="1"/>
  <c r="L1189" i="2"/>
  <c r="N1189" i="2" s="1"/>
  <c r="P480" i="3"/>
  <c r="Q480" i="3" s="1"/>
  <c r="L1181" i="2"/>
  <c r="N1181" i="2" s="1"/>
  <c r="P478" i="3"/>
  <c r="Q478" i="3" s="1"/>
  <c r="L1173" i="2"/>
  <c r="N1173" i="2" s="1"/>
  <c r="P475" i="3"/>
  <c r="Q475" i="3" s="1"/>
  <c r="L1149" i="2"/>
  <c r="N1149" i="2" s="1"/>
  <c r="P463" i="3"/>
  <c r="Q463" i="3" s="1"/>
  <c r="L1085" i="2"/>
  <c r="N1085" i="2" s="1"/>
  <c r="P434" i="3"/>
  <c r="Q434" i="3" s="1"/>
  <c r="L1069" i="2"/>
  <c r="N1069" i="2" s="1"/>
  <c r="P427" i="3"/>
  <c r="Q427" i="3" s="1"/>
  <c r="L1061" i="2"/>
  <c r="N1061" i="2" s="1"/>
  <c r="P423" i="3"/>
  <c r="Q423" i="3" s="1"/>
  <c r="L1053" i="2"/>
  <c r="N1053" i="2" s="1"/>
  <c r="P420" i="3"/>
  <c r="Q420" i="3" s="1"/>
  <c r="L1045" i="2"/>
  <c r="N1045" i="2" s="1"/>
  <c r="P417" i="3"/>
  <c r="Q417" i="3" s="1"/>
  <c r="L1037" i="2"/>
  <c r="N1037" i="2" s="1"/>
  <c r="P412" i="3"/>
  <c r="Q412" i="3" s="1"/>
  <c r="L997" i="2"/>
  <c r="N997" i="2" s="1"/>
  <c r="P396" i="3"/>
  <c r="Q396" i="3" s="1"/>
  <c r="L981" i="2"/>
  <c r="N981" i="2" s="1"/>
  <c r="P389" i="3"/>
  <c r="Q389" i="3" s="1"/>
  <c r="L965" i="2"/>
  <c r="N965" i="2" s="1"/>
  <c r="P379" i="3"/>
  <c r="Q379" i="3" s="1"/>
  <c r="L957" i="2"/>
  <c r="N957" i="2" s="1"/>
  <c r="P374" i="3"/>
  <c r="Q374" i="3" s="1"/>
  <c r="L909" i="2"/>
  <c r="N909" i="2" s="1"/>
  <c r="P357" i="3"/>
  <c r="Q357" i="3" s="1"/>
  <c r="L901" i="2"/>
  <c r="N901" i="2" s="1"/>
  <c r="P355" i="3"/>
  <c r="Q355" i="3" s="1"/>
  <c r="L893" i="2"/>
  <c r="N893" i="2" s="1"/>
  <c r="P351" i="3"/>
  <c r="Q351" i="3" s="1"/>
  <c r="L877" i="2"/>
  <c r="N877" i="2" s="1"/>
  <c r="P343" i="3"/>
  <c r="Q343" i="3" s="1"/>
  <c r="L869" i="2"/>
  <c r="N869" i="2" s="1"/>
  <c r="P340" i="3"/>
  <c r="Q340" i="3" s="1"/>
  <c r="L829" i="2"/>
  <c r="N829" i="2" s="1"/>
  <c r="P326" i="3"/>
  <c r="Q326" i="3" s="1"/>
  <c r="L813" i="2"/>
  <c r="N813" i="2" s="1"/>
  <c r="P321" i="3"/>
  <c r="Q321" i="3" s="1"/>
  <c r="L805" i="2"/>
  <c r="N805" i="2" s="1"/>
  <c r="P318" i="3"/>
  <c r="Q318" i="3" s="1"/>
  <c r="L781" i="2"/>
  <c r="N781" i="2" s="1"/>
  <c r="P308" i="3"/>
  <c r="Q308" i="3" s="1"/>
  <c r="L733" i="2"/>
  <c r="N733" i="2" s="1"/>
  <c r="P292" i="3"/>
  <c r="Q292" i="3" s="1"/>
  <c r="L725" i="2"/>
  <c r="N725" i="2" s="1"/>
  <c r="P288" i="3"/>
  <c r="Q288" i="3" s="1"/>
  <c r="L717" i="2"/>
  <c r="N717" i="2" s="1"/>
  <c r="P284" i="3"/>
  <c r="Q284" i="3" s="1"/>
  <c r="L693" i="2"/>
  <c r="N693" i="2" s="1"/>
  <c r="P272" i="3"/>
  <c r="Q272" i="3" s="1"/>
  <c r="L685" i="2"/>
  <c r="N685" i="2" s="1"/>
  <c r="P269" i="3"/>
  <c r="Q269" i="3" s="1"/>
  <c r="L669" i="2"/>
  <c r="N669" i="2" s="1"/>
  <c r="P131" i="3"/>
  <c r="Q131" i="3" s="1"/>
  <c r="L661" i="2"/>
  <c r="N661" i="2" s="1"/>
  <c r="P244" i="3"/>
  <c r="Q244" i="3" s="1"/>
  <c r="L645" i="2"/>
  <c r="N645" i="2" s="1"/>
  <c r="P215" i="3"/>
  <c r="Q215" i="3" s="1"/>
  <c r="L637" i="2"/>
  <c r="N637" i="2" s="1"/>
  <c r="P175" i="3"/>
  <c r="Q175" i="3" s="1"/>
  <c r="L629" i="2"/>
  <c r="N629" i="2" s="1"/>
  <c r="P138" i="3"/>
  <c r="Q138" i="3" s="1"/>
  <c r="L613" i="2"/>
  <c r="N613" i="2" s="1"/>
  <c r="P166" i="3"/>
  <c r="Q166" i="3" s="1"/>
  <c r="L605" i="2"/>
  <c r="N605" i="2" s="1"/>
  <c r="P161" i="3"/>
  <c r="Q161" i="3" s="1"/>
  <c r="L589" i="2"/>
  <c r="N589" i="2" s="1"/>
  <c r="P174" i="3"/>
  <c r="Q174" i="3" s="1"/>
  <c r="L565" i="2"/>
  <c r="N565" i="2" s="1"/>
  <c r="P251" i="3"/>
  <c r="Q251" i="3" s="1"/>
  <c r="L501" i="2"/>
  <c r="N501" i="2" s="1"/>
  <c r="P262" i="3"/>
  <c r="Q262" i="3" s="1"/>
  <c r="L485" i="2"/>
  <c r="N485" i="2" s="1"/>
  <c r="P178" i="3"/>
  <c r="Q178" i="3" s="1"/>
  <c r="L477" i="2"/>
  <c r="N477" i="2" s="1"/>
  <c r="P122" i="3"/>
  <c r="Q122" i="3" s="1"/>
  <c r="L445" i="2"/>
  <c r="N445" i="2" s="1"/>
  <c r="P169" i="3"/>
  <c r="Q169" i="3" s="1"/>
  <c r="L437" i="2"/>
  <c r="N437" i="2" s="1"/>
  <c r="P217" i="3"/>
  <c r="Q217" i="3" s="1"/>
  <c r="L405" i="2"/>
  <c r="N405" i="2" s="1"/>
  <c r="P185" i="3"/>
  <c r="Q185" i="3" s="1"/>
  <c r="L365" i="2"/>
  <c r="N365" i="2" s="1"/>
  <c r="P214" i="3"/>
  <c r="Q214" i="3" s="1"/>
  <c r="L325" i="2"/>
  <c r="N325" i="2" s="1"/>
  <c r="P129" i="3"/>
  <c r="Q129" i="3" s="1"/>
  <c r="L285" i="2"/>
  <c r="N285" i="2" s="1"/>
  <c r="P109" i="3"/>
  <c r="Q109" i="3" s="1"/>
  <c r="L277" i="2"/>
  <c r="N277" i="2" s="1"/>
  <c r="P105" i="3"/>
  <c r="Q105" i="3" s="1"/>
  <c r="L261" i="2"/>
  <c r="N261" i="2" s="1"/>
  <c r="P100" i="3"/>
  <c r="Q100" i="3" s="1"/>
  <c r="L253" i="2"/>
  <c r="N253" i="2" s="1"/>
  <c r="P97" i="3"/>
  <c r="Q97" i="3" s="1"/>
  <c r="L221" i="2"/>
  <c r="N221" i="2" s="1"/>
  <c r="P83" i="3"/>
  <c r="Q83" i="3" s="1"/>
  <c r="L213" i="2"/>
  <c r="N213" i="2" s="1"/>
  <c r="P80" i="3"/>
  <c r="Q80" i="3" s="1"/>
  <c r="L173" i="2"/>
  <c r="N173" i="2" s="1"/>
  <c r="P66" i="3"/>
  <c r="Q66" i="3" s="1"/>
  <c r="L117" i="2"/>
  <c r="N117" i="2" s="1"/>
  <c r="P47" i="3"/>
  <c r="Q47" i="3" s="1"/>
  <c r="L101" i="2"/>
  <c r="N101" i="2" s="1"/>
  <c r="P41" i="3"/>
  <c r="Q41" i="3" s="1"/>
  <c r="L61" i="2"/>
  <c r="N61" i="2" s="1"/>
  <c r="P25" i="3"/>
  <c r="Q25" i="3" s="1"/>
  <c r="L53" i="2"/>
  <c r="N53" i="2" s="1"/>
  <c r="P23" i="3"/>
  <c r="Q23" i="3" s="1"/>
  <c r="L45" i="2"/>
  <c r="N45" i="2" s="1"/>
  <c r="P20" i="3"/>
  <c r="Q20" i="3" s="1"/>
  <c r="L29" i="2"/>
  <c r="N29" i="2" s="1"/>
  <c r="P14" i="3"/>
  <c r="Q14" i="3" s="1"/>
  <c r="L21" i="2"/>
  <c r="N21" i="2" s="1"/>
  <c r="P11" i="3"/>
  <c r="Q11" i="3" s="1"/>
  <c r="L13" i="2"/>
  <c r="N13" i="2" s="1"/>
  <c r="P7" i="3"/>
  <c r="Q7" i="3" s="1"/>
  <c r="L5" i="2"/>
  <c r="N5" i="2" s="1"/>
  <c r="L1884" i="2"/>
  <c r="N1884" i="2" s="1"/>
  <c r="P763" i="3"/>
  <c r="Q763" i="3" s="1"/>
  <c r="L1724" i="2"/>
  <c r="N1724" i="2" s="1"/>
  <c r="P699" i="3"/>
  <c r="Q699" i="3" s="1"/>
  <c r="L1684" i="2"/>
  <c r="N1684" i="2" s="1"/>
  <c r="P682" i="3"/>
  <c r="Q682" i="3" s="1"/>
  <c r="L1676" i="2"/>
  <c r="N1676" i="2" s="1"/>
  <c r="P680" i="3"/>
  <c r="Q680" i="3" s="1"/>
  <c r="L1636" i="2"/>
  <c r="N1636" i="2" s="1"/>
  <c r="P666" i="3"/>
  <c r="Q666" i="3" s="1"/>
  <c r="L1620" i="2"/>
  <c r="N1620" i="2" s="1"/>
  <c r="P660" i="3"/>
  <c r="Q660" i="3" s="1"/>
  <c r="L1762" i="2"/>
  <c r="N1762" i="2" s="1"/>
  <c r="P714" i="3"/>
  <c r="Q714" i="3" s="1"/>
  <c r="L1738" i="2"/>
  <c r="N1738" i="2" s="1"/>
  <c r="P704" i="3"/>
  <c r="Q704" i="3" s="1"/>
  <c r="L1706" i="2"/>
  <c r="N1706" i="2" s="1"/>
  <c r="P692" i="3"/>
  <c r="Q692" i="3" s="1"/>
  <c r="L1610" i="2"/>
  <c r="N1610" i="2" s="1"/>
  <c r="P656" i="3"/>
  <c r="Q656" i="3" s="1"/>
  <c r="L1490" i="2"/>
  <c r="N1490" i="2" s="1"/>
  <c r="P605" i="3"/>
  <c r="Q605" i="3" s="1"/>
  <c r="L1474" i="2"/>
  <c r="N1474" i="2" s="1"/>
  <c r="P600" i="3"/>
  <c r="Q600" i="3" s="1"/>
  <c r="L1466" i="2"/>
  <c r="N1466" i="2" s="1"/>
  <c r="P598" i="3"/>
  <c r="Q598" i="3" s="1"/>
  <c r="L1386" i="2"/>
  <c r="N1386" i="2" s="1"/>
  <c r="P563" i="3"/>
  <c r="Q563" i="3" s="1"/>
  <c r="L1218" i="2"/>
  <c r="N1218" i="2" s="1"/>
  <c r="P494" i="3"/>
  <c r="Q494" i="3" s="1"/>
  <c r="L1170" i="2"/>
  <c r="N1170" i="2" s="1"/>
  <c r="P473" i="3"/>
  <c r="Q473" i="3" s="1"/>
  <c r="L1090" i="2"/>
  <c r="N1090" i="2" s="1"/>
  <c r="P436" i="3"/>
  <c r="Q436" i="3" s="1"/>
  <c r="L1074" i="2"/>
  <c r="N1074" i="2" s="1"/>
  <c r="P429" i="3"/>
  <c r="Q429" i="3" s="1"/>
  <c r="L1042" i="2"/>
  <c r="N1042" i="2" s="1"/>
  <c r="P414" i="3"/>
  <c r="Q414" i="3" s="1"/>
  <c r="L1002" i="2"/>
  <c r="N1002" i="2" s="1"/>
  <c r="P399" i="3"/>
  <c r="Q399" i="3" s="1"/>
  <c r="L986" i="2"/>
  <c r="N986" i="2" s="1"/>
  <c r="P391" i="3"/>
  <c r="Q391" i="3" s="1"/>
  <c r="L898" i="2"/>
  <c r="N898" i="2" s="1"/>
  <c r="P353" i="3"/>
  <c r="Q353" i="3" s="1"/>
  <c r="L882" i="2"/>
  <c r="N882" i="2" s="1"/>
  <c r="P345" i="3"/>
  <c r="Q345" i="3" s="1"/>
  <c r="L858" i="2"/>
  <c r="N858" i="2" s="1"/>
  <c r="P336" i="3"/>
  <c r="Q336" i="3" s="1"/>
  <c r="L842" i="2"/>
  <c r="N842" i="2" s="1"/>
  <c r="P330" i="3"/>
  <c r="Q330" i="3" s="1"/>
  <c r="L794" i="2"/>
  <c r="N794" i="2" s="1"/>
  <c r="P314" i="3"/>
  <c r="Q314" i="3" s="1"/>
  <c r="L770" i="2"/>
  <c r="N770" i="2" s="1"/>
  <c r="P304" i="3"/>
  <c r="Q304" i="3" s="1"/>
  <c r="L746" i="2"/>
  <c r="N746" i="2" s="1"/>
  <c r="P297" i="3"/>
  <c r="Q297" i="3" s="1"/>
  <c r="L738" i="2"/>
  <c r="N738" i="2" s="1"/>
  <c r="P294" i="3"/>
  <c r="Q294" i="3" s="1"/>
  <c r="L714" i="2"/>
  <c r="N714" i="2" s="1"/>
  <c r="P282" i="3"/>
  <c r="Q282" i="3" s="1"/>
  <c r="L690" i="2"/>
  <c r="N690" i="2" s="1"/>
  <c r="P271" i="3"/>
  <c r="Q271" i="3" s="1"/>
  <c r="L666" i="2"/>
  <c r="N666" i="2" s="1"/>
  <c r="P213" i="3"/>
  <c r="Q213" i="3" s="1"/>
  <c r="L658" i="2"/>
  <c r="N658" i="2" s="1"/>
  <c r="P179" i="3"/>
  <c r="Q179" i="3" s="1"/>
  <c r="L642" i="2"/>
  <c r="N642" i="2" s="1"/>
  <c r="P227" i="3"/>
  <c r="Q227" i="3" s="1"/>
  <c r="L626" i="2"/>
  <c r="N626" i="2" s="1"/>
  <c r="P238" i="3"/>
  <c r="Q238" i="3" s="1"/>
  <c r="L618" i="2"/>
  <c r="N618" i="2" s="1"/>
  <c r="P259" i="3"/>
  <c r="Q259" i="3" s="1"/>
  <c r="L578" i="2"/>
  <c r="N578" i="2" s="1"/>
  <c r="P261" i="3"/>
  <c r="Q261" i="3" s="1"/>
  <c r="L570" i="2"/>
  <c r="N570" i="2" s="1"/>
  <c r="P223" i="3"/>
  <c r="Q223" i="3" s="1"/>
  <c r="L554" i="2"/>
  <c r="N554" i="2" s="1"/>
  <c r="P201" i="3"/>
  <c r="Q201" i="3" s="1"/>
  <c r="L546" i="2"/>
  <c r="N546" i="2" s="1"/>
  <c r="P134" i="3"/>
  <c r="Q134" i="3" s="1"/>
  <c r="L538" i="2"/>
  <c r="N538" i="2" s="1"/>
  <c r="P209" i="3"/>
  <c r="Q209" i="3" s="1"/>
  <c r="L522" i="2"/>
  <c r="N522" i="2" s="1"/>
  <c r="P225" i="3"/>
  <c r="Q225" i="3" s="1"/>
  <c r="L514" i="2"/>
  <c r="N514" i="2" s="1"/>
  <c r="P248" i="3"/>
  <c r="Q248" i="3" s="1"/>
  <c r="L498" i="2"/>
  <c r="N498" i="2" s="1"/>
  <c r="P268" i="3"/>
  <c r="Q268" i="3" s="1"/>
  <c r="L482" i="2"/>
  <c r="N482" i="2" s="1"/>
  <c r="P242" i="3"/>
  <c r="Q242" i="3" s="1"/>
  <c r="L466" i="2"/>
  <c r="N466" i="2" s="1"/>
  <c r="P235" i="3"/>
  <c r="Q235" i="3" s="1"/>
  <c r="L458" i="2"/>
  <c r="N458" i="2" s="1"/>
  <c r="P260" i="3"/>
  <c r="Q260" i="3" s="1"/>
  <c r="L442" i="2"/>
  <c r="N442" i="2" s="1"/>
  <c r="P192" i="3"/>
  <c r="Q192" i="3" s="1"/>
  <c r="L426" i="2"/>
  <c r="N426" i="2" s="1"/>
  <c r="P228" i="3"/>
  <c r="Q228" i="3" s="1"/>
  <c r="L410" i="2"/>
  <c r="N410" i="2" s="1"/>
  <c r="P241" i="3"/>
  <c r="Q241" i="3" s="1"/>
  <c r="L402" i="2"/>
  <c r="N402" i="2" s="1"/>
  <c r="P148" i="3"/>
  <c r="Q148" i="3" s="1"/>
  <c r="L386" i="2"/>
  <c r="N386" i="2" s="1"/>
  <c r="P143" i="3"/>
  <c r="Q143" i="3" s="1"/>
  <c r="L378" i="2"/>
  <c r="N378" i="2" s="1"/>
  <c r="P249" i="3"/>
  <c r="Q249" i="3" s="1"/>
  <c r="L370" i="2"/>
  <c r="N370" i="2" s="1"/>
  <c r="P240" i="3"/>
  <c r="Q240" i="3" s="1"/>
  <c r="L298" i="2"/>
  <c r="N298" i="2" s="1"/>
  <c r="P113" i="3"/>
  <c r="Q113" i="3" s="1"/>
  <c r="L282" i="2"/>
  <c r="N282" i="2" s="1"/>
  <c r="P107" i="3"/>
  <c r="Q107" i="3" s="1"/>
  <c r="L258" i="2"/>
  <c r="N258" i="2" s="1"/>
  <c r="P99" i="3"/>
  <c r="Q99" i="3" s="1"/>
  <c r="L250" i="2"/>
  <c r="N250" i="2" s="1"/>
  <c r="P96" i="3"/>
  <c r="Q96" i="3" s="1"/>
  <c r="L242" i="2"/>
  <c r="N242" i="2" s="1"/>
  <c r="P92" i="3"/>
  <c r="Q92" i="3" s="1"/>
  <c r="L218" i="2"/>
  <c r="N218" i="2" s="1"/>
  <c r="P82" i="3"/>
  <c r="Q82" i="3" s="1"/>
  <c r="L210" i="2"/>
  <c r="N210" i="2" s="1"/>
  <c r="P79" i="3"/>
  <c r="Q79" i="3" s="1"/>
  <c r="L194" i="2"/>
  <c r="N194" i="2" s="1"/>
  <c r="P72" i="3"/>
  <c r="Q72" i="3" s="1"/>
  <c r="L162" i="2"/>
  <c r="N162" i="2" s="1"/>
  <c r="P62" i="3"/>
  <c r="Q62" i="3" s="1"/>
  <c r="L146" i="2"/>
  <c r="N146" i="2" s="1"/>
  <c r="P57" i="3"/>
  <c r="Q57" i="3" s="1"/>
  <c r="L130" i="2"/>
  <c r="N130" i="2" s="1"/>
  <c r="P52" i="3"/>
  <c r="Q52" i="3" s="1"/>
  <c r="L114" i="2"/>
  <c r="N114" i="2" s="1"/>
  <c r="P46" i="3"/>
  <c r="Q46" i="3" s="1"/>
  <c r="L98" i="2"/>
  <c r="N98" i="2" s="1"/>
  <c r="P40" i="3"/>
  <c r="Q40" i="3" s="1"/>
  <c r="L90" i="2"/>
  <c r="N90" i="2" s="1"/>
  <c r="P36" i="3"/>
  <c r="Q36" i="3" s="1"/>
  <c r="L82" i="2"/>
  <c r="N82" i="2" s="1"/>
  <c r="P34" i="3"/>
  <c r="Q34" i="3" s="1"/>
  <c r="L50" i="2"/>
  <c r="N50" i="2" s="1"/>
  <c r="P22" i="3"/>
  <c r="Q22" i="3" s="1"/>
  <c r="L42" i="2"/>
  <c r="N42" i="2" s="1"/>
  <c r="P19" i="3"/>
  <c r="Q19" i="3" s="1"/>
  <c r="L34" i="2"/>
  <c r="N34" i="2" s="1"/>
  <c r="P16" i="3"/>
  <c r="Q16" i="3" s="1"/>
  <c r="L18" i="2"/>
  <c r="N18" i="2" s="1"/>
  <c r="P10" i="3"/>
  <c r="Q10" i="3" s="1"/>
  <c r="L1876" i="2"/>
  <c r="N1876" i="2" s="1"/>
  <c r="P759" i="3"/>
  <c r="Q759" i="3" s="1"/>
  <c r="L1780" i="2"/>
  <c r="N1780" i="2" s="1"/>
  <c r="P720" i="3"/>
  <c r="Q720" i="3" s="1"/>
  <c r="L1891" i="2"/>
  <c r="N1891" i="2" s="1"/>
  <c r="P766" i="3"/>
  <c r="Q766" i="3" s="1"/>
  <c r="L1883" i="2"/>
  <c r="N1883" i="2" s="1"/>
  <c r="P762" i="3"/>
  <c r="Q762" i="3" s="1"/>
  <c r="L1867" i="2"/>
  <c r="N1867" i="2" s="1"/>
  <c r="P756" i="3"/>
  <c r="Q756" i="3" s="1"/>
  <c r="L1851" i="2"/>
  <c r="N1851" i="2" s="1"/>
  <c r="P748" i="3"/>
  <c r="Q748" i="3" s="1"/>
  <c r="L1874" i="2"/>
  <c r="N1874" i="2" s="1"/>
  <c r="P758" i="3"/>
  <c r="Q758" i="3" s="1"/>
  <c r="L1834" i="2"/>
  <c r="N1834" i="2" s="1"/>
  <c r="P743" i="3"/>
  <c r="Q743" i="3" s="1"/>
  <c r="L1746" i="2"/>
  <c r="N1746" i="2" s="1"/>
  <c r="P708" i="3"/>
  <c r="Q708" i="3" s="1"/>
  <c r="L1642" i="2"/>
  <c r="N1642" i="2" s="1"/>
  <c r="P669" i="3"/>
  <c r="Q669" i="3" s="1"/>
  <c r="L1602" i="2"/>
  <c r="N1602" i="2" s="1"/>
  <c r="P653" i="3"/>
  <c r="Q653" i="3" s="1"/>
  <c r="L1530" i="2"/>
  <c r="N1530" i="2" s="1"/>
  <c r="P622" i="3"/>
  <c r="Q622" i="3" s="1"/>
  <c r="L1482" i="2"/>
  <c r="N1482" i="2" s="1"/>
  <c r="P603" i="3"/>
  <c r="Q603" i="3" s="1"/>
  <c r="L1426" i="2"/>
  <c r="N1426" i="2" s="1"/>
  <c r="P580" i="3"/>
  <c r="Q580" i="3" s="1"/>
  <c r="L1346" i="2"/>
  <c r="N1346" i="2" s="1"/>
  <c r="P547" i="3"/>
  <c r="Q547" i="3" s="1"/>
  <c r="L1282" i="2"/>
  <c r="N1282" i="2" s="1"/>
  <c r="P523" i="3"/>
  <c r="Q523" i="3" s="1"/>
  <c r="L1266" i="2"/>
  <c r="N1266" i="2" s="1"/>
  <c r="P517" i="3"/>
  <c r="Q517" i="3" s="1"/>
  <c r="L1234" i="2"/>
  <c r="N1234" i="2" s="1"/>
  <c r="P500" i="3"/>
  <c r="Q500" i="3" s="1"/>
  <c r="L1138" i="2"/>
  <c r="N1138" i="2" s="1"/>
  <c r="P459" i="3"/>
  <c r="Q459" i="3" s="1"/>
  <c r="L1114" i="2"/>
  <c r="N1114" i="2" s="1"/>
  <c r="P448" i="3"/>
  <c r="Q448" i="3" s="1"/>
  <c r="L1098" i="2"/>
  <c r="N1098" i="2" s="1"/>
  <c r="P441" i="3"/>
  <c r="Q441" i="3" s="1"/>
  <c r="L1082" i="2"/>
  <c r="N1082" i="2" s="1"/>
  <c r="P431" i="3"/>
  <c r="Q431" i="3" s="1"/>
  <c r="L970" i="2"/>
  <c r="N970" i="2" s="1"/>
  <c r="P382" i="3"/>
  <c r="Q382" i="3" s="1"/>
  <c r="L962" i="2"/>
  <c r="N962" i="2" s="1"/>
  <c r="P376" i="3"/>
  <c r="Q376" i="3" s="1"/>
  <c r="L946" i="2"/>
  <c r="N946" i="2" s="1"/>
  <c r="P370" i="3"/>
  <c r="Q370" i="3" s="1"/>
  <c r="L922" i="2"/>
  <c r="N922" i="2" s="1"/>
  <c r="P362" i="3"/>
  <c r="Q362" i="3" s="1"/>
  <c r="L890" i="2"/>
  <c r="N890" i="2" s="1"/>
  <c r="P349" i="3"/>
  <c r="Q349" i="3" s="1"/>
  <c r="L762" i="2"/>
  <c r="N762" i="2" s="1"/>
  <c r="P302" i="3"/>
  <c r="Q302" i="3" s="1"/>
  <c r="L1889" i="2"/>
  <c r="N1889" i="2" s="1"/>
  <c r="P765" i="3"/>
  <c r="Q765" i="3" s="1"/>
  <c r="L1857" i="2"/>
  <c r="N1857" i="2" s="1"/>
  <c r="P752" i="3"/>
  <c r="Q752" i="3" s="1"/>
  <c r="L1809" i="2"/>
  <c r="N1809" i="2" s="1"/>
  <c r="P733" i="3"/>
  <c r="Q733" i="3" s="1"/>
  <c r="L1801" i="2"/>
  <c r="N1801" i="2" s="1"/>
  <c r="P729" i="3"/>
  <c r="Q729" i="3" s="1"/>
  <c r="L1793" i="2"/>
  <c r="N1793" i="2" s="1"/>
  <c r="P725" i="3"/>
  <c r="Q725" i="3" s="1"/>
  <c r="L1777" i="2"/>
  <c r="N1777" i="2" s="1"/>
  <c r="P719" i="3"/>
  <c r="Q719" i="3" s="1"/>
  <c r="L1721" i="2"/>
  <c r="N1721" i="2" s="1"/>
  <c r="P697" i="3"/>
  <c r="Q697" i="3" s="1"/>
  <c r="L1689" i="2"/>
  <c r="N1689" i="2" s="1"/>
  <c r="P684" i="3"/>
  <c r="Q684" i="3" s="1"/>
  <c r="L1673" i="2"/>
  <c r="N1673" i="2" s="1"/>
  <c r="P679" i="3"/>
  <c r="Q679" i="3" s="1"/>
  <c r="L1649" i="2"/>
  <c r="N1649" i="2" s="1"/>
  <c r="P672" i="3"/>
  <c r="Q672" i="3" s="1"/>
  <c r="L1641" i="2"/>
  <c r="N1641" i="2" s="1"/>
  <c r="P668" i="3"/>
  <c r="Q668" i="3" s="1"/>
  <c r="L1633" i="2"/>
  <c r="N1633" i="2" s="1"/>
  <c r="P665" i="3"/>
  <c r="Q665" i="3" s="1"/>
  <c r="L1617" i="2"/>
  <c r="N1617" i="2" s="1"/>
  <c r="P659" i="3"/>
  <c r="Q659" i="3" s="1"/>
  <c r="L1593" i="2"/>
  <c r="N1593" i="2" s="1"/>
  <c r="P650" i="3"/>
  <c r="Q650" i="3" s="1"/>
  <c r="L1577" i="2"/>
  <c r="N1577" i="2" s="1"/>
  <c r="P642" i="3"/>
  <c r="Q642" i="3" s="1"/>
  <c r="L1553" i="2"/>
  <c r="N1553" i="2" s="1"/>
  <c r="P632" i="3"/>
  <c r="Q632" i="3" s="1"/>
  <c r="L1505" i="2"/>
  <c r="N1505" i="2" s="1"/>
  <c r="P613" i="3"/>
  <c r="Q613" i="3" s="1"/>
  <c r="L1457" i="2"/>
  <c r="N1457" i="2" s="1"/>
  <c r="P595" i="3"/>
  <c r="Q595" i="3" s="1"/>
  <c r="L1409" i="2"/>
  <c r="N1409" i="2" s="1"/>
  <c r="P572" i="3"/>
  <c r="Q572" i="3" s="1"/>
  <c r="L1401" i="2"/>
  <c r="N1401" i="2" s="1"/>
  <c r="P569" i="3"/>
  <c r="Q569" i="3" s="1"/>
  <c r="L1393" i="2"/>
  <c r="N1393" i="2" s="1"/>
  <c r="P566" i="3"/>
  <c r="Q566" i="3" s="1"/>
  <c r="L1377" i="2"/>
  <c r="N1377" i="2" s="1"/>
  <c r="P559" i="3"/>
  <c r="Q559" i="3" s="1"/>
  <c r="L1361" i="2"/>
  <c r="N1361" i="2" s="1"/>
  <c r="P553" i="3"/>
  <c r="Q553" i="3" s="1"/>
  <c r="L1353" i="2"/>
  <c r="N1353" i="2" s="1"/>
  <c r="P550" i="3"/>
  <c r="Q550" i="3" s="1"/>
  <c r="L1345" i="2"/>
  <c r="N1345" i="2" s="1"/>
  <c r="P546" i="3"/>
  <c r="Q546" i="3" s="1"/>
  <c r="L1329" i="2"/>
  <c r="N1329" i="2" s="1"/>
  <c r="P541" i="3"/>
  <c r="Q541" i="3" s="1"/>
  <c r="L1313" i="2"/>
  <c r="N1313" i="2" s="1"/>
  <c r="P536" i="3"/>
  <c r="Q536" i="3" s="1"/>
  <c r="L1297" i="2"/>
  <c r="N1297" i="2" s="1"/>
  <c r="P531" i="3"/>
  <c r="Q531" i="3" s="1"/>
  <c r="L1289" i="2"/>
  <c r="N1289" i="2" s="1"/>
  <c r="P527" i="3"/>
  <c r="Q527" i="3" s="1"/>
  <c r="L1273" i="2"/>
  <c r="N1273" i="2" s="1"/>
  <c r="P520" i="3"/>
  <c r="Q520" i="3" s="1"/>
  <c r="L1257" i="2"/>
  <c r="N1257" i="2" s="1"/>
  <c r="P513" i="3"/>
  <c r="Q513" i="3" s="1"/>
  <c r="L1249" i="2"/>
  <c r="N1249" i="2" s="1"/>
  <c r="P507" i="3"/>
  <c r="Q507" i="3" s="1"/>
  <c r="L1201" i="2"/>
  <c r="N1201" i="2" s="1"/>
  <c r="P488" i="3"/>
  <c r="Q488" i="3" s="1"/>
  <c r="L1193" i="2"/>
  <c r="N1193" i="2" s="1"/>
  <c r="P482" i="3"/>
  <c r="Q482" i="3" s="1"/>
  <c r="L1185" i="2"/>
  <c r="N1185" i="2" s="1"/>
  <c r="P479" i="3"/>
  <c r="Q479" i="3" s="1"/>
  <c r="L1161" i="2"/>
  <c r="N1161" i="2" s="1"/>
  <c r="P469" i="3"/>
  <c r="Q469" i="3" s="1"/>
  <c r="L1153" i="2"/>
  <c r="N1153" i="2" s="1"/>
  <c r="P466" i="3"/>
  <c r="Q466" i="3" s="1"/>
  <c r="L1145" i="2"/>
  <c r="N1145" i="2" s="1"/>
  <c r="P462" i="3"/>
  <c r="Q462" i="3" s="1"/>
  <c r="L1129" i="2"/>
  <c r="N1129" i="2" s="1"/>
  <c r="P455" i="3"/>
  <c r="Q455" i="3" s="1"/>
  <c r="L1121" i="2"/>
  <c r="N1121" i="2" s="1"/>
  <c r="P452" i="3"/>
  <c r="Q452" i="3" s="1"/>
  <c r="L1113" i="2"/>
  <c r="N1113" i="2" s="1"/>
  <c r="P447" i="3"/>
  <c r="Q447" i="3" s="1"/>
  <c r="L1097" i="2"/>
  <c r="N1097" i="2" s="1"/>
  <c r="P440" i="3"/>
  <c r="Q440" i="3" s="1"/>
  <c r="L1065" i="2"/>
  <c r="N1065" i="2" s="1"/>
  <c r="P425" i="3"/>
  <c r="Q425" i="3" s="1"/>
  <c r="L1057" i="2"/>
  <c r="N1057" i="2" s="1"/>
  <c r="P422" i="3"/>
  <c r="Q422" i="3" s="1"/>
  <c r="L1049" i="2"/>
  <c r="N1049" i="2" s="1"/>
  <c r="P419" i="3"/>
  <c r="Q419" i="3" s="1"/>
  <c r="L1033" i="2"/>
  <c r="N1033" i="2" s="1"/>
  <c r="P411" i="3"/>
  <c r="Q411" i="3" s="1"/>
  <c r="L1025" i="2"/>
  <c r="N1025" i="2" s="1"/>
  <c r="P408" i="3"/>
  <c r="Q408" i="3" s="1"/>
  <c r="L993" i="2"/>
  <c r="N993" i="2" s="1"/>
  <c r="P395" i="3"/>
  <c r="Q395" i="3" s="1"/>
  <c r="L969" i="2"/>
  <c r="N969" i="2" s="1"/>
  <c r="P381" i="3"/>
  <c r="Q381" i="3" s="1"/>
  <c r="L953" i="2"/>
  <c r="N953" i="2" s="1"/>
  <c r="P373" i="3"/>
  <c r="Q373" i="3" s="1"/>
  <c r="L905" i="2"/>
  <c r="N905" i="2" s="1"/>
  <c r="P356" i="3"/>
  <c r="Q356" i="3" s="1"/>
  <c r="L889" i="2"/>
  <c r="N889" i="2" s="1"/>
  <c r="P348" i="3"/>
  <c r="Q348" i="3" s="1"/>
  <c r="L873" i="2"/>
  <c r="N873" i="2" s="1"/>
  <c r="P341" i="3"/>
  <c r="Q341" i="3" s="1"/>
  <c r="L825" i="2"/>
  <c r="N825" i="2" s="1"/>
  <c r="P325" i="3"/>
  <c r="Q325" i="3" s="1"/>
  <c r="L817" i="2"/>
  <c r="N817" i="2" s="1"/>
  <c r="P322" i="3"/>
  <c r="Q322" i="3" s="1"/>
  <c r="L809" i="2"/>
  <c r="N809" i="2" s="1"/>
  <c r="P319" i="3"/>
  <c r="Q319" i="3" s="1"/>
  <c r="L801" i="2"/>
  <c r="N801" i="2" s="1"/>
  <c r="P317" i="3"/>
  <c r="Q317" i="3" s="1"/>
  <c r="L729" i="2"/>
  <c r="N729" i="2" s="1"/>
  <c r="P290" i="3"/>
  <c r="Q290" i="3" s="1"/>
  <c r="L705" i="2"/>
  <c r="N705" i="2" s="1"/>
  <c r="P278" i="3"/>
  <c r="Q278" i="3" s="1"/>
  <c r="L697" i="2"/>
  <c r="N697" i="2" s="1"/>
  <c r="P275" i="3"/>
  <c r="Q275" i="3" s="1"/>
  <c r="L665" i="2"/>
  <c r="N665" i="2" s="1"/>
  <c r="P140" i="3"/>
  <c r="Q140" i="3" s="1"/>
  <c r="L649" i="2"/>
  <c r="N649" i="2" s="1"/>
  <c r="P243" i="3"/>
  <c r="Q243" i="3" s="1"/>
  <c r="L633" i="2"/>
  <c r="N633" i="2" s="1"/>
  <c r="P199" i="3"/>
  <c r="Q199" i="3" s="1"/>
  <c r="L609" i="2"/>
  <c r="N609" i="2" s="1"/>
  <c r="P233" i="3"/>
  <c r="Q233" i="3" s="1"/>
  <c r="L593" i="2"/>
  <c r="N593" i="2" s="1"/>
  <c r="P184" i="3"/>
  <c r="Q184" i="3" s="1"/>
  <c r="L577" i="2"/>
  <c r="N577" i="2" s="1"/>
  <c r="P187" i="3"/>
  <c r="Q187" i="3" s="1"/>
  <c r="L561" i="2"/>
  <c r="N561" i="2" s="1"/>
  <c r="P202" i="3"/>
  <c r="Q202" i="3" s="1"/>
  <c r="L529" i="2"/>
  <c r="N529" i="2" s="1"/>
  <c r="P183" i="3"/>
  <c r="Q183" i="3" s="1"/>
  <c r="L521" i="2"/>
  <c r="N521" i="2" s="1"/>
  <c r="P257" i="3"/>
  <c r="Q257" i="3" s="1"/>
  <c r="L505" i="2"/>
  <c r="N505" i="2" s="1"/>
  <c r="P168" i="3"/>
  <c r="Q168" i="3" s="1"/>
  <c r="L489" i="2"/>
  <c r="N489" i="2" s="1"/>
  <c r="P133" i="3"/>
  <c r="Q133" i="3" s="1"/>
  <c r="L473" i="2"/>
  <c r="N473" i="2" s="1"/>
  <c r="P159" i="3"/>
  <c r="Q159" i="3" s="1"/>
  <c r="L457" i="2"/>
  <c r="N457" i="2" s="1"/>
  <c r="P177" i="3"/>
  <c r="Q177" i="3" s="1"/>
  <c r="L449" i="2"/>
  <c r="N449" i="2" s="1"/>
  <c r="P195" i="3"/>
  <c r="Q195" i="3" s="1"/>
  <c r="L441" i="2"/>
  <c r="N441" i="2" s="1"/>
  <c r="P189" i="3"/>
  <c r="Q189" i="3" s="1"/>
  <c r="L425" i="2"/>
  <c r="N425" i="2" s="1"/>
  <c r="P234" i="3"/>
  <c r="Q234" i="3" s="1"/>
  <c r="L401" i="2"/>
  <c r="N401" i="2" s="1"/>
  <c r="P219" i="3"/>
  <c r="Q219" i="3" s="1"/>
  <c r="P203" i="3"/>
  <c r="Q203" i="3" s="1"/>
  <c r="L385" i="2"/>
  <c r="N385" i="2" s="1"/>
  <c r="L361" i="2"/>
  <c r="N361" i="2" s="1"/>
  <c r="P224" i="3"/>
  <c r="Q224" i="3" s="1"/>
  <c r="L1796" i="2"/>
  <c r="N1796" i="2" s="1"/>
  <c r="P727" i="3"/>
  <c r="Q727" i="3" s="1"/>
  <c r="L1756" i="2"/>
  <c r="N1756" i="2" s="1"/>
  <c r="P712" i="3"/>
  <c r="Q712" i="3" s="1"/>
  <c r="L1898" i="2"/>
  <c r="N1898" i="2" s="1"/>
  <c r="P768" i="3"/>
  <c r="Q768" i="3" s="1"/>
  <c r="L1842" i="2"/>
  <c r="N1842" i="2" s="1"/>
  <c r="P745" i="3"/>
  <c r="Q745" i="3" s="1"/>
  <c r="L1802" i="2"/>
  <c r="N1802" i="2" s="1"/>
  <c r="P730" i="3"/>
  <c r="Q730" i="3" s="1"/>
  <c r="L1770" i="2"/>
  <c r="N1770" i="2" s="1"/>
  <c r="P717" i="3"/>
  <c r="Q717" i="3" s="1"/>
  <c r="L1698" i="2"/>
  <c r="N1698" i="2" s="1"/>
  <c r="P687" i="3"/>
  <c r="Q687" i="3" s="1"/>
  <c r="L1666" i="2"/>
  <c r="N1666" i="2" s="1"/>
  <c r="P677" i="3"/>
  <c r="Q677" i="3" s="1"/>
  <c r="L1594" i="2"/>
  <c r="N1594" i="2" s="1"/>
  <c r="P651" i="3"/>
  <c r="Q651" i="3" s="1"/>
  <c r="L1570" i="2"/>
  <c r="N1570" i="2" s="1"/>
  <c r="P639" i="3"/>
  <c r="Q639" i="3" s="1"/>
  <c r="L1856" i="2"/>
  <c r="N1856" i="2" s="1"/>
  <c r="P751" i="3"/>
  <c r="Q751" i="3" s="1"/>
  <c r="L1816" i="2"/>
  <c r="N1816" i="2" s="1"/>
  <c r="P736" i="3"/>
  <c r="Q736" i="3" s="1"/>
  <c r="L1744" i="2"/>
  <c r="N1744" i="2" s="1"/>
  <c r="P707" i="3"/>
  <c r="Q707" i="3" s="1"/>
  <c r="L1680" i="2"/>
  <c r="N1680" i="2" s="1"/>
  <c r="P681" i="3"/>
  <c r="Q681" i="3" s="1"/>
  <c r="L1528" i="2"/>
  <c r="N1528" i="2" s="1"/>
  <c r="P621" i="3"/>
  <c r="Q621" i="3" s="1"/>
  <c r="L1496" i="2"/>
  <c r="N1496" i="2" s="1"/>
  <c r="P608" i="3"/>
  <c r="Q608" i="3" s="1"/>
  <c r="L1480" i="2"/>
  <c r="N1480" i="2" s="1"/>
  <c r="P602" i="3"/>
  <c r="Q602" i="3" s="1"/>
  <c r="L1432" i="2"/>
  <c r="N1432" i="2" s="1"/>
  <c r="P585" i="3"/>
  <c r="Q585" i="3" s="1"/>
  <c r="L1424" i="2"/>
  <c r="N1424" i="2" s="1"/>
  <c r="P579" i="3"/>
  <c r="Q579" i="3" s="1"/>
  <c r="L1400" i="2"/>
  <c r="N1400" i="2" s="1"/>
  <c r="P568" i="3"/>
  <c r="Q568" i="3" s="1"/>
  <c r="L1392" i="2"/>
  <c r="N1392" i="2" s="1"/>
  <c r="P565" i="3"/>
  <c r="Q565" i="3" s="1"/>
  <c r="L1256" i="2"/>
  <c r="N1256" i="2" s="1"/>
  <c r="P512" i="3"/>
  <c r="Q512" i="3" s="1"/>
  <c r="L1248" i="2"/>
  <c r="N1248" i="2" s="1"/>
  <c r="P506" i="3"/>
  <c r="Q506" i="3" s="1"/>
  <c r="L1240" i="2"/>
  <c r="N1240" i="2" s="1"/>
  <c r="P503" i="3"/>
  <c r="Q503" i="3" s="1"/>
  <c r="L1232" i="2"/>
  <c r="N1232" i="2" s="1"/>
  <c r="P499" i="3"/>
  <c r="Q499" i="3" s="1"/>
  <c r="L1216" i="2"/>
  <c r="N1216" i="2" s="1"/>
  <c r="P493" i="3"/>
  <c r="Q493" i="3" s="1"/>
  <c r="L1168" i="2"/>
  <c r="N1168" i="2" s="1"/>
  <c r="P472" i="3"/>
  <c r="Q472" i="3" s="1"/>
  <c r="L1152" i="2"/>
  <c r="N1152" i="2" s="1"/>
  <c r="P465" i="3"/>
  <c r="Q465" i="3" s="1"/>
  <c r="L1144" i="2"/>
  <c r="N1144" i="2" s="1"/>
  <c r="P461" i="3"/>
  <c r="Q461" i="3" s="1"/>
  <c r="L1136" i="2"/>
  <c r="N1136" i="2" s="1"/>
  <c r="P458" i="3"/>
  <c r="Q458" i="3" s="1"/>
  <c r="L1120" i="2"/>
  <c r="N1120" i="2" s="1"/>
  <c r="P451" i="3"/>
  <c r="Q451" i="3" s="1"/>
  <c r="L1104" i="2"/>
  <c r="N1104" i="2" s="1"/>
  <c r="P444" i="3"/>
  <c r="Q444" i="3" s="1"/>
  <c r="L1096" i="2"/>
  <c r="N1096" i="2" s="1"/>
  <c r="P439" i="3"/>
  <c r="Q439" i="3" s="1"/>
  <c r="L1088" i="2"/>
  <c r="N1088" i="2" s="1"/>
  <c r="P435" i="3"/>
  <c r="Q435" i="3" s="1"/>
  <c r="L1048" i="2"/>
  <c r="N1048" i="2" s="1"/>
  <c r="P418" i="3"/>
  <c r="Q418" i="3" s="1"/>
  <c r="L1008" i="2"/>
  <c r="N1008" i="2" s="1"/>
  <c r="P402" i="3"/>
  <c r="Q402" i="3" s="1"/>
  <c r="L1000" i="2"/>
  <c r="N1000" i="2" s="1"/>
  <c r="P398" i="3"/>
  <c r="Q398" i="3" s="1"/>
  <c r="L976" i="2"/>
  <c r="N976" i="2" s="1"/>
  <c r="P386" i="3"/>
  <c r="Q386" i="3" s="1"/>
  <c r="L952" i="2"/>
  <c r="N952" i="2" s="1"/>
  <c r="P372" i="3"/>
  <c r="Q372" i="3" s="1"/>
  <c r="L928" i="2"/>
  <c r="N928" i="2" s="1"/>
  <c r="P364" i="3"/>
  <c r="Q364" i="3" s="1"/>
  <c r="L896" i="2"/>
  <c r="N896" i="2" s="1"/>
  <c r="P352" i="3"/>
  <c r="Q352" i="3" s="1"/>
  <c r="L888" i="2"/>
  <c r="N888" i="2" s="1"/>
  <c r="P347" i="3"/>
  <c r="Q347" i="3" s="1"/>
  <c r="L880" i="2"/>
  <c r="N880" i="2" s="1"/>
  <c r="P344" i="3"/>
  <c r="Q344" i="3" s="1"/>
  <c r="L1652" i="2"/>
  <c r="N1652" i="2" s="1"/>
  <c r="P673" i="3"/>
  <c r="Q673" i="3" s="1"/>
  <c r="L1612" i="2"/>
  <c r="N1612" i="2" s="1"/>
  <c r="P657" i="3"/>
  <c r="Q657" i="3" s="1"/>
  <c r="L1826" i="2"/>
  <c r="N1826" i="2" s="1"/>
  <c r="P740" i="3"/>
  <c r="Q740" i="3" s="1"/>
  <c r="L1538" i="2"/>
  <c r="N1538" i="2" s="1"/>
  <c r="P626" i="3"/>
  <c r="Q626" i="3" s="1"/>
  <c r="L1824" i="2"/>
  <c r="N1824" i="2" s="1"/>
  <c r="P739" i="3"/>
  <c r="Q739" i="3" s="1"/>
  <c r="L1784" i="2"/>
  <c r="N1784" i="2" s="1"/>
  <c r="P722" i="3"/>
  <c r="Q722" i="3" s="1"/>
  <c r="L1760" i="2"/>
  <c r="N1760" i="2" s="1"/>
  <c r="P713" i="3"/>
  <c r="Q713" i="3" s="1"/>
  <c r="L1736" i="2"/>
  <c r="N1736" i="2" s="1"/>
  <c r="P703" i="3"/>
  <c r="Q703" i="3" s="1"/>
  <c r="L1544" i="2"/>
  <c r="N1544" i="2" s="1"/>
  <c r="P628" i="3"/>
  <c r="Q628" i="3" s="1"/>
  <c r="L1464" i="2"/>
  <c r="N1464" i="2" s="1"/>
  <c r="P597" i="3"/>
  <c r="Q597" i="3" s="1"/>
  <c r="L1448" i="2"/>
  <c r="N1448" i="2" s="1"/>
  <c r="P591" i="3"/>
  <c r="Q591" i="3" s="1"/>
  <c r="L1384" i="2"/>
  <c r="N1384" i="2" s="1"/>
  <c r="P562" i="3"/>
  <c r="Q562" i="3" s="1"/>
  <c r="L1208" i="2"/>
  <c r="N1208" i="2" s="1"/>
  <c r="P490" i="3"/>
  <c r="Q490" i="3" s="1"/>
  <c r="L1847" i="2"/>
  <c r="N1847" i="2" s="1"/>
  <c r="P747" i="3"/>
  <c r="Q747" i="3" s="1"/>
  <c r="L1807" i="2"/>
  <c r="N1807" i="2" s="1"/>
  <c r="P732" i="3"/>
  <c r="Q732" i="3" s="1"/>
  <c r="L1791" i="2"/>
  <c r="N1791" i="2" s="1"/>
  <c r="P724" i="3"/>
  <c r="Q724" i="3" s="1"/>
  <c r="L1767" i="2"/>
  <c r="N1767" i="2" s="1"/>
  <c r="P716" i="3"/>
  <c r="Q716" i="3" s="1"/>
  <c r="L1751" i="2"/>
  <c r="N1751" i="2" s="1"/>
  <c r="P710" i="3"/>
  <c r="Q710" i="3" s="1"/>
  <c r="L1655" i="2"/>
  <c r="N1655" i="2" s="1"/>
  <c r="P674" i="3"/>
  <c r="Q674" i="3" s="1"/>
  <c r="L1607" i="2"/>
  <c r="N1607" i="2" s="1"/>
  <c r="P655" i="3"/>
  <c r="Q655" i="3" s="1"/>
  <c r="L1591" i="2"/>
  <c r="N1591" i="2" s="1"/>
  <c r="P649" i="3"/>
  <c r="Q649" i="3" s="1"/>
  <c r="L1583" i="2"/>
  <c r="N1583" i="2" s="1"/>
  <c r="P644" i="3"/>
  <c r="Q644" i="3" s="1"/>
  <c r="L1567" i="2"/>
  <c r="N1567" i="2" s="1"/>
  <c r="P638" i="3"/>
  <c r="Q638" i="3" s="1"/>
  <c r="L1511" i="2"/>
  <c r="N1511" i="2" s="1"/>
  <c r="P615" i="3"/>
  <c r="Q615" i="3" s="1"/>
  <c r="L1503" i="2"/>
  <c r="N1503" i="2" s="1"/>
  <c r="P612" i="3"/>
  <c r="Q612" i="3" s="1"/>
  <c r="L1431" i="2"/>
  <c r="N1431" i="2" s="1"/>
  <c r="P584" i="3"/>
  <c r="Q584" i="3" s="1"/>
  <c r="L1407" i="2"/>
  <c r="N1407" i="2" s="1"/>
  <c r="P571" i="3"/>
  <c r="Q571" i="3" s="1"/>
  <c r="L1311" i="2"/>
  <c r="N1311" i="2" s="1"/>
  <c r="P535" i="3"/>
  <c r="Q535" i="3" s="1"/>
  <c r="L1255" i="2"/>
  <c r="N1255" i="2" s="1"/>
  <c r="P511" i="3"/>
  <c r="Q511" i="3" s="1"/>
  <c r="L1199" i="2"/>
  <c r="N1199" i="2" s="1"/>
  <c r="P487" i="3"/>
  <c r="Q487" i="3" s="1"/>
  <c r="L1175" i="2"/>
  <c r="N1175" i="2" s="1"/>
  <c r="P476" i="3"/>
  <c r="Q476" i="3" s="1"/>
  <c r="L1151" i="2"/>
  <c r="N1151" i="2" s="1"/>
  <c r="P464" i="3"/>
  <c r="Q464" i="3" s="1"/>
  <c r="L1135" i="2"/>
  <c r="N1135" i="2" s="1"/>
  <c r="P457" i="3"/>
  <c r="Q457" i="3" s="1"/>
  <c r="L1111" i="2"/>
  <c r="N1111" i="2" s="1"/>
  <c r="P446" i="3"/>
  <c r="Q446" i="3" s="1"/>
  <c r="L1095" i="2"/>
  <c r="N1095" i="2" s="1"/>
  <c r="P438" i="3"/>
  <c r="Q438" i="3" s="1"/>
  <c r="L1063" i="2"/>
  <c r="N1063" i="2" s="1"/>
  <c r="P424" i="3"/>
  <c r="Q424" i="3" s="1"/>
  <c r="L1055" i="2"/>
  <c r="N1055" i="2" s="1"/>
  <c r="P421" i="3"/>
  <c r="Q421" i="3" s="1"/>
  <c r="L1039" i="2"/>
  <c r="N1039" i="2" s="1"/>
  <c r="P413" i="3"/>
  <c r="Q413" i="3" s="1"/>
  <c r="L1015" i="2"/>
  <c r="N1015" i="2" s="1"/>
  <c r="P405" i="3"/>
  <c r="Q405" i="3" s="1"/>
  <c r="L999" i="2"/>
  <c r="N999" i="2" s="1"/>
  <c r="P397" i="3"/>
  <c r="Q397" i="3" s="1"/>
  <c r="L991" i="2"/>
  <c r="N991" i="2" s="1"/>
  <c r="P394" i="3"/>
  <c r="Q394" i="3" s="1"/>
  <c r="L975" i="2"/>
  <c r="N975" i="2" s="1"/>
  <c r="P385" i="3"/>
  <c r="Q385" i="3" s="1"/>
  <c r="L967" i="2"/>
  <c r="N967" i="2" s="1"/>
  <c r="P380" i="3"/>
  <c r="Q380" i="3" s="1"/>
  <c r="L943" i="2"/>
  <c r="N943" i="2" s="1"/>
  <c r="P369" i="3"/>
  <c r="Q369" i="3" s="1"/>
  <c r="L935" i="2"/>
  <c r="N935" i="2" s="1"/>
  <c r="P366" i="3"/>
  <c r="Q366" i="3" s="1"/>
  <c r="L911" i="2"/>
  <c r="N911" i="2" s="1"/>
  <c r="P359" i="3"/>
  <c r="Q359" i="3" s="1"/>
  <c r="L855" i="2"/>
  <c r="N855" i="2" s="1"/>
  <c r="P334" i="3"/>
  <c r="Q334" i="3" s="1"/>
  <c r="L847" i="2"/>
  <c r="N847" i="2" s="1"/>
  <c r="P332" i="3"/>
  <c r="Q332" i="3" s="1"/>
  <c r="L839" i="2"/>
  <c r="N839" i="2" s="1"/>
  <c r="P329" i="3"/>
  <c r="Q329" i="3" s="1"/>
  <c r="L823" i="2"/>
  <c r="N823" i="2" s="1"/>
  <c r="P324" i="3"/>
  <c r="Q324" i="3" s="1"/>
  <c r="L783" i="2"/>
  <c r="N783" i="2" s="1"/>
  <c r="P310" i="3"/>
  <c r="Q310" i="3" s="1"/>
  <c r="L775" i="2"/>
  <c r="N775" i="2" s="1"/>
  <c r="P306" i="3"/>
  <c r="Q306" i="3" s="1"/>
  <c r="L719" i="2"/>
  <c r="N719" i="2" s="1"/>
  <c r="P285" i="3"/>
  <c r="Q285" i="3" s="1"/>
  <c r="L695" i="2"/>
  <c r="N695" i="2" s="1"/>
  <c r="P274" i="3"/>
  <c r="Q274" i="3" s="1"/>
  <c r="L679" i="2"/>
  <c r="N679" i="2" s="1"/>
  <c r="P154" i="3"/>
  <c r="Q154" i="3" s="1"/>
  <c r="L671" i="2"/>
  <c r="N671" i="2" s="1"/>
  <c r="P155" i="3"/>
  <c r="Q155" i="3" s="1"/>
  <c r="L623" i="2"/>
  <c r="N623" i="2" s="1"/>
  <c r="P132" i="3"/>
  <c r="Q132" i="3" s="1"/>
  <c r="L615" i="2"/>
  <c r="N615" i="2" s="1"/>
  <c r="P182" i="3"/>
  <c r="Q182" i="3" s="1"/>
  <c r="L559" i="2"/>
  <c r="N559" i="2" s="1"/>
  <c r="P125" i="3"/>
  <c r="Q125" i="3" s="1"/>
  <c r="L535" i="2"/>
  <c r="N535" i="2" s="1"/>
  <c r="P137" i="3"/>
  <c r="Q137" i="3" s="1"/>
  <c r="L519" i="2"/>
  <c r="N519" i="2" s="1"/>
  <c r="P171" i="3"/>
  <c r="Q171" i="3" s="1"/>
  <c r="L471" i="2"/>
  <c r="N471" i="2" s="1"/>
  <c r="P165" i="3"/>
  <c r="Q165" i="3" s="1"/>
  <c r="L455" i="2"/>
  <c r="N455" i="2" s="1"/>
  <c r="P210" i="3"/>
  <c r="Q210" i="3" s="1"/>
  <c r="L1810" i="2"/>
  <c r="N1810" i="2" s="1"/>
  <c r="P734" i="3"/>
  <c r="Q734" i="3" s="1"/>
  <c r="L1690" i="2"/>
  <c r="N1690" i="2" s="1"/>
  <c r="P685" i="3"/>
  <c r="Q685" i="3" s="1"/>
  <c r="L1658" i="2"/>
  <c r="N1658" i="2" s="1"/>
  <c r="P675" i="3"/>
  <c r="Q675" i="3" s="1"/>
  <c r="L1626" i="2"/>
  <c r="N1626" i="2" s="1"/>
  <c r="P663" i="3"/>
  <c r="Q663" i="3" s="1"/>
  <c r="L1586" i="2"/>
  <c r="N1586" i="2" s="1"/>
  <c r="P645" i="3"/>
  <c r="Q645" i="3" s="1"/>
  <c r="L1562" i="2"/>
  <c r="N1562" i="2" s="1"/>
  <c r="P636" i="3"/>
  <c r="Q636" i="3" s="1"/>
  <c r="L1522" i="2"/>
  <c r="N1522" i="2" s="1"/>
  <c r="P619" i="3"/>
  <c r="Q619" i="3" s="1"/>
  <c r="L1752" i="2"/>
  <c r="N1752" i="2" s="1"/>
  <c r="P711" i="3"/>
  <c r="Q711" i="3" s="1"/>
  <c r="L1728" i="2"/>
  <c r="N1728" i="2" s="1"/>
  <c r="P700" i="3"/>
  <c r="Q700" i="3" s="1"/>
  <c r="L1520" i="2"/>
  <c r="N1520" i="2" s="1"/>
  <c r="P618" i="3"/>
  <c r="Q618" i="3" s="1"/>
  <c r="L1416" i="2"/>
  <c r="N1416" i="2" s="1"/>
  <c r="P576" i="3"/>
  <c r="Q576" i="3" s="1"/>
  <c r="L1368" i="2"/>
  <c r="N1368" i="2" s="1"/>
  <c r="P555" i="3"/>
  <c r="Q555" i="3" s="1"/>
  <c r="L1320" i="2"/>
  <c r="N1320" i="2" s="1"/>
  <c r="P538" i="3"/>
  <c r="Q538" i="3" s="1"/>
  <c r="L1304" i="2"/>
  <c r="N1304" i="2" s="1"/>
  <c r="P533" i="3"/>
  <c r="Q533" i="3" s="1"/>
  <c r="L1224" i="2"/>
  <c r="N1224" i="2" s="1"/>
  <c r="P497" i="3"/>
  <c r="Q497" i="3" s="1"/>
  <c r="L1887" i="2"/>
  <c r="N1887" i="2" s="1"/>
  <c r="P764" i="3"/>
  <c r="Q764" i="3" s="1"/>
  <c r="L1879" i="2"/>
  <c r="N1879" i="2" s="1"/>
  <c r="P761" i="3"/>
  <c r="Q761" i="3" s="1"/>
  <c r="L1863" i="2"/>
  <c r="N1863" i="2" s="1"/>
  <c r="P755" i="3"/>
  <c r="Q755" i="3" s="1"/>
  <c r="L1743" i="2"/>
  <c r="N1743" i="2" s="1"/>
  <c r="P706" i="3"/>
  <c r="Q706" i="3" s="1"/>
  <c r="L1711" i="2"/>
  <c r="N1711" i="2" s="1"/>
  <c r="P694" i="3"/>
  <c r="Q694" i="3" s="1"/>
  <c r="L1703" i="2"/>
  <c r="N1703" i="2" s="1"/>
  <c r="P691" i="3"/>
  <c r="Q691" i="3" s="1"/>
  <c r="L1687" i="2"/>
  <c r="N1687" i="2" s="1"/>
  <c r="P683" i="3"/>
  <c r="Q683" i="3" s="1"/>
  <c r="L1639" i="2"/>
  <c r="N1639" i="2" s="1"/>
  <c r="P667" i="3"/>
  <c r="Q667" i="3" s="1"/>
  <c r="L1623" i="2"/>
  <c r="N1623" i="2" s="1"/>
  <c r="P662" i="3"/>
  <c r="Q662" i="3" s="1"/>
  <c r="L1455" i="2"/>
  <c r="N1455" i="2" s="1"/>
  <c r="P594" i="3"/>
  <c r="Q594" i="3" s="1"/>
  <c r="L1439" i="2"/>
  <c r="N1439" i="2" s="1"/>
  <c r="P587" i="3"/>
  <c r="Q587" i="3" s="1"/>
  <c r="L1383" i="2"/>
  <c r="N1383" i="2" s="1"/>
  <c r="P561" i="3"/>
  <c r="Q561" i="3" s="1"/>
  <c r="L1375" i="2"/>
  <c r="N1375" i="2" s="1"/>
  <c r="P558" i="3"/>
  <c r="Q558" i="3" s="1"/>
  <c r="L1335" i="2"/>
  <c r="N1335" i="2" s="1"/>
  <c r="P543" i="3"/>
  <c r="Q543" i="3" s="1"/>
  <c r="L1287" i="2"/>
  <c r="N1287" i="2" s="1"/>
  <c r="P526" i="3"/>
  <c r="Q526" i="3" s="1"/>
  <c r="L1191" i="2"/>
  <c r="N1191" i="2" s="1"/>
  <c r="P481" i="3"/>
  <c r="Q481" i="3" s="1"/>
  <c r="L1902" i="2"/>
  <c r="N1902" i="2" s="1"/>
  <c r="P769" i="3"/>
  <c r="Q769" i="3" s="1"/>
  <c r="L1894" i="2"/>
  <c r="N1894" i="2" s="1"/>
  <c r="P767" i="3"/>
  <c r="Q767" i="3" s="1"/>
  <c r="L1870" i="2"/>
  <c r="N1870" i="2" s="1"/>
  <c r="P757" i="3"/>
  <c r="Q757" i="3" s="1"/>
  <c r="L1862" i="2"/>
  <c r="N1862" i="2" s="1"/>
  <c r="P754" i="3"/>
  <c r="Q754" i="3" s="1"/>
  <c r="L1854" i="2"/>
  <c r="N1854" i="2" s="1"/>
  <c r="P750" i="3"/>
  <c r="Q750" i="3" s="1"/>
  <c r="L1838" i="2"/>
  <c r="N1838" i="2" s="1"/>
  <c r="P744" i="3"/>
  <c r="Q744" i="3" s="1"/>
  <c r="L1830" i="2"/>
  <c r="N1830" i="2" s="1"/>
  <c r="P742" i="3"/>
  <c r="Q742" i="3" s="1"/>
  <c r="L1798" i="2"/>
  <c r="N1798" i="2" s="1"/>
  <c r="P728" i="3"/>
  <c r="Q728" i="3" s="1"/>
  <c r="L1774" i="2"/>
  <c r="N1774" i="2" s="1"/>
  <c r="P718" i="3"/>
  <c r="Q718" i="3" s="1"/>
  <c r="L1742" i="2"/>
  <c r="N1742" i="2" s="1"/>
  <c r="P705" i="3"/>
  <c r="Q705" i="3" s="1"/>
  <c r="L1710" i="2"/>
  <c r="N1710" i="2" s="1"/>
  <c r="P693" i="3"/>
  <c r="Q693" i="3" s="1"/>
  <c r="L1702" i="2"/>
  <c r="N1702" i="2" s="1"/>
  <c r="P690" i="3"/>
  <c r="Q690" i="3" s="1"/>
  <c r="L1694" i="2"/>
  <c r="N1694" i="2" s="1"/>
  <c r="P686" i="3"/>
  <c r="Q686" i="3" s="1"/>
  <c r="L1662" i="2"/>
  <c r="N1662" i="2" s="1"/>
  <c r="P676" i="3"/>
  <c r="Q676" i="3" s="1"/>
  <c r="L1646" i="2"/>
  <c r="N1646" i="2" s="1"/>
  <c r="P671" i="3"/>
  <c r="Q671" i="3" s="1"/>
  <c r="L1630" i="2"/>
  <c r="N1630" i="2" s="1"/>
  <c r="P664" i="3"/>
  <c r="Q664" i="3" s="1"/>
  <c r="L1622" i="2"/>
  <c r="N1622" i="2" s="1"/>
  <c r="P661" i="3"/>
  <c r="Q661" i="3" s="1"/>
  <c r="L1598" i="2"/>
  <c r="N1598" i="2" s="1"/>
  <c r="P652" i="3"/>
  <c r="Q652" i="3" s="1"/>
  <c r="L1590" i="2"/>
  <c r="N1590" i="2" s="1"/>
  <c r="P648" i="3"/>
  <c r="Q648" i="3" s="1"/>
  <c r="L1574" i="2"/>
  <c r="N1574" i="2" s="1"/>
  <c r="P641" i="3"/>
  <c r="Q641" i="3" s="1"/>
  <c r="L1566" i="2"/>
  <c r="N1566" i="2" s="1"/>
  <c r="P637" i="3"/>
  <c r="Q637" i="3" s="1"/>
  <c r="L1558" i="2"/>
  <c r="N1558" i="2" s="1"/>
  <c r="P635" i="3"/>
  <c r="Q635" i="3" s="1"/>
  <c r="L1550" i="2"/>
  <c r="N1550" i="2" s="1"/>
  <c r="P631" i="3"/>
  <c r="Q631" i="3" s="1"/>
  <c r="L1534" i="2"/>
  <c r="N1534" i="2" s="1"/>
  <c r="P625" i="3"/>
  <c r="Q625" i="3" s="1"/>
  <c r="L1502" i="2"/>
  <c r="N1502" i="2" s="1"/>
  <c r="P611" i="3"/>
  <c r="Q611" i="3" s="1"/>
  <c r="L1486" i="2"/>
  <c r="N1486" i="2" s="1"/>
  <c r="P604" i="3"/>
  <c r="Q604" i="3" s="1"/>
  <c r="L1470" i="2"/>
  <c r="N1470" i="2" s="1"/>
  <c r="P599" i="3"/>
  <c r="Q599" i="3" s="1"/>
  <c r="L1454" i="2"/>
  <c r="N1454" i="2" s="1"/>
  <c r="P593" i="3"/>
  <c r="Q593" i="3" s="1"/>
  <c r="L1446" i="2"/>
  <c r="N1446" i="2" s="1"/>
  <c r="P590" i="3"/>
  <c r="Q590" i="3" s="1"/>
  <c r="L1414" i="2"/>
  <c r="N1414" i="2" s="1"/>
  <c r="P575" i="3"/>
  <c r="Q575" i="3" s="1"/>
  <c r="L1374" i="2"/>
  <c r="N1374" i="2" s="1"/>
  <c r="P557" i="3"/>
  <c r="Q557" i="3" s="1"/>
  <c r="L1358" i="2"/>
  <c r="N1358" i="2" s="1"/>
  <c r="P552" i="3"/>
  <c r="Q552" i="3" s="1"/>
  <c r="L1350" i="2"/>
  <c r="N1350" i="2" s="1"/>
  <c r="P549" i="3"/>
  <c r="Q549" i="3" s="1"/>
  <c r="L1342" i="2"/>
  <c r="N1342" i="2" s="1"/>
  <c r="P545" i="3"/>
  <c r="Q545" i="3" s="1"/>
  <c r="L1294" i="2"/>
  <c r="N1294" i="2" s="1"/>
  <c r="P530" i="3"/>
  <c r="Q530" i="3" s="1"/>
  <c r="L1286" i="2"/>
  <c r="N1286" i="2" s="1"/>
  <c r="P525" i="3"/>
  <c r="Q525" i="3" s="1"/>
  <c r="L1278" i="2"/>
  <c r="N1278" i="2" s="1"/>
  <c r="P522" i="3"/>
  <c r="Q522" i="3" s="1"/>
  <c r="L1270" i="2"/>
  <c r="N1270" i="2" s="1"/>
  <c r="P519" i="3"/>
  <c r="Q519" i="3" s="1"/>
  <c r="L1262" i="2"/>
  <c r="N1262" i="2" s="1"/>
  <c r="P516" i="3"/>
  <c r="Q516" i="3" s="1"/>
  <c r="L1254" i="2"/>
  <c r="N1254" i="2" s="1"/>
  <c r="P510" i="3"/>
  <c r="Q510" i="3" s="1"/>
  <c r="L1246" i="2"/>
  <c r="N1246" i="2" s="1"/>
  <c r="P505" i="3"/>
  <c r="Q505" i="3" s="1"/>
  <c r="L1238" i="2"/>
  <c r="N1238" i="2" s="1"/>
  <c r="P502" i="3"/>
  <c r="Q502" i="3" s="1"/>
  <c r="L1222" i="2"/>
  <c r="N1222" i="2" s="1"/>
  <c r="P496" i="3"/>
  <c r="Q496" i="3" s="1"/>
  <c r="L249" i="2"/>
  <c r="N249" i="2" s="1"/>
  <c r="P95" i="3"/>
  <c r="Q95" i="3" s="1"/>
  <c r="L233" i="2"/>
  <c r="N233" i="2" s="1"/>
  <c r="P89" i="3"/>
  <c r="Q89" i="3" s="1"/>
  <c r="L201" i="2"/>
  <c r="N201" i="2" s="1"/>
  <c r="P76" i="3"/>
  <c r="Q76" i="3" s="1"/>
  <c r="L121" i="2"/>
  <c r="N121" i="2" s="1"/>
  <c r="P49" i="3"/>
  <c r="Q49" i="3" s="1"/>
  <c r="L105" i="2"/>
  <c r="N105" i="2" s="1"/>
  <c r="P43" i="3"/>
  <c r="Q43" i="3" s="1"/>
  <c r="L97" i="2"/>
  <c r="N97" i="2" s="1"/>
  <c r="P39" i="3"/>
  <c r="Q39" i="3" s="1"/>
  <c r="L73" i="2"/>
  <c r="N73" i="2" s="1"/>
  <c r="P30" i="3"/>
  <c r="Q30" i="3" s="1"/>
  <c r="L57" i="2"/>
  <c r="N57" i="2" s="1"/>
  <c r="P24" i="3"/>
  <c r="Q24" i="3" s="1"/>
  <c r="L49" i="2"/>
  <c r="N49" i="2" s="1"/>
  <c r="P21" i="3"/>
  <c r="Q21" i="3" s="1"/>
  <c r="L41" i="2"/>
  <c r="N41" i="2" s="1"/>
  <c r="P18" i="3"/>
  <c r="Q18" i="3" s="1"/>
  <c r="L33" i="2"/>
  <c r="N33" i="2" s="1"/>
  <c r="P15" i="3"/>
  <c r="Q15" i="3" s="1"/>
  <c r="L25" i="2"/>
  <c r="N25" i="2" s="1"/>
  <c r="P12" i="3"/>
  <c r="Q12" i="3" s="1"/>
  <c r="L864" i="2"/>
  <c r="N864" i="2" s="1"/>
  <c r="P338" i="3"/>
  <c r="Q338" i="3" s="1"/>
  <c r="L856" i="2"/>
  <c r="N856" i="2" s="1"/>
  <c r="P335" i="3"/>
  <c r="Q335" i="3" s="1"/>
  <c r="L848" i="2"/>
  <c r="N848" i="2" s="1"/>
  <c r="L840" i="2"/>
  <c r="N840" i="2" s="1"/>
  <c r="L832" i="2"/>
  <c r="N832" i="2" s="1"/>
  <c r="P327" i="3"/>
  <c r="Q327" i="3" s="1"/>
  <c r="L824" i="2"/>
  <c r="N824" i="2" s="1"/>
  <c r="L816" i="2"/>
  <c r="N816" i="2" s="1"/>
  <c r="L808" i="2"/>
  <c r="N808" i="2" s="1"/>
  <c r="L800" i="2"/>
  <c r="N800" i="2" s="1"/>
  <c r="P316" i="3"/>
  <c r="Q316" i="3" s="1"/>
  <c r="L792" i="2"/>
  <c r="N792" i="2" s="1"/>
  <c r="P313" i="3"/>
  <c r="Q313" i="3" s="1"/>
  <c r="L784" i="2"/>
  <c r="N784" i="2" s="1"/>
  <c r="L776" i="2"/>
  <c r="N776" i="2" s="1"/>
  <c r="L768" i="2"/>
  <c r="N768" i="2" s="1"/>
  <c r="L760" i="2"/>
  <c r="N760" i="2" s="1"/>
  <c r="L752" i="2"/>
  <c r="N752" i="2" s="1"/>
  <c r="P299" i="3"/>
  <c r="Q299" i="3" s="1"/>
  <c r="L744" i="2"/>
  <c r="N744" i="2" s="1"/>
  <c r="L736" i="2"/>
  <c r="N736" i="2" s="1"/>
  <c r="L728" i="2"/>
  <c r="N728" i="2" s="1"/>
  <c r="L720" i="2"/>
  <c r="N720" i="2" s="1"/>
  <c r="P286" i="3"/>
  <c r="Q286" i="3" s="1"/>
  <c r="L712" i="2"/>
  <c r="N712" i="2" s="1"/>
  <c r="L704" i="2"/>
  <c r="N704" i="2" s="1"/>
  <c r="L696" i="2"/>
  <c r="N696" i="2" s="1"/>
  <c r="L688" i="2"/>
  <c r="N688" i="2" s="1"/>
  <c r="P270" i="3"/>
  <c r="Q270" i="3" s="1"/>
  <c r="L680" i="2"/>
  <c r="N680" i="2" s="1"/>
  <c r="L672" i="2"/>
  <c r="N672" i="2" s="1"/>
  <c r="L664" i="2"/>
  <c r="N664" i="2" s="1"/>
  <c r="L656" i="2"/>
  <c r="N656" i="2" s="1"/>
  <c r="L648" i="2"/>
  <c r="N648" i="2" s="1"/>
  <c r="L640" i="2"/>
  <c r="N640" i="2" s="1"/>
  <c r="L632" i="2"/>
  <c r="N632" i="2" s="1"/>
  <c r="L624" i="2"/>
  <c r="N624" i="2" s="1"/>
  <c r="L616" i="2"/>
  <c r="N616" i="2" s="1"/>
  <c r="P162" i="3"/>
  <c r="Q162" i="3" s="1"/>
  <c r="L608" i="2"/>
  <c r="N608" i="2" s="1"/>
  <c r="P255" i="3"/>
  <c r="Q255" i="3" s="1"/>
  <c r="L600" i="2"/>
  <c r="N600" i="2" s="1"/>
  <c r="P190" i="3"/>
  <c r="Q190" i="3" s="1"/>
  <c r="L592" i="2"/>
  <c r="N592" i="2" s="1"/>
  <c r="L584" i="2"/>
  <c r="N584" i="2" s="1"/>
  <c r="P200" i="3"/>
  <c r="Q200" i="3" s="1"/>
  <c r="L576" i="2"/>
  <c r="N576" i="2" s="1"/>
  <c r="P218" i="3"/>
  <c r="Q218" i="3" s="1"/>
  <c r="L568" i="2"/>
  <c r="N568" i="2" s="1"/>
  <c r="P176" i="3"/>
  <c r="Q176" i="3" s="1"/>
  <c r="L560" i="2"/>
  <c r="N560" i="2" s="1"/>
  <c r="L552" i="2"/>
  <c r="N552" i="2" s="1"/>
  <c r="L544" i="2"/>
  <c r="N544" i="2" s="1"/>
  <c r="L536" i="2"/>
  <c r="N536" i="2" s="1"/>
  <c r="L528" i="2"/>
  <c r="N528" i="2" s="1"/>
  <c r="P258" i="3"/>
  <c r="Q258" i="3" s="1"/>
  <c r="L520" i="2"/>
  <c r="N520" i="2" s="1"/>
  <c r="L512" i="2"/>
  <c r="N512" i="2" s="1"/>
  <c r="P160" i="3"/>
  <c r="Q160" i="3" s="1"/>
  <c r="L504" i="2"/>
  <c r="N504" i="2" s="1"/>
  <c r="L496" i="2"/>
  <c r="N496" i="2" s="1"/>
  <c r="L488" i="2"/>
  <c r="N488" i="2" s="1"/>
  <c r="L480" i="2"/>
  <c r="N480" i="2" s="1"/>
  <c r="P158" i="3"/>
  <c r="Q158" i="3" s="1"/>
  <c r="L472" i="2"/>
  <c r="N472" i="2" s="1"/>
  <c r="P123" i="3"/>
  <c r="Q123" i="3" s="1"/>
  <c r="L464" i="2"/>
  <c r="N464" i="2" s="1"/>
  <c r="L456" i="2"/>
  <c r="N456" i="2" s="1"/>
  <c r="L448" i="2"/>
  <c r="N448" i="2" s="1"/>
  <c r="L440" i="2"/>
  <c r="N440" i="2" s="1"/>
  <c r="L432" i="2"/>
  <c r="N432" i="2" s="1"/>
  <c r="L424" i="2"/>
  <c r="N424" i="2" s="1"/>
  <c r="L416" i="2"/>
  <c r="N416" i="2" s="1"/>
  <c r="L408" i="2"/>
  <c r="N408" i="2" s="1"/>
  <c r="L400" i="2"/>
  <c r="N400" i="2" s="1"/>
  <c r="L392" i="2"/>
  <c r="N392" i="2" s="1"/>
  <c r="P205" i="3"/>
  <c r="Q205" i="3" s="1"/>
  <c r="L384" i="2"/>
  <c r="N384" i="2" s="1"/>
  <c r="L376" i="2"/>
  <c r="N376" i="2" s="1"/>
  <c r="L368" i="2"/>
  <c r="N368" i="2" s="1"/>
  <c r="L360" i="2"/>
  <c r="N360" i="2" s="1"/>
  <c r="L352" i="2"/>
  <c r="N352" i="2" s="1"/>
  <c r="L344" i="2"/>
  <c r="N344" i="2" s="1"/>
  <c r="P239" i="3"/>
  <c r="Q239" i="3" s="1"/>
  <c r="L336" i="2"/>
  <c r="N336" i="2" s="1"/>
  <c r="L328" i="2"/>
  <c r="N328" i="2" s="1"/>
  <c r="P135" i="3"/>
  <c r="Q135" i="3" s="1"/>
  <c r="L320" i="2"/>
  <c r="N320" i="2" s="1"/>
  <c r="P141" i="3"/>
  <c r="Q141" i="3" s="1"/>
  <c r="L312" i="2"/>
  <c r="N312" i="2" s="1"/>
  <c r="L304" i="2"/>
  <c r="N304" i="2" s="1"/>
  <c r="P116" i="3"/>
  <c r="Q116" i="3" s="1"/>
  <c r="L296" i="2"/>
  <c r="N296" i="2" s="1"/>
  <c r="L288" i="2"/>
  <c r="N288" i="2" s="1"/>
  <c r="P110" i="3"/>
  <c r="Q110" i="3" s="1"/>
  <c r="L280" i="2"/>
  <c r="N280" i="2" s="1"/>
  <c r="P106" i="3"/>
  <c r="Q106" i="3" s="1"/>
  <c r="L272" i="2"/>
  <c r="N272" i="2" s="1"/>
  <c r="L264" i="2"/>
  <c r="N264" i="2" s="1"/>
  <c r="P101" i="3"/>
  <c r="Q101" i="3" s="1"/>
  <c r="L256" i="2"/>
  <c r="N256" i="2" s="1"/>
  <c r="L248" i="2"/>
  <c r="N248" i="2" s="1"/>
  <c r="L1198" i="2"/>
  <c r="N1198" i="2" s="1"/>
  <c r="P486" i="3"/>
  <c r="Q486" i="3" s="1"/>
  <c r="L1166" i="2"/>
  <c r="N1166" i="2" s="1"/>
  <c r="P471" i="3"/>
  <c r="Q471" i="3" s="1"/>
  <c r="L1158" i="2"/>
  <c r="N1158" i="2" s="1"/>
  <c r="P468" i="3"/>
  <c r="Q468" i="3" s="1"/>
  <c r="L1126" i="2"/>
  <c r="N1126" i="2" s="1"/>
  <c r="P454" i="3"/>
  <c r="Q454" i="3" s="1"/>
  <c r="L1118" i="2"/>
  <c r="N1118" i="2" s="1"/>
  <c r="P450" i="3"/>
  <c r="Q450" i="3" s="1"/>
  <c r="L1102" i="2"/>
  <c r="N1102" i="2" s="1"/>
  <c r="P443" i="3"/>
  <c r="Q443" i="3" s="1"/>
  <c r="L1078" i="2"/>
  <c r="N1078" i="2" s="1"/>
  <c r="P430" i="3"/>
  <c r="Q430" i="3" s="1"/>
  <c r="L1070" i="2"/>
  <c r="N1070" i="2" s="1"/>
  <c r="P428" i="3"/>
  <c r="Q428" i="3" s="1"/>
  <c r="L1030" i="2"/>
  <c r="N1030" i="2" s="1"/>
  <c r="P410" i="3"/>
  <c r="Q410" i="3" s="1"/>
  <c r="L1022" i="2"/>
  <c r="N1022" i="2" s="1"/>
  <c r="P407" i="3"/>
  <c r="Q407" i="3" s="1"/>
  <c r="L1006" i="2"/>
  <c r="N1006" i="2" s="1"/>
  <c r="P401" i="3"/>
  <c r="Q401" i="3" s="1"/>
  <c r="L990" i="2"/>
  <c r="N990" i="2" s="1"/>
  <c r="P393" i="3"/>
  <c r="Q393" i="3" s="1"/>
  <c r="L982" i="2"/>
  <c r="N982" i="2" s="1"/>
  <c r="P390" i="3"/>
  <c r="Q390" i="3" s="1"/>
  <c r="L974" i="2"/>
  <c r="N974" i="2" s="1"/>
  <c r="P384" i="3"/>
  <c r="Q384" i="3" s="1"/>
  <c r="L958" i="2"/>
  <c r="N958" i="2" s="1"/>
  <c r="P375" i="3"/>
  <c r="Q375" i="3" s="1"/>
  <c r="L926" i="2"/>
  <c r="N926" i="2" s="1"/>
  <c r="P363" i="3"/>
  <c r="Q363" i="3" s="1"/>
  <c r="L918" i="2"/>
  <c r="N918" i="2" s="1"/>
  <c r="P361" i="3"/>
  <c r="Q361" i="3" s="1"/>
  <c r="L910" i="2"/>
  <c r="N910" i="2" s="1"/>
  <c r="P358" i="3"/>
  <c r="Q358" i="3" s="1"/>
  <c r="L862" i="2"/>
  <c r="N862" i="2" s="1"/>
  <c r="P337" i="3"/>
  <c r="Q337" i="3" s="1"/>
  <c r="L790" i="2"/>
  <c r="N790" i="2" s="1"/>
  <c r="P312" i="3"/>
  <c r="Q312" i="3" s="1"/>
  <c r="L782" i="2"/>
  <c r="N782" i="2" s="1"/>
  <c r="P309" i="3"/>
  <c r="Q309" i="3" s="1"/>
  <c r="L766" i="2"/>
  <c r="N766" i="2" s="1"/>
  <c r="P303" i="3"/>
  <c r="Q303" i="3" s="1"/>
  <c r="L758" i="2"/>
  <c r="N758" i="2" s="1"/>
  <c r="P301" i="3"/>
  <c r="Q301" i="3" s="1"/>
  <c r="L750" i="2"/>
  <c r="N750" i="2" s="1"/>
  <c r="P298" i="3"/>
  <c r="Q298" i="3" s="1"/>
  <c r="L742" i="2"/>
  <c r="N742" i="2" s="1"/>
  <c r="P296" i="3"/>
  <c r="Q296" i="3" s="1"/>
  <c r="L734" i="2"/>
  <c r="N734" i="2" s="1"/>
  <c r="P293" i="3"/>
  <c r="Q293" i="3" s="1"/>
  <c r="L1819" i="2"/>
  <c r="N1819" i="2" s="1"/>
  <c r="P737" i="3"/>
  <c r="Q737" i="3" s="1"/>
  <c r="L1803" i="2"/>
  <c r="N1803" i="2" s="1"/>
  <c r="L1795" i="2"/>
  <c r="N1795" i="2" s="1"/>
  <c r="P726" i="3"/>
  <c r="Q726" i="3" s="1"/>
  <c r="L1787" i="2"/>
  <c r="N1787" i="2" s="1"/>
  <c r="P723" i="3"/>
  <c r="Q723" i="3" s="1"/>
  <c r="L1779" i="2"/>
  <c r="N1779" i="2" s="1"/>
  <c r="L1771" i="2"/>
  <c r="N1771" i="2" s="1"/>
  <c r="L1763" i="2"/>
  <c r="N1763" i="2" s="1"/>
  <c r="P715" i="3"/>
  <c r="Q715" i="3" s="1"/>
  <c r="L1755" i="2"/>
  <c r="N1755" i="2" s="1"/>
  <c r="L1747" i="2"/>
  <c r="N1747" i="2" s="1"/>
  <c r="P709" i="3"/>
  <c r="Q709" i="3" s="1"/>
  <c r="L1739" i="2"/>
  <c r="N1739" i="2" s="1"/>
  <c r="L1731" i="2"/>
  <c r="N1731" i="2" s="1"/>
  <c r="L1723" i="2"/>
  <c r="N1723" i="2" s="1"/>
  <c r="P698" i="3"/>
  <c r="Q698" i="3" s="1"/>
  <c r="L1715" i="2"/>
  <c r="N1715" i="2" s="1"/>
  <c r="P695" i="3"/>
  <c r="Q695" i="3" s="1"/>
  <c r="L1707" i="2"/>
  <c r="N1707" i="2" s="1"/>
  <c r="L1699" i="2"/>
  <c r="N1699" i="2" s="1"/>
  <c r="P688" i="3"/>
  <c r="Q688" i="3" s="1"/>
  <c r="L1691" i="2"/>
  <c r="N1691" i="2" s="1"/>
  <c r="L1683" i="2"/>
  <c r="N1683" i="2" s="1"/>
  <c r="L1675" i="2"/>
  <c r="N1675" i="2" s="1"/>
  <c r="L1667" i="2"/>
  <c r="N1667" i="2" s="1"/>
  <c r="L1659" i="2"/>
  <c r="N1659" i="2" s="1"/>
  <c r="L1651" i="2"/>
  <c r="N1651" i="2" s="1"/>
  <c r="L1643" i="2"/>
  <c r="N1643" i="2" s="1"/>
  <c r="P670" i="3"/>
  <c r="Q670" i="3" s="1"/>
  <c r="L1635" i="2"/>
  <c r="N1635" i="2" s="1"/>
  <c r="L1627" i="2"/>
  <c r="N1627" i="2" s="1"/>
  <c r="L1619" i="2"/>
  <c r="N1619" i="2" s="1"/>
  <c r="L1611" i="2"/>
  <c r="N1611" i="2" s="1"/>
  <c r="L1603" i="2"/>
  <c r="N1603" i="2" s="1"/>
  <c r="L1595" i="2"/>
  <c r="N1595" i="2" s="1"/>
  <c r="L1587" i="2"/>
  <c r="N1587" i="2" s="1"/>
  <c r="P646" i="3"/>
  <c r="Q646" i="3" s="1"/>
  <c r="L1579" i="2"/>
  <c r="N1579" i="2" s="1"/>
  <c r="L1571" i="2"/>
  <c r="N1571" i="2" s="1"/>
  <c r="L1563" i="2"/>
  <c r="N1563" i="2" s="1"/>
  <c r="L1555" i="2"/>
  <c r="N1555" i="2" s="1"/>
  <c r="P633" i="3"/>
  <c r="Q633" i="3" s="1"/>
  <c r="L1547" i="2"/>
  <c r="N1547" i="2" s="1"/>
  <c r="P629" i="3"/>
  <c r="Q629" i="3" s="1"/>
  <c r="L1539" i="2"/>
  <c r="N1539" i="2" s="1"/>
  <c r="L1531" i="2"/>
  <c r="N1531" i="2" s="1"/>
  <c r="P623" i="3"/>
  <c r="Q623" i="3" s="1"/>
  <c r="L1523" i="2"/>
  <c r="N1523" i="2" s="1"/>
  <c r="L1515" i="2"/>
  <c r="N1515" i="2" s="1"/>
  <c r="P616" i="3"/>
  <c r="Q616" i="3" s="1"/>
  <c r="L1507" i="2"/>
  <c r="N1507" i="2" s="1"/>
  <c r="P614" i="3"/>
  <c r="Q614" i="3" s="1"/>
  <c r="L1499" i="2"/>
  <c r="N1499" i="2" s="1"/>
  <c r="P609" i="3"/>
  <c r="Q609" i="3" s="1"/>
  <c r="L1491" i="2"/>
  <c r="N1491" i="2" s="1"/>
  <c r="P606" i="3"/>
  <c r="Q606" i="3" s="1"/>
  <c r="L1483" i="2"/>
  <c r="N1483" i="2" s="1"/>
  <c r="L1475" i="2"/>
  <c r="N1475" i="2" s="1"/>
  <c r="L1467" i="2"/>
  <c r="N1467" i="2" s="1"/>
  <c r="L1459" i="2"/>
  <c r="N1459" i="2" s="1"/>
  <c r="L1451" i="2"/>
  <c r="N1451" i="2" s="1"/>
  <c r="L1443" i="2"/>
  <c r="N1443" i="2" s="1"/>
  <c r="P588" i="3"/>
  <c r="Q588" i="3" s="1"/>
  <c r="L1435" i="2"/>
  <c r="N1435" i="2" s="1"/>
  <c r="L1427" i="2"/>
  <c r="N1427" i="2" s="1"/>
  <c r="P581" i="3"/>
  <c r="Q581" i="3" s="1"/>
  <c r="L1419" i="2"/>
  <c r="N1419" i="2" s="1"/>
  <c r="L1411" i="2"/>
  <c r="N1411" i="2" s="1"/>
  <c r="P573" i="3"/>
  <c r="Q573" i="3" s="1"/>
  <c r="L1403" i="2"/>
  <c r="N1403" i="2" s="1"/>
  <c r="L1395" i="2"/>
  <c r="N1395" i="2" s="1"/>
  <c r="L1387" i="2"/>
  <c r="N1387" i="2" s="1"/>
  <c r="L1379" i="2"/>
  <c r="N1379" i="2" s="1"/>
  <c r="L1371" i="2"/>
  <c r="N1371" i="2" s="1"/>
  <c r="L1363" i="2"/>
  <c r="N1363" i="2" s="1"/>
  <c r="L1355" i="2"/>
  <c r="N1355" i="2" s="1"/>
  <c r="P551" i="3"/>
  <c r="Q551" i="3" s="1"/>
  <c r="L1347" i="2"/>
  <c r="N1347" i="2" s="1"/>
  <c r="L1339" i="2"/>
  <c r="N1339" i="2" s="1"/>
  <c r="P544" i="3"/>
  <c r="Q544" i="3" s="1"/>
  <c r="L1331" i="2"/>
  <c r="N1331" i="2" s="1"/>
  <c r="L726" i="2"/>
  <c r="N726" i="2" s="1"/>
  <c r="P289" i="3"/>
  <c r="Q289" i="3" s="1"/>
  <c r="L710" i="2"/>
  <c r="N710" i="2" s="1"/>
  <c r="P281" i="3"/>
  <c r="Q281" i="3" s="1"/>
  <c r="L702" i="2"/>
  <c r="N702" i="2" s="1"/>
  <c r="P277" i="3"/>
  <c r="Q277" i="3" s="1"/>
  <c r="L694" i="2"/>
  <c r="N694" i="2" s="1"/>
  <c r="P273" i="3"/>
  <c r="Q273" i="3" s="1"/>
  <c r="L654" i="2"/>
  <c r="N654" i="2" s="1"/>
  <c r="P149" i="3"/>
  <c r="Q149" i="3" s="1"/>
  <c r="L638" i="2"/>
  <c r="N638" i="2" s="1"/>
  <c r="P253" i="3"/>
  <c r="Q253" i="3" s="1"/>
  <c r="L622" i="2"/>
  <c r="N622" i="2" s="1"/>
  <c r="P267" i="3"/>
  <c r="Q267" i="3" s="1"/>
  <c r="L574" i="2"/>
  <c r="N574" i="2" s="1"/>
  <c r="P136" i="3"/>
  <c r="Q136" i="3" s="1"/>
  <c r="L550" i="2"/>
  <c r="N550" i="2" s="1"/>
  <c r="P172" i="3"/>
  <c r="Q172" i="3" s="1"/>
  <c r="L542" i="2"/>
  <c r="N542" i="2" s="1"/>
  <c r="P167" i="3"/>
  <c r="Q167" i="3" s="1"/>
  <c r="L526" i="2"/>
  <c r="N526" i="2" s="1"/>
  <c r="P121" i="3"/>
  <c r="Q121" i="3" s="1"/>
  <c r="L494" i="2"/>
  <c r="N494" i="2" s="1"/>
  <c r="P208" i="3"/>
  <c r="Q208" i="3" s="1"/>
  <c r="L462" i="2"/>
  <c r="N462" i="2" s="1"/>
  <c r="P196" i="3"/>
  <c r="Q196" i="3" s="1"/>
  <c r="L454" i="2"/>
  <c r="N454" i="2" s="1"/>
  <c r="P265" i="3"/>
  <c r="Q265" i="3" s="1"/>
  <c r="L438" i="2"/>
  <c r="N438" i="2" s="1"/>
  <c r="P216" i="3"/>
  <c r="Q216" i="3" s="1"/>
  <c r="L374" i="2"/>
  <c r="N374" i="2" s="1"/>
  <c r="P191" i="3"/>
  <c r="Q191" i="3" s="1"/>
  <c r="L366" i="2"/>
  <c r="N366" i="2" s="1"/>
  <c r="P127" i="3"/>
  <c r="Q127" i="3" s="1"/>
  <c r="L326" i="2"/>
  <c r="N326" i="2" s="1"/>
  <c r="P212" i="3"/>
  <c r="Q212" i="3" s="1"/>
  <c r="L302" i="2"/>
  <c r="N302" i="2" s="1"/>
  <c r="P114" i="3"/>
  <c r="Q114" i="3" s="1"/>
  <c r="L222" i="2"/>
  <c r="N222" i="2" s="1"/>
  <c r="P84" i="3"/>
  <c r="Q84" i="3" s="1"/>
  <c r="L214" i="2"/>
  <c r="N214" i="2" s="1"/>
  <c r="P81" i="3"/>
  <c r="Q81" i="3" s="1"/>
  <c r="L206" i="2"/>
  <c r="N206" i="2" s="1"/>
  <c r="P78" i="3"/>
  <c r="Q78" i="3" s="1"/>
  <c r="L198" i="2"/>
  <c r="N198" i="2" s="1"/>
  <c r="P74" i="3"/>
  <c r="Q74" i="3" s="1"/>
  <c r="L158" i="2"/>
  <c r="N158" i="2" s="1"/>
  <c r="P61" i="3"/>
  <c r="Q61" i="3" s="1"/>
  <c r="L150" i="2"/>
  <c r="N150" i="2" s="1"/>
  <c r="P58" i="3"/>
  <c r="Q58" i="3" s="1"/>
  <c r="L142" i="2"/>
  <c r="N142" i="2" s="1"/>
  <c r="P56" i="3"/>
  <c r="Q56" i="3" s="1"/>
  <c r="L118" i="2"/>
  <c r="N118" i="2" s="1"/>
  <c r="P48" i="3"/>
  <c r="Q48" i="3" s="1"/>
  <c r="L110" i="2"/>
  <c r="N110" i="2" s="1"/>
  <c r="P45" i="3"/>
  <c r="Q45" i="3" s="1"/>
  <c r="L102" i="2"/>
  <c r="N102" i="2" s="1"/>
  <c r="P42" i="3"/>
  <c r="Q42" i="3" s="1"/>
  <c r="L86" i="2"/>
  <c r="N86" i="2" s="1"/>
  <c r="P35" i="3"/>
  <c r="Q35" i="3" s="1"/>
  <c r="L78" i="2"/>
  <c r="N78" i="2" s="1"/>
  <c r="P32" i="3"/>
  <c r="Q32" i="3" s="1"/>
  <c r="L38" i="2"/>
  <c r="N38" i="2" s="1"/>
  <c r="P17" i="3"/>
  <c r="Q17" i="3" s="1"/>
  <c r="L1323" i="2"/>
  <c r="N1323" i="2" s="1"/>
  <c r="L1315" i="2"/>
  <c r="N1315" i="2" s="1"/>
  <c r="L1307" i="2"/>
  <c r="N1307" i="2" s="1"/>
  <c r="L1299" i="2"/>
  <c r="N1299" i="2" s="1"/>
  <c r="L1291" i="2"/>
  <c r="N1291" i="2" s="1"/>
  <c r="L1283" i="2"/>
  <c r="N1283" i="2" s="1"/>
  <c r="L1275" i="2"/>
  <c r="N1275" i="2" s="1"/>
  <c r="P521" i="3"/>
  <c r="Q521" i="3" s="1"/>
  <c r="L1267" i="2"/>
  <c r="N1267" i="2" s="1"/>
  <c r="P518" i="3"/>
  <c r="Q518" i="3" s="1"/>
  <c r="L1259" i="2"/>
  <c r="N1259" i="2" s="1"/>
  <c r="P514" i="3"/>
  <c r="Q514" i="3" s="1"/>
  <c r="L1251" i="2"/>
  <c r="N1251" i="2" s="1"/>
  <c r="P508" i="3"/>
  <c r="Q508" i="3" s="1"/>
  <c r="L1243" i="2"/>
  <c r="N1243" i="2" s="1"/>
  <c r="P504" i="3"/>
  <c r="Q504" i="3" s="1"/>
  <c r="L1235" i="2"/>
  <c r="N1235" i="2" s="1"/>
  <c r="P501" i="3"/>
  <c r="Q501" i="3" s="1"/>
  <c r="L1227" i="2"/>
  <c r="N1227" i="2" s="1"/>
  <c r="L1219" i="2"/>
  <c r="N1219" i="2" s="1"/>
  <c r="L1211" i="2"/>
  <c r="N1211" i="2" s="1"/>
  <c r="P491" i="3"/>
  <c r="Q491" i="3" s="1"/>
  <c r="L1203" i="2"/>
  <c r="N1203" i="2" s="1"/>
  <c r="L1195" i="2"/>
  <c r="N1195" i="2" s="1"/>
  <c r="P483" i="3"/>
  <c r="Q483" i="3" s="1"/>
  <c r="L1187" i="2"/>
  <c r="N1187" i="2" s="1"/>
  <c r="L1179" i="2"/>
  <c r="N1179" i="2" s="1"/>
  <c r="P477" i="3"/>
  <c r="Q477" i="3" s="1"/>
  <c r="L1171" i="2"/>
  <c r="N1171" i="2" s="1"/>
  <c r="P474" i="3"/>
  <c r="Q474" i="3" s="1"/>
  <c r="L1163" i="2"/>
  <c r="N1163" i="2" s="1"/>
  <c r="P470" i="3"/>
  <c r="Q470" i="3" s="1"/>
  <c r="L1155" i="2"/>
  <c r="N1155" i="2" s="1"/>
  <c r="L1147" i="2"/>
  <c r="N1147" i="2" s="1"/>
  <c r="L1139" i="2"/>
  <c r="N1139" i="2" s="1"/>
  <c r="L1131" i="2"/>
  <c r="N1131" i="2" s="1"/>
  <c r="P456" i="3"/>
  <c r="Q456" i="3" s="1"/>
  <c r="L1123" i="2"/>
  <c r="N1123" i="2" s="1"/>
  <c r="P453" i="3"/>
  <c r="Q453" i="3" s="1"/>
  <c r="L1115" i="2"/>
  <c r="N1115" i="2" s="1"/>
  <c r="P449" i="3"/>
  <c r="Q449" i="3" s="1"/>
  <c r="L1107" i="2"/>
  <c r="N1107" i="2" s="1"/>
  <c r="P445" i="3"/>
  <c r="Q445" i="3" s="1"/>
  <c r="L1099" i="2"/>
  <c r="N1099" i="2" s="1"/>
  <c r="L1091" i="2"/>
  <c r="N1091" i="2" s="1"/>
  <c r="L1083" i="2"/>
  <c r="N1083" i="2" s="1"/>
  <c r="P432" i="3"/>
  <c r="Q432" i="3" s="1"/>
  <c r="L1075" i="2"/>
  <c r="N1075" i="2" s="1"/>
  <c r="L1067" i="2"/>
  <c r="N1067" i="2" s="1"/>
  <c r="P426" i="3"/>
  <c r="Q426" i="3" s="1"/>
  <c r="L1059" i="2"/>
  <c r="N1059" i="2" s="1"/>
  <c r="L1051" i="2"/>
  <c r="N1051" i="2" s="1"/>
  <c r="L1043" i="2"/>
  <c r="N1043" i="2" s="1"/>
  <c r="P415" i="3"/>
  <c r="Q415" i="3" s="1"/>
  <c r="L1035" i="2"/>
  <c r="N1035" i="2" s="1"/>
  <c r="L1027" i="2"/>
  <c r="N1027" i="2" s="1"/>
  <c r="L1019" i="2"/>
  <c r="N1019" i="2" s="1"/>
  <c r="P406" i="3"/>
  <c r="Q406" i="3" s="1"/>
  <c r="L1011" i="2"/>
  <c r="N1011" i="2" s="1"/>
  <c r="P403" i="3"/>
  <c r="Q403" i="3" s="1"/>
  <c r="L1003" i="2"/>
  <c r="N1003" i="2" s="1"/>
  <c r="L995" i="2"/>
  <c r="N995" i="2" s="1"/>
  <c r="L987" i="2"/>
  <c r="N987" i="2" s="1"/>
  <c r="P392" i="3"/>
  <c r="Q392" i="3" s="1"/>
  <c r="L979" i="2"/>
  <c r="N979" i="2" s="1"/>
  <c r="P387" i="3"/>
  <c r="Q387" i="3" s="1"/>
  <c r="L971" i="2"/>
  <c r="N971" i="2" s="1"/>
  <c r="L963" i="2"/>
  <c r="N963" i="2" s="1"/>
  <c r="P377" i="3"/>
  <c r="Q377" i="3" s="1"/>
  <c r="L955" i="2"/>
  <c r="N955" i="2" s="1"/>
  <c r="L947" i="2"/>
  <c r="N947" i="2" s="1"/>
  <c r="L939" i="2"/>
  <c r="N939" i="2" s="1"/>
  <c r="P367" i="3"/>
  <c r="Q367" i="3" s="1"/>
  <c r="L931" i="2"/>
  <c r="N931" i="2" s="1"/>
  <c r="P365" i="3"/>
  <c r="Q365" i="3" s="1"/>
  <c r="L923" i="2"/>
  <c r="N923" i="2" s="1"/>
  <c r="L915" i="2"/>
  <c r="N915" i="2" s="1"/>
  <c r="P360" i="3"/>
  <c r="Q360" i="3" s="1"/>
  <c r="L907" i="2"/>
  <c r="N907" i="2" s="1"/>
  <c r="L899" i="2"/>
  <c r="N899" i="2" s="1"/>
  <c r="L891" i="2"/>
  <c r="N891" i="2" s="1"/>
  <c r="P350" i="3"/>
  <c r="Q350" i="3" s="1"/>
  <c r="L883" i="2"/>
  <c r="N883" i="2" s="1"/>
  <c r="L875" i="2"/>
  <c r="N875" i="2" s="1"/>
  <c r="P342" i="3"/>
  <c r="Q342" i="3" s="1"/>
  <c r="L867" i="2"/>
  <c r="N867" i="2" s="1"/>
  <c r="P339" i="3"/>
  <c r="Q339" i="3" s="1"/>
  <c r="L859" i="2"/>
  <c r="N859" i="2" s="1"/>
  <c r="L851" i="2"/>
  <c r="N851" i="2" s="1"/>
  <c r="P333" i="3"/>
  <c r="Q333" i="3" s="1"/>
  <c r="L843" i="2"/>
  <c r="N843" i="2" s="1"/>
  <c r="P331" i="3"/>
  <c r="Q331" i="3" s="1"/>
  <c r="L835" i="2"/>
  <c r="N835" i="2" s="1"/>
  <c r="L827" i="2"/>
  <c r="N827" i="2" s="1"/>
  <c r="L819" i="2"/>
  <c r="N819" i="2" s="1"/>
  <c r="L811" i="2"/>
  <c r="N811" i="2" s="1"/>
  <c r="L803" i="2"/>
  <c r="N803" i="2" s="1"/>
  <c r="L795" i="2"/>
  <c r="N795" i="2" s="1"/>
  <c r="L787" i="2"/>
  <c r="N787" i="2" s="1"/>
  <c r="P311" i="3"/>
  <c r="Q311" i="3" s="1"/>
  <c r="L779" i="2"/>
  <c r="N779" i="2" s="1"/>
  <c r="P307" i="3"/>
  <c r="Q307" i="3" s="1"/>
  <c r="L771" i="2"/>
  <c r="N771" i="2" s="1"/>
  <c r="P305" i="3"/>
  <c r="Q305" i="3" s="1"/>
  <c r="L763" i="2"/>
  <c r="N763" i="2" s="1"/>
  <c r="L755" i="2"/>
  <c r="N755" i="2" s="1"/>
  <c r="P300" i="3"/>
  <c r="Q300" i="3" s="1"/>
  <c r="L747" i="2"/>
  <c r="N747" i="2" s="1"/>
  <c r="L739" i="2"/>
  <c r="N739" i="2" s="1"/>
  <c r="P295" i="3"/>
  <c r="Q295" i="3" s="1"/>
  <c r="L731" i="2"/>
  <c r="N731" i="2" s="1"/>
  <c r="P291" i="3"/>
  <c r="Q291" i="3" s="1"/>
  <c r="L723" i="2"/>
  <c r="N723" i="2" s="1"/>
  <c r="L715" i="2"/>
  <c r="N715" i="2" s="1"/>
  <c r="L707" i="2"/>
  <c r="N707" i="2" s="1"/>
  <c r="P279" i="3"/>
  <c r="Q279" i="3" s="1"/>
  <c r="L699" i="2"/>
  <c r="N699" i="2" s="1"/>
  <c r="L691" i="2"/>
  <c r="N691" i="2" s="1"/>
  <c r="L683" i="2"/>
  <c r="N683" i="2" s="1"/>
  <c r="P250" i="3"/>
  <c r="Q250" i="3" s="1"/>
  <c r="L675" i="2"/>
  <c r="N675" i="2" s="1"/>
  <c r="P146" i="3"/>
  <c r="Q146" i="3" s="1"/>
  <c r="L667" i="2"/>
  <c r="N667" i="2" s="1"/>
  <c r="P221" i="3"/>
  <c r="Q221" i="3" s="1"/>
  <c r="L659" i="2"/>
  <c r="N659" i="2" s="1"/>
  <c r="P254" i="3"/>
  <c r="Q254" i="3" s="1"/>
  <c r="L651" i="2"/>
  <c r="N651" i="2" s="1"/>
  <c r="P231" i="3"/>
  <c r="Q231" i="3" s="1"/>
  <c r="L643" i="2"/>
  <c r="N643" i="2" s="1"/>
  <c r="L635" i="2"/>
  <c r="N635" i="2" s="1"/>
  <c r="L627" i="2"/>
  <c r="N627" i="2" s="1"/>
  <c r="P130" i="3"/>
  <c r="Q130" i="3" s="1"/>
  <c r="L619" i="2"/>
  <c r="N619" i="2" s="1"/>
  <c r="L611" i="2"/>
  <c r="N611" i="2" s="1"/>
  <c r="L603" i="2"/>
  <c r="N603" i="2" s="1"/>
  <c r="L595" i="2"/>
  <c r="N595" i="2" s="1"/>
  <c r="L587" i="2"/>
  <c r="N587" i="2" s="1"/>
  <c r="L579" i="2"/>
  <c r="N579" i="2" s="1"/>
  <c r="L571" i="2"/>
  <c r="N571" i="2" s="1"/>
  <c r="P197" i="3"/>
  <c r="Q197" i="3" s="1"/>
  <c r="L563" i="2"/>
  <c r="N563" i="2" s="1"/>
  <c r="L555" i="2"/>
  <c r="N555" i="2" s="1"/>
  <c r="L547" i="2"/>
  <c r="N547" i="2" s="1"/>
  <c r="L539" i="2"/>
  <c r="N539" i="2" s="1"/>
  <c r="L531" i="2"/>
  <c r="N531" i="2" s="1"/>
  <c r="P139" i="3"/>
  <c r="Q139" i="3" s="1"/>
  <c r="L523" i="2"/>
  <c r="N523" i="2" s="1"/>
  <c r="L515" i="2"/>
  <c r="N515" i="2" s="1"/>
  <c r="P193" i="3"/>
  <c r="Q193" i="3" s="1"/>
  <c r="L507" i="2"/>
  <c r="N507" i="2" s="1"/>
  <c r="P150" i="3"/>
  <c r="Q150" i="3" s="1"/>
  <c r="L499" i="2"/>
  <c r="N499" i="2" s="1"/>
  <c r="L491" i="2"/>
  <c r="N491" i="2" s="1"/>
  <c r="P128" i="3"/>
  <c r="Q128" i="3" s="1"/>
  <c r="L483" i="2"/>
  <c r="N483" i="2" s="1"/>
  <c r="L475" i="2"/>
  <c r="N475" i="2" s="1"/>
  <c r="L467" i="2"/>
  <c r="N467" i="2" s="1"/>
  <c r="P181" i="3"/>
  <c r="Q181" i="3" s="1"/>
  <c r="L459" i="2"/>
  <c r="N459" i="2" s="1"/>
  <c r="L451" i="2"/>
  <c r="N451" i="2" s="1"/>
  <c r="P156" i="3"/>
  <c r="Q156" i="3" s="1"/>
  <c r="L443" i="2"/>
  <c r="N443" i="2" s="1"/>
  <c r="L435" i="2"/>
  <c r="N435" i="2" s="1"/>
  <c r="P180" i="3"/>
  <c r="Q180" i="3" s="1"/>
  <c r="L427" i="2"/>
  <c r="N427" i="2" s="1"/>
  <c r="P206" i="3"/>
  <c r="Q206" i="3" s="1"/>
  <c r="L419" i="2"/>
  <c r="N419" i="2" s="1"/>
  <c r="P264" i="3"/>
  <c r="Q264" i="3" s="1"/>
  <c r="L411" i="2"/>
  <c r="N411" i="2" s="1"/>
  <c r="P142" i="3"/>
  <c r="Q142" i="3" s="1"/>
  <c r="L403" i="2"/>
  <c r="N403" i="2" s="1"/>
  <c r="L395" i="2"/>
  <c r="N395" i="2" s="1"/>
  <c r="L387" i="2"/>
  <c r="N387" i="2" s="1"/>
  <c r="L379" i="2"/>
  <c r="N379" i="2" s="1"/>
  <c r="P151" i="3"/>
  <c r="Q151" i="3" s="1"/>
  <c r="L371" i="2"/>
  <c r="N371" i="2" s="1"/>
  <c r="P126" i="3"/>
  <c r="Q126" i="3" s="1"/>
  <c r="L363" i="2"/>
  <c r="N363" i="2" s="1"/>
  <c r="L355" i="2"/>
  <c r="N355" i="2" s="1"/>
  <c r="P229" i="3"/>
  <c r="Q229" i="3" s="1"/>
  <c r="L347" i="2"/>
  <c r="N347" i="2" s="1"/>
  <c r="P252" i="3"/>
  <c r="Q252" i="3" s="1"/>
  <c r="L339" i="2"/>
  <c r="N339" i="2" s="1"/>
  <c r="P237" i="3"/>
  <c r="Q237" i="3" s="1"/>
  <c r="L331" i="2"/>
  <c r="N331" i="2" s="1"/>
  <c r="L323" i="2"/>
  <c r="N323" i="2" s="1"/>
  <c r="P245" i="3"/>
  <c r="Q245" i="3" s="1"/>
  <c r="L315" i="2"/>
  <c r="N315" i="2" s="1"/>
  <c r="P119" i="3"/>
  <c r="Q119" i="3" s="1"/>
  <c r="L307" i="2"/>
  <c r="N307" i="2" s="1"/>
  <c r="L299" i="2"/>
  <c r="N299" i="2" s="1"/>
  <c r="L291" i="2"/>
  <c r="N291" i="2" s="1"/>
  <c r="L283" i="2"/>
  <c r="N283" i="2" s="1"/>
  <c r="L275" i="2"/>
  <c r="N275" i="2" s="1"/>
  <c r="P104" i="3"/>
  <c r="Q104" i="3" s="1"/>
  <c r="L267" i="2"/>
  <c r="N267" i="2" s="1"/>
  <c r="L259" i="2"/>
  <c r="N259" i="2" s="1"/>
  <c r="L251" i="2"/>
  <c r="N251" i="2" s="1"/>
  <c r="L243" i="2"/>
  <c r="N243" i="2" s="1"/>
  <c r="P93" i="3"/>
  <c r="Q93" i="3" s="1"/>
  <c r="L235" i="2"/>
  <c r="N235" i="2" s="1"/>
  <c r="L227" i="2"/>
  <c r="N227" i="2" s="1"/>
  <c r="P86" i="3"/>
  <c r="Q86" i="3" s="1"/>
  <c r="L219" i="2"/>
  <c r="N219" i="2" s="1"/>
  <c r="L211" i="2"/>
  <c r="N211" i="2" s="1"/>
  <c r="L203" i="2"/>
  <c r="N203" i="2" s="1"/>
  <c r="L195" i="2"/>
  <c r="N195" i="2" s="1"/>
  <c r="L187" i="2"/>
  <c r="N187" i="2" s="1"/>
  <c r="P70" i="3"/>
  <c r="Q70" i="3" s="1"/>
  <c r="L179" i="2"/>
  <c r="N179" i="2" s="1"/>
  <c r="L171" i="2"/>
  <c r="N171" i="2" s="1"/>
  <c r="P65" i="3"/>
  <c r="Q65" i="3" s="1"/>
  <c r="L163" i="2"/>
  <c r="N163" i="2" s="1"/>
  <c r="L155" i="2"/>
  <c r="N155" i="2" s="1"/>
  <c r="L147" i="2"/>
  <c r="N147" i="2" s="1"/>
  <c r="L139" i="2"/>
  <c r="N139" i="2" s="1"/>
  <c r="P55" i="3"/>
  <c r="Q55" i="3" s="1"/>
  <c r="L131" i="2"/>
  <c r="N131" i="2" s="1"/>
  <c r="L123" i="2"/>
  <c r="N123" i="2" s="1"/>
  <c r="L115" i="2"/>
  <c r="N115" i="2" s="1"/>
  <c r="L107" i="2"/>
  <c r="N107" i="2" s="1"/>
  <c r="L99" i="2"/>
  <c r="N99" i="2" s="1"/>
  <c r="L91" i="2"/>
  <c r="N91" i="2" s="1"/>
  <c r="L83" i="2"/>
  <c r="N83" i="2" s="1"/>
  <c r="L75" i="2"/>
  <c r="N75" i="2" s="1"/>
  <c r="P31" i="3"/>
  <c r="Q31" i="3" s="1"/>
  <c r="L67" i="2"/>
  <c r="N67" i="2" s="1"/>
  <c r="P27" i="3"/>
  <c r="Q27" i="3" s="1"/>
  <c r="L59" i="2"/>
  <c r="N59" i="2" s="1"/>
  <c r="L51" i="2"/>
  <c r="N51" i="2" s="1"/>
  <c r="L43" i="2"/>
  <c r="N43" i="2" s="1"/>
  <c r="L35" i="2"/>
  <c r="N35" i="2" s="1"/>
  <c r="L27" i="2"/>
  <c r="N27" i="2" s="1"/>
  <c r="P13" i="3"/>
  <c r="Q13" i="3" s="1"/>
  <c r="L19" i="2"/>
  <c r="N19" i="2" s="1"/>
  <c r="L11" i="2"/>
  <c r="N11" i="2" s="1"/>
  <c r="P6" i="3"/>
  <c r="Q6" i="3" s="1"/>
  <c r="L3" i="2"/>
  <c r="N3" i="2" s="1"/>
  <c r="P3" i="3"/>
  <c r="Q3" i="3" s="1"/>
  <c r="L439" i="2"/>
  <c r="N439" i="2" s="1"/>
  <c r="L431" i="2"/>
  <c r="N431" i="2" s="1"/>
  <c r="P173" i="3"/>
  <c r="Q173" i="3" s="1"/>
  <c r="L423" i="2"/>
  <c r="N423" i="2" s="1"/>
  <c r="P222" i="3"/>
  <c r="Q222" i="3" s="1"/>
  <c r="L415" i="2"/>
  <c r="N415" i="2" s="1"/>
  <c r="P164" i="3"/>
  <c r="Q164" i="3" s="1"/>
  <c r="L407" i="2"/>
  <c r="N407" i="2" s="1"/>
  <c r="P194" i="3"/>
  <c r="Q194" i="3" s="1"/>
  <c r="L399" i="2"/>
  <c r="N399" i="2" s="1"/>
  <c r="P145" i="3"/>
  <c r="Q145" i="3" s="1"/>
  <c r="L391" i="2"/>
  <c r="N391" i="2" s="1"/>
  <c r="L383" i="2"/>
  <c r="N383" i="2" s="1"/>
  <c r="P246" i="3"/>
  <c r="Q246" i="3" s="1"/>
  <c r="L375" i="2"/>
  <c r="N375" i="2" s="1"/>
  <c r="P188" i="3"/>
  <c r="Q188" i="3" s="1"/>
  <c r="L367" i="2"/>
  <c r="N367" i="2" s="1"/>
  <c r="L359" i="2"/>
  <c r="N359" i="2" s="1"/>
  <c r="P266" i="3"/>
  <c r="Q266" i="3" s="1"/>
  <c r="L351" i="2"/>
  <c r="N351" i="2" s="1"/>
  <c r="P211" i="3"/>
  <c r="Q211" i="3" s="1"/>
  <c r="L343" i="2"/>
  <c r="N343" i="2" s="1"/>
  <c r="L335" i="2"/>
  <c r="N335" i="2" s="1"/>
  <c r="P163" i="3"/>
  <c r="Q163" i="3" s="1"/>
  <c r="L327" i="2"/>
  <c r="N327" i="2" s="1"/>
  <c r="P147" i="3"/>
  <c r="Q147" i="3" s="1"/>
  <c r="L319" i="2"/>
  <c r="N319" i="2" s="1"/>
  <c r="L311" i="2"/>
  <c r="N311" i="2" s="1"/>
  <c r="P118" i="3"/>
  <c r="Q118" i="3" s="1"/>
  <c r="L303" i="2"/>
  <c r="N303" i="2" s="1"/>
  <c r="P115" i="3"/>
  <c r="Q115" i="3" s="1"/>
  <c r="L295" i="2"/>
  <c r="N295" i="2" s="1"/>
  <c r="P112" i="3"/>
  <c r="Q112" i="3" s="1"/>
  <c r="L287" i="2"/>
  <c r="N287" i="2" s="1"/>
  <c r="L279" i="2"/>
  <c r="N279" i="2" s="1"/>
  <c r="L271" i="2"/>
  <c r="N271" i="2" s="1"/>
  <c r="P103" i="3"/>
  <c r="Q103" i="3" s="1"/>
  <c r="L263" i="2"/>
  <c r="N263" i="2" s="1"/>
  <c r="L255" i="2"/>
  <c r="N255" i="2" s="1"/>
  <c r="P98" i="3"/>
  <c r="Q98" i="3" s="1"/>
  <c r="L247" i="2"/>
  <c r="N247" i="2" s="1"/>
  <c r="P94" i="3"/>
  <c r="Q94" i="3" s="1"/>
  <c r="L239" i="2"/>
  <c r="N239" i="2" s="1"/>
  <c r="P91" i="3"/>
  <c r="Q91" i="3" s="1"/>
  <c r="L231" i="2"/>
  <c r="N231" i="2" s="1"/>
  <c r="L223" i="2"/>
  <c r="N223" i="2" s="1"/>
  <c r="L240" i="2"/>
  <c r="N240" i="2" s="1"/>
  <c r="L232" i="2"/>
  <c r="N232" i="2" s="1"/>
  <c r="P88" i="3"/>
  <c r="Q88" i="3" s="1"/>
  <c r="L224" i="2"/>
  <c r="N224" i="2" s="1"/>
  <c r="P85" i="3"/>
  <c r="Q85" i="3" s="1"/>
  <c r="L216" i="2"/>
  <c r="N216" i="2" s="1"/>
  <c r="L208" i="2"/>
  <c r="N208" i="2" s="1"/>
  <c r="L200" i="2"/>
  <c r="N200" i="2" s="1"/>
  <c r="P75" i="3"/>
  <c r="Q75" i="3" s="1"/>
  <c r="L192" i="2"/>
  <c r="N192" i="2" s="1"/>
  <c r="L184" i="2"/>
  <c r="N184" i="2" s="1"/>
  <c r="L176" i="2"/>
  <c r="N176" i="2" s="1"/>
  <c r="P67" i="3"/>
  <c r="Q67" i="3" s="1"/>
  <c r="L168" i="2"/>
  <c r="N168" i="2" s="1"/>
  <c r="P64" i="3"/>
  <c r="Q64" i="3" s="1"/>
  <c r="L160" i="2"/>
  <c r="N160" i="2" s="1"/>
  <c r="L152" i="2"/>
  <c r="N152" i="2" s="1"/>
  <c r="P59" i="3"/>
  <c r="Q59" i="3" s="1"/>
  <c r="L144" i="2"/>
  <c r="N144" i="2" s="1"/>
  <c r="L136" i="2"/>
  <c r="N136" i="2" s="1"/>
  <c r="P54" i="3"/>
  <c r="Q54" i="3" s="1"/>
  <c r="L128" i="2"/>
  <c r="N128" i="2" s="1"/>
  <c r="L120" i="2"/>
  <c r="N120" i="2" s="1"/>
  <c r="L112" i="2"/>
  <c r="N112" i="2" s="1"/>
  <c r="L104" i="2"/>
  <c r="N104" i="2" s="1"/>
  <c r="L96" i="2"/>
  <c r="N96" i="2" s="1"/>
  <c r="P38" i="3"/>
  <c r="Q38" i="3" s="1"/>
  <c r="L88" i="2"/>
  <c r="N88" i="2" s="1"/>
  <c r="L80" i="2"/>
  <c r="N80" i="2" s="1"/>
  <c r="P33" i="3"/>
  <c r="Q33" i="3" s="1"/>
  <c r="L72" i="2"/>
  <c r="N72" i="2" s="1"/>
  <c r="L64" i="2"/>
  <c r="N64" i="2" s="1"/>
  <c r="L56" i="2"/>
  <c r="N56" i="2" s="1"/>
  <c r="L48" i="2"/>
  <c r="N48" i="2" s="1"/>
  <c r="L40" i="2"/>
  <c r="N40" i="2" s="1"/>
  <c r="L32" i="2"/>
  <c r="N32" i="2" s="1"/>
  <c r="L24" i="2"/>
  <c r="N24" i="2" s="1"/>
  <c r="L16" i="2"/>
  <c r="N16" i="2" s="1"/>
  <c r="P9" i="3"/>
  <c r="Q9" i="3" s="1"/>
  <c r="L8" i="2"/>
  <c r="N8" i="2" s="1"/>
  <c r="L215" i="2"/>
  <c r="N215" i="2" s="1"/>
  <c r="L207" i="2"/>
  <c r="N207" i="2" s="1"/>
  <c r="L199" i="2"/>
  <c r="N199" i="2" s="1"/>
  <c r="L191" i="2"/>
  <c r="N191" i="2" s="1"/>
  <c r="P71" i="3"/>
  <c r="Q71" i="3" s="1"/>
  <c r="L183" i="2"/>
  <c r="N183" i="2" s="1"/>
  <c r="P69" i="3"/>
  <c r="Q69" i="3" s="1"/>
  <c r="L175" i="2"/>
  <c r="N175" i="2" s="1"/>
  <c r="L167" i="2"/>
  <c r="N167" i="2" s="1"/>
  <c r="L159" i="2"/>
  <c r="N159" i="2" s="1"/>
  <c r="L151" i="2"/>
  <c r="N151" i="2" s="1"/>
  <c r="L143" i="2"/>
  <c r="N143" i="2" s="1"/>
  <c r="L135" i="2"/>
  <c r="N135" i="2" s="1"/>
  <c r="L127" i="2"/>
  <c r="N127" i="2" s="1"/>
  <c r="P51" i="3"/>
  <c r="Q51" i="3" s="1"/>
  <c r="L119" i="2"/>
  <c r="N119" i="2" s="1"/>
  <c r="L111" i="2"/>
  <c r="N111" i="2" s="1"/>
  <c r="L103" i="2"/>
  <c r="N103" i="2" s="1"/>
  <c r="L95" i="2"/>
  <c r="N95" i="2" s="1"/>
  <c r="L87" i="2"/>
  <c r="N87" i="2" s="1"/>
  <c r="L79" i="2"/>
  <c r="N79" i="2" s="1"/>
  <c r="L71" i="2"/>
  <c r="N71" i="2" s="1"/>
  <c r="P29" i="3"/>
  <c r="Q29" i="3" s="1"/>
  <c r="L63" i="2"/>
  <c r="N63" i="2" s="1"/>
  <c r="P26" i="3"/>
  <c r="Q26" i="3" s="1"/>
  <c r="L55" i="2"/>
  <c r="N55" i="2" s="1"/>
  <c r="L47" i="2"/>
  <c r="N47" i="2" s="1"/>
  <c r="L39" i="2"/>
  <c r="N39" i="2" s="1"/>
  <c r="L31" i="2"/>
  <c r="N31" i="2" s="1"/>
  <c r="L23" i="2"/>
  <c r="N23" i="2" s="1"/>
  <c r="L15" i="2"/>
  <c r="N15" i="2" s="1"/>
  <c r="P8" i="3"/>
  <c r="Q8" i="3" s="1"/>
  <c r="L7" i="2"/>
  <c r="N7" i="2" s="1"/>
  <c r="L1588" i="2"/>
  <c r="N1588" i="2" s="1"/>
  <c r="L1580" i="2"/>
  <c r="N1580" i="2" s="1"/>
  <c r="L1572" i="2"/>
  <c r="N1572" i="2" s="1"/>
  <c r="L1564" i="2"/>
  <c r="N1564" i="2" s="1"/>
  <c r="L1556" i="2"/>
  <c r="N1556" i="2" s="1"/>
  <c r="L1548" i="2"/>
  <c r="N1548" i="2" s="1"/>
  <c r="L1540" i="2"/>
  <c r="N1540" i="2" s="1"/>
  <c r="L1532" i="2"/>
  <c r="N1532" i="2" s="1"/>
  <c r="L1524" i="2"/>
  <c r="N1524" i="2" s="1"/>
  <c r="L1516" i="2"/>
  <c r="N1516" i="2" s="1"/>
  <c r="L1508" i="2"/>
  <c r="N1508" i="2" s="1"/>
  <c r="L1500" i="2"/>
  <c r="N1500" i="2" s="1"/>
  <c r="L1492" i="2"/>
  <c r="N1492" i="2" s="1"/>
  <c r="L1484" i="2"/>
  <c r="N1484" i="2" s="1"/>
  <c r="L1476" i="2"/>
  <c r="N1476" i="2" s="1"/>
  <c r="L1468" i="2"/>
  <c r="N1468" i="2" s="1"/>
  <c r="L1460" i="2"/>
  <c r="N1460" i="2" s="1"/>
  <c r="L1452" i="2"/>
  <c r="N1452" i="2" s="1"/>
  <c r="L1444" i="2"/>
  <c r="N1444" i="2" s="1"/>
  <c r="L1436" i="2"/>
  <c r="N1436" i="2" s="1"/>
  <c r="L1428" i="2"/>
  <c r="N1428" i="2" s="1"/>
  <c r="L1420" i="2"/>
  <c r="N1420" i="2" s="1"/>
  <c r="L1412" i="2"/>
  <c r="N1412" i="2" s="1"/>
  <c r="L1404" i="2"/>
  <c r="N1404" i="2" s="1"/>
  <c r="L1396" i="2"/>
  <c r="N1396" i="2" s="1"/>
  <c r="L1388" i="2"/>
  <c r="N1388" i="2" s="1"/>
  <c r="L1380" i="2"/>
  <c r="N1380" i="2" s="1"/>
  <c r="L1372" i="2"/>
  <c r="N1372" i="2" s="1"/>
  <c r="L1364" i="2"/>
  <c r="N1364" i="2" s="1"/>
  <c r="L1356" i="2"/>
  <c r="N1356" i="2" s="1"/>
  <c r="L1348" i="2"/>
  <c r="N1348" i="2" s="1"/>
  <c r="L1340" i="2"/>
  <c r="N1340" i="2" s="1"/>
  <c r="L1332" i="2"/>
  <c r="N1332" i="2" s="1"/>
  <c r="L1324" i="2"/>
  <c r="N1324" i="2" s="1"/>
  <c r="L1316" i="2"/>
  <c r="N1316" i="2" s="1"/>
  <c r="L1308" i="2"/>
  <c r="N1308" i="2" s="1"/>
  <c r="L1300" i="2"/>
  <c r="N1300" i="2" s="1"/>
  <c r="L1292" i="2"/>
  <c r="N1292" i="2" s="1"/>
  <c r="L1284" i="2"/>
  <c r="N1284" i="2" s="1"/>
  <c r="L1276" i="2"/>
  <c r="N1276" i="2" s="1"/>
  <c r="L1268" i="2"/>
  <c r="N1268" i="2" s="1"/>
  <c r="L1260" i="2"/>
  <c r="N1260" i="2" s="1"/>
  <c r="L1252" i="2"/>
  <c r="N1252" i="2" s="1"/>
  <c r="L1244" i="2"/>
  <c r="N1244" i="2" s="1"/>
  <c r="L1236" i="2"/>
  <c r="N1236" i="2" s="1"/>
  <c r="L1228" i="2"/>
  <c r="N1228" i="2" s="1"/>
  <c r="L1220" i="2"/>
  <c r="N1220" i="2" s="1"/>
  <c r="L1212" i="2"/>
  <c r="N1212" i="2" s="1"/>
  <c r="L1204" i="2"/>
  <c r="N1204" i="2" s="1"/>
  <c r="L1196" i="2"/>
  <c r="N1196" i="2" s="1"/>
  <c r="L1188" i="2"/>
  <c r="N1188" i="2" s="1"/>
  <c r="L1180" i="2"/>
  <c r="N1180" i="2" s="1"/>
  <c r="L1172" i="2"/>
  <c r="N1172" i="2" s="1"/>
  <c r="L1164" i="2"/>
  <c r="N1164" i="2" s="1"/>
  <c r="L1156" i="2"/>
  <c r="N1156" i="2" s="1"/>
  <c r="L1148" i="2"/>
  <c r="N1148" i="2" s="1"/>
  <c r="L1140" i="2"/>
  <c r="N1140" i="2" s="1"/>
  <c r="L1132" i="2"/>
  <c r="N1132" i="2" s="1"/>
  <c r="L1124" i="2"/>
  <c r="N1124" i="2" s="1"/>
  <c r="L1116" i="2"/>
  <c r="N1116" i="2" s="1"/>
  <c r="L1108" i="2"/>
  <c r="N1108" i="2" s="1"/>
  <c r="L1100" i="2"/>
  <c r="N1100" i="2" s="1"/>
  <c r="L1092" i="2"/>
  <c r="N1092" i="2" s="1"/>
  <c r="L1084" i="2"/>
  <c r="N1084" i="2" s="1"/>
  <c r="L1076" i="2"/>
  <c r="N1076" i="2" s="1"/>
  <c r="L1068" i="2"/>
  <c r="N1068" i="2" s="1"/>
  <c r="L1060" i="2"/>
  <c r="N1060" i="2" s="1"/>
  <c r="L1052" i="2"/>
  <c r="N1052" i="2" s="1"/>
  <c r="L1044" i="2"/>
  <c r="N1044" i="2" s="1"/>
  <c r="L1036" i="2"/>
  <c r="N1036" i="2" s="1"/>
  <c r="L1028" i="2"/>
  <c r="N1028" i="2" s="1"/>
  <c r="L1020" i="2"/>
  <c r="N1020" i="2" s="1"/>
  <c r="L1012" i="2"/>
  <c r="N1012" i="2" s="1"/>
  <c r="L1004" i="2"/>
  <c r="N1004" i="2" s="1"/>
  <c r="L996" i="2"/>
  <c r="N996" i="2" s="1"/>
  <c r="L988" i="2"/>
  <c r="N988" i="2" s="1"/>
  <c r="L980" i="2"/>
  <c r="N980" i="2" s="1"/>
  <c r="L972" i="2"/>
  <c r="N972" i="2" s="1"/>
  <c r="L964" i="2"/>
  <c r="N964" i="2" s="1"/>
  <c r="L956" i="2"/>
  <c r="N956" i="2" s="1"/>
  <c r="L948" i="2"/>
  <c r="N948" i="2" s="1"/>
  <c r="L940" i="2"/>
  <c r="N940" i="2" s="1"/>
  <c r="L932" i="2"/>
  <c r="N932" i="2" s="1"/>
  <c r="L924" i="2"/>
  <c r="N924" i="2" s="1"/>
  <c r="L916" i="2"/>
  <c r="N916" i="2" s="1"/>
  <c r="L908" i="2"/>
  <c r="N908" i="2" s="1"/>
  <c r="L900" i="2"/>
  <c r="N900" i="2" s="1"/>
  <c r="L892" i="2"/>
  <c r="N892" i="2" s="1"/>
  <c r="L884" i="2"/>
  <c r="N884" i="2" s="1"/>
  <c r="L876" i="2"/>
  <c r="N876" i="2" s="1"/>
  <c r="L868" i="2"/>
  <c r="N868" i="2" s="1"/>
  <c r="L860" i="2"/>
  <c r="N860" i="2" s="1"/>
  <c r="L852" i="2"/>
  <c r="N852" i="2" s="1"/>
  <c r="L844" i="2"/>
  <c r="N844" i="2" s="1"/>
  <c r="L836" i="2"/>
  <c r="N836" i="2" s="1"/>
  <c r="L828" i="2"/>
  <c r="N828" i="2" s="1"/>
  <c r="L820" i="2"/>
  <c r="N820" i="2" s="1"/>
  <c r="L812" i="2"/>
  <c r="N812" i="2" s="1"/>
  <c r="L804" i="2"/>
  <c r="N804" i="2" s="1"/>
  <c r="L796" i="2"/>
  <c r="N796" i="2" s="1"/>
  <c r="L788" i="2"/>
  <c r="N788" i="2" s="1"/>
  <c r="L780" i="2"/>
  <c r="N780" i="2" s="1"/>
  <c r="L772" i="2"/>
  <c r="N772" i="2" s="1"/>
  <c r="L764" i="2"/>
  <c r="N764" i="2" s="1"/>
  <c r="L756" i="2"/>
  <c r="N756" i="2" s="1"/>
  <c r="L748" i="2"/>
  <c r="N748" i="2" s="1"/>
  <c r="L740" i="2"/>
  <c r="N740" i="2" s="1"/>
  <c r="L732" i="2"/>
  <c r="N732" i="2" s="1"/>
  <c r="L724" i="2"/>
  <c r="N724" i="2" s="1"/>
  <c r="L716" i="2"/>
  <c r="N716" i="2" s="1"/>
  <c r="L708" i="2"/>
  <c r="N708" i="2" s="1"/>
  <c r="L700" i="2"/>
  <c r="N700" i="2" s="1"/>
  <c r="L692" i="2"/>
  <c r="N692" i="2" s="1"/>
  <c r="L684" i="2"/>
  <c r="N684" i="2" s="1"/>
  <c r="L676" i="2"/>
  <c r="N676" i="2" s="1"/>
  <c r="L668" i="2"/>
  <c r="N668" i="2" s="1"/>
  <c r="L660" i="2"/>
  <c r="N660" i="2" s="1"/>
  <c r="L652" i="2"/>
  <c r="N652" i="2" s="1"/>
  <c r="L644" i="2"/>
  <c r="N644" i="2" s="1"/>
  <c r="L636" i="2"/>
  <c r="N636" i="2" s="1"/>
  <c r="L628" i="2"/>
  <c r="N628" i="2" s="1"/>
  <c r="L620" i="2"/>
  <c r="N620" i="2" s="1"/>
  <c r="L612" i="2"/>
  <c r="N612" i="2" s="1"/>
  <c r="L604" i="2"/>
  <c r="N604" i="2" s="1"/>
  <c r="L596" i="2"/>
  <c r="N596" i="2" s="1"/>
  <c r="L588" i="2"/>
  <c r="N588" i="2" s="1"/>
  <c r="L580" i="2"/>
  <c r="N580" i="2" s="1"/>
  <c r="L572" i="2"/>
  <c r="N572" i="2" s="1"/>
  <c r="L564" i="2"/>
  <c r="N564" i="2" s="1"/>
  <c r="L556" i="2"/>
  <c r="N556" i="2" s="1"/>
  <c r="L548" i="2"/>
  <c r="N548" i="2" s="1"/>
  <c r="L540" i="2"/>
  <c r="N540" i="2" s="1"/>
  <c r="L532" i="2"/>
  <c r="N532" i="2" s="1"/>
  <c r="L524" i="2"/>
  <c r="N524" i="2" s="1"/>
  <c r="L516" i="2"/>
  <c r="N516" i="2" s="1"/>
  <c r="L508" i="2"/>
  <c r="N508" i="2" s="1"/>
  <c r="L500" i="2"/>
  <c r="N500" i="2" s="1"/>
  <c r="L492" i="2"/>
  <c r="N492" i="2" s="1"/>
  <c r="L484" i="2"/>
  <c r="N484" i="2" s="1"/>
  <c r="L476" i="2"/>
  <c r="N476" i="2" s="1"/>
  <c r="L468" i="2"/>
  <c r="N468" i="2" s="1"/>
  <c r="L460" i="2"/>
  <c r="N460" i="2" s="1"/>
  <c r="L452" i="2"/>
  <c r="N452" i="2" s="1"/>
  <c r="L444" i="2"/>
  <c r="N444" i="2" s="1"/>
  <c r="L436" i="2"/>
  <c r="N436" i="2" s="1"/>
  <c r="L428" i="2"/>
  <c r="N428" i="2" s="1"/>
  <c r="L420" i="2"/>
  <c r="N420" i="2" s="1"/>
  <c r="L412" i="2"/>
  <c r="N412" i="2" s="1"/>
  <c r="L404" i="2"/>
  <c r="N404" i="2" s="1"/>
  <c r="L396" i="2"/>
  <c r="N396" i="2" s="1"/>
  <c r="L388" i="2"/>
  <c r="N388" i="2" s="1"/>
  <c r="L380" i="2"/>
  <c r="N380" i="2" s="1"/>
  <c r="L372" i="2"/>
  <c r="N372" i="2" s="1"/>
  <c r="L364" i="2"/>
  <c r="N364" i="2" s="1"/>
  <c r="L356" i="2"/>
  <c r="N356" i="2" s="1"/>
  <c r="L348" i="2"/>
  <c r="N348" i="2" s="1"/>
  <c r="L340" i="2"/>
  <c r="N340" i="2" s="1"/>
  <c r="L332" i="2"/>
  <c r="N332" i="2" s="1"/>
  <c r="L324" i="2"/>
  <c r="N324" i="2" s="1"/>
  <c r="L316" i="2"/>
  <c r="N316" i="2" s="1"/>
  <c r="L308" i="2"/>
  <c r="N308" i="2" s="1"/>
  <c r="L300" i="2"/>
  <c r="N300" i="2" s="1"/>
  <c r="L292" i="2"/>
  <c r="N292" i="2" s="1"/>
  <c r="L284" i="2"/>
  <c r="N284" i="2" s="1"/>
  <c r="L276" i="2"/>
  <c r="N276" i="2" s="1"/>
  <c r="L268" i="2"/>
  <c r="N268" i="2" s="1"/>
  <c r="L260" i="2"/>
  <c r="N260" i="2" s="1"/>
  <c r="L252" i="2"/>
  <c r="N252" i="2" s="1"/>
  <c r="L244" i="2"/>
  <c r="N244" i="2" s="1"/>
  <c r="L236" i="2"/>
  <c r="N236" i="2" s="1"/>
  <c r="L228" i="2"/>
  <c r="N228" i="2" s="1"/>
  <c r="L220" i="2"/>
  <c r="N220" i="2" s="1"/>
  <c r="L212" i="2"/>
  <c r="N212" i="2" s="1"/>
  <c r="L204" i="2"/>
  <c r="N204" i="2" s="1"/>
  <c r="L196" i="2"/>
  <c r="N196" i="2" s="1"/>
  <c r="L188" i="2"/>
  <c r="N188" i="2" s="1"/>
  <c r="L180" i="2"/>
  <c r="N180" i="2" s="1"/>
  <c r="L172" i="2"/>
  <c r="N172" i="2" s="1"/>
  <c r="L164" i="2"/>
  <c r="N164" i="2" s="1"/>
  <c r="L156" i="2"/>
  <c r="N156" i="2" s="1"/>
  <c r="L148" i="2"/>
  <c r="N148" i="2" s="1"/>
  <c r="L140" i="2"/>
  <c r="N140" i="2" s="1"/>
  <c r="L132" i="2"/>
  <c r="N132" i="2" s="1"/>
  <c r="L124" i="2"/>
  <c r="N124" i="2" s="1"/>
  <c r="L116" i="2"/>
  <c r="N116" i="2" s="1"/>
  <c r="L108" i="2"/>
  <c r="N108" i="2" s="1"/>
  <c r="L100" i="2"/>
  <c r="N100" i="2" s="1"/>
  <c r="L92" i="2"/>
  <c r="N92" i="2" s="1"/>
  <c r="L84" i="2"/>
  <c r="N84" i="2" s="1"/>
  <c r="L76" i="2"/>
  <c r="N76" i="2" s="1"/>
  <c r="L68" i="2"/>
  <c r="N68" i="2" s="1"/>
  <c r="L60" i="2"/>
  <c r="N60" i="2" s="1"/>
  <c r="L52" i="2"/>
  <c r="N52" i="2" s="1"/>
  <c r="L44" i="2"/>
  <c r="N44" i="2" s="1"/>
  <c r="L36" i="2"/>
  <c r="N36" i="2" s="1"/>
  <c r="L28" i="2"/>
  <c r="N28" i="2" s="1"/>
  <c r="L20" i="2"/>
  <c r="N20" i="2" s="1"/>
  <c r="L12" i="2"/>
  <c r="N12" i="2" s="1"/>
  <c r="L4" i="2"/>
  <c r="N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<sst xmlns="http://schemas.openxmlformats.org/spreadsheetml/2006/main" count="12939" uniqueCount="727">
  <si>
    <t>Nombre del Plato</t>
  </si>
  <si>
    <t>Costo Unitario</t>
  </si>
  <si>
    <t>Precio Unitario</t>
  </si>
  <si>
    <t>Cantidad Ordenada</t>
  </si>
  <si>
    <t>Observaciones</t>
  </si>
  <si>
    <t>Plato_7</t>
  </si>
  <si>
    <t>Ninguna</t>
  </si>
  <si>
    <t>Plato_2</t>
  </si>
  <si>
    <t>Sin cebolla</t>
  </si>
  <si>
    <t>Plato_17</t>
  </si>
  <si>
    <t>Plato_6</t>
  </si>
  <si>
    <t>Plato_20</t>
  </si>
  <si>
    <t>Plato_19</t>
  </si>
  <si>
    <t>Plato_9</t>
  </si>
  <si>
    <t>Plato_11</t>
  </si>
  <si>
    <t>Plato_16</t>
  </si>
  <si>
    <t>Plato_12</t>
  </si>
  <si>
    <t>Plato_8</t>
  </si>
  <si>
    <t>Plato_15</t>
  </si>
  <si>
    <t>Plato_5</t>
  </si>
  <si>
    <t>Plato_18</t>
  </si>
  <si>
    <t>Plato_3</t>
  </si>
  <si>
    <t>Plato_14</t>
  </si>
  <si>
    <t>Plato_13</t>
  </si>
  <si>
    <t>Plato_4</t>
  </si>
  <si>
    <t>Plato_10</t>
  </si>
  <si>
    <t>Plato_1</t>
  </si>
  <si>
    <t>Número de Mesa</t>
  </si>
  <si>
    <t>Nombre del Cliente</t>
  </si>
  <si>
    <t>Número de Comensales</t>
  </si>
  <si>
    <t>Hora de Llegada</t>
  </si>
  <si>
    <t>Hora de Salida</t>
  </si>
  <si>
    <t>Mesero Asignado</t>
  </si>
  <si>
    <t>Tipo de Servicio</t>
  </si>
  <si>
    <t>Método de Pago</t>
  </si>
  <si>
    <t>Propina</t>
  </si>
  <si>
    <t>Estado de la Mesa</t>
  </si>
  <si>
    <t>Número de Orden</t>
  </si>
  <si>
    <t>País de Origen</t>
  </si>
  <si>
    <t>Platos Ordenados</t>
  </si>
  <si>
    <t>Almuerzo</t>
  </si>
  <si>
    <t>Tarjeta de débito</t>
  </si>
  <si>
    <t>Reservada</t>
  </si>
  <si>
    <t>España</t>
  </si>
  <si>
    <t>Desayuno</t>
  </si>
  <si>
    <t>Efectivo</t>
  </si>
  <si>
    <t>Colombia</t>
  </si>
  <si>
    <t>Tarjeta de crédito</t>
  </si>
  <si>
    <t>Libre</t>
  </si>
  <si>
    <t>Brasil</t>
  </si>
  <si>
    <t xml:space="preserve"> Plato_17</t>
  </si>
  <si>
    <t xml:space="preserve"> Plato_19</t>
  </si>
  <si>
    <t>Paraguay</t>
  </si>
  <si>
    <t>Perú</t>
  </si>
  <si>
    <t>Cena</t>
  </si>
  <si>
    <t>Ocupada</t>
  </si>
  <si>
    <t>Venezuela</t>
  </si>
  <si>
    <t xml:space="preserve"> Plato_16</t>
  </si>
  <si>
    <t>Bolivia</t>
  </si>
  <si>
    <t xml:space="preserve"> Plato_7</t>
  </si>
  <si>
    <t xml:space="preserve"> Plato_12</t>
  </si>
  <si>
    <t>Uruguay</t>
  </si>
  <si>
    <t xml:space="preserve"> Plato_8</t>
  </si>
  <si>
    <t xml:space="preserve"> Plato_11</t>
  </si>
  <si>
    <t xml:space="preserve"> Plato_14</t>
  </si>
  <si>
    <t xml:space="preserve"> Plato_13</t>
  </si>
  <si>
    <t>Ecuador</t>
  </si>
  <si>
    <t xml:space="preserve"> Plato_4</t>
  </si>
  <si>
    <t xml:space="preserve"> Plato_20</t>
  </si>
  <si>
    <t xml:space="preserve"> Plato_10</t>
  </si>
  <si>
    <t>Chile</t>
  </si>
  <si>
    <t xml:space="preserve"> Plato_1</t>
  </si>
  <si>
    <t xml:space="preserve"> Plato_3</t>
  </si>
  <si>
    <t xml:space="preserve"> Plato_15</t>
  </si>
  <si>
    <t xml:space="preserve"> Plato_18</t>
  </si>
  <si>
    <t xml:space="preserve"> Plato_9</t>
  </si>
  <si>
    <t>Argentina</t>
  </si>
  <si>
    <t xml:space="preserve"> Plato_6</t>
  </si>
  <si>
    <t xml:space="preserve"> Plato_5</t>
  </si>
  <si>
    <t xml:space="preserve"> Plato_2</t>
  </si>
  <si>
    <t>Numero de Orden</t>
  </si>
  <si>
    <t>Numero de Mesa</t>
  </si>
  <si>
    <t>Descripcion del Plato</t>
  </si>
  <si>
    <t>Tiempo de Preparacion</t>
  </si>
  <si>
    <t>Descripcion del Plato_7</t>
  </si>
  <si>
    <t>Descripcion del Plato_2</t>
  </si>
  <si>
    <t>Descripcion del Plato_17</t>
  </si>
  <si>
    <t>Descripcion del Plato_6</t>
  </si>
  <si>
    <t>Descripcion del Plato_20</t>
  </si>
  <si>
    <t>Descripcion del Plato_19</t>
  </si>
  <si>
    <t>Descripcion del Plato_9</t>
  </si>
  <si>
    <t>Descripcion del Plato_11</t>
  </si>
  <si>
    <t>Descripcion del Plato_16</t>
  </si>
  <si>
    <t>Descripcion del Plato_12</t>
  </si>
  <si>
    <t>Descripcion del Plato_8</t>
  </si>
  <si>
    <t>Descripcion del Plato_15</t>
  </si>
  <si>
    <t>Descripcion del Plato_5</t>
  </si>
  <si>
    <t>Descripcion del Plato_18</t>
  </si>
  <si>
    <t>Descripcion del Plato_3</t>
  </si>
  <si>
    <t>Descripcion del Plato_14</t>
  </si>
  <si>
    <t>Descripcion del Plato_13</t>
  </si>
  <si>
    <t>Descripcion del Plato_4</t>
  </si>
  <si>
    <t>Descripcion del Plato_10</t>
  </si>
  <si>
    <t>Descripcion del Plato_1</t>
  </si>
  <si>
    <t>Columna1</t>
  </si>
  <si>
    <t>Columna2</t>
  </si>
  <si>
    <t>Columna3</t>
  </si>
  <si>
    <t>Ganancia Bruta</t>
  </si>
  <si>
    <t>Cliente_724</t>
  </si>
  <si>
    <t>Mesero_3</t>
  </si>
  <si>
    <t>Cliente_538</t>
  </si>
  <si>
    <t>Mesero_1</t>
  </si>
  <si>
    <t>Cliente_911</t>
  </si>
  <si>
    <t>Mesero_2</t>
  </si>
  <si>
    <t>Cliente_129</t>
  </si>
  <si>
    <t>Mesero_5</t>
  </si>
  <si>
    <t>Cliente_938</t>
  </si>
  <si>
    <t>Mesero_4</t>
  </si>
  <si>
    <t>Cliente_965</t>
  </si>
  <si>
    <t>Cliente_306</t>
  </si>
  <si>
    <t>Cliente_974</t>
  </si>
  <si>
    <t>Cliente_740</t>
  </si>
  <si>
    <t>Cliente_33</t>
  </si>
  <si>
    <t>Cliente_881</t>
  </si>
  <si>
    <t>Cliente_890</t>
  </si>
  <si>
    <t>Cliente_873</t>
  </si>
  <si>
    <t>Cliente_780</t>
  </si>
  <si>
    <t>Cliente_728</t>
  </si>
  <si>
    <t>Cliente_175</t>
  </si>
  <si>
    <t>Cliente_200</t>
  </si>
  <si>
    <t>Cliente_190</t>
  </si>
  <si>
    <t>Cliente_290</t>
  </si>
  <si>
    <t>Cliente_972</t>
  </si>
  <si>
    <t>Cliente_210</t>
  </si>
  <si>
    <t>Cliente_88</t>
  </si>
  <si>
    <t>Cliente_427</t>
  </si>
  <si>
    <t>Cliente_424</t>
  </si>
  <si>
    <t>Cliente_824</t>
  </si>
  <si>
    <t>Cliente_107</t>
  </si>
  <si>
    <t>Cliente_775</t>
  </si>
  <si>
    <t>Cliente_358</t>
  </si>
  <si>
    <t>Cliente_377</t>
  </si>
  <si>
    <t>Cliente_361</t>
  </si>
  <si>
    <t>Cliente_229</t>
  </si>
  <si>
    <t>Cliente_27</t>
  </si>
  <si>
    <t>Cliente_103</t>
  </si>
  <si>
    <t>Cliente_1</t>
  </si>
  <si>
    <t>Cliente_828</t>
  </si>
  <si>
    <t>Cliente_874</t>
  </si>
  <si>
    <t>Cliente_999</t>
  </si>
  <si>
    <t>Cliente_167</t>
  </si>
  <si>
    <t>Cliente_606</t>
  </si>
  <si>
    <t>Cliente_710</t>
  </si>
  <si>
    <t>Cliente_870</t>
  </si>
  <si>
    <t>Cliente_230</t>
  </si>
  <si>
    <t>Cliente_814</t>
  </si>
  <si>
    <t>Cliente_640</t>
  </si>
  <si>
    <t>Cliente_623</t>
  </si>
  <si>
    <t>Cliente_72</t>
  </si>
  <si>
    <t>Cliente_963</t>
  </si>
  <si>
    <t>Cliente_929</t>
  </si>
  <si>
    <t>Cliente_708</t>
  </si>
  <si>
    <t>Cliente_631</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</si>
  <si>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</si>
  <si>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</si>
  <si>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</si>
  <si>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</si>
  <si>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</si>
  <si>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</si>
  <si>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</si>
  <si>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</si>
  <si>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</si>
  <si>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</si>
  <si>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</si>
  <si>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</si>
  <si>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</si>
  <si>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</si>
  <si>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</si>
  <si>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</si>
  <si>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</si>
  <si>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</si>
  <si>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</si>
  <si>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</si>
  <si>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</si>
  <si>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</si>
  <si>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</si>
  <si>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</si>
  <si>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</si>
  <si>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</si>
  <si>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</si>
  <si>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</si>
  <si>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</si>
  <si>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</si>
  <si>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</si>
  <si>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</si>
  <si>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</si>
  <si>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</si>
  <si>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</si>
  <si>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</si>
  <si>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</si>
  <si>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</si>
  <si>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</si>
  <si>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</si>
  <si>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</si>
  <si>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</si>
  <si>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</si>
  <si>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</si>
  <si>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</si>
  <si>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</si>
  <si>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</si>
  <si>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</si>
  <si>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</si>
  <si>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</si>
  <si>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</si>
  <si>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</si>
  <si>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</si>
  <si>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</si>
  <si>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</si>
  <si>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</si>
  <si>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</si>
  <si>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</si>
  <si>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</si>
  <si>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</si>
  <si>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</si>
  <si>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</si>
  <si>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</si>
  <si>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</si>
  <si>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</si>
  <si>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</si>
  <si>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</si>
  <si>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</si>
  <si>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</si>
  <si>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</si>
  <si>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</si>
  <si>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</si>
  <si>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</si>
  <si>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</si>
  <si>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</si>
  <si>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</si>
  <si>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</si>
  <si>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</si>
  <si>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</si>
  <si>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</si>
  <si>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</si>
  <si>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</si>
  <si>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</si>
  <si>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</si>
  <si>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</si>
  <si>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</si>
  <si>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</si>
  <si>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</si>
  <si>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</si>
  <si>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</si>
  <si>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</si>
  <si>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</si>
  <si>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</si>
  <si>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</si>
  <si>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</si>
  <si>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</si>
  <si>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</si>
  <si>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</si>
  <si>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</si>
  <si>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</si>
  <si>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</si>
  <si>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</si>
  <si>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</si>
  <si>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</si>
  <si>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</si>
  <si>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</si>
  <si>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</si>
  <si>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</si>
  <si>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</si>
  <si>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</si>
  <si>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</si>
  <si>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</si>
  <si>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</si>
  <si>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</si>
  <si>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</si>
  <si>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</si>
  <si>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</si>
  <si>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</si>
  <si>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</si>
  <si>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</si>
  <si>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</si>
  <si>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</si>
  <si>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</si>
  <si>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</si>
  <si>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</si>
  <si>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</si>
  <si>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</si>
  <si>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</si>
  <si>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</si>
  <si>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</si>
  <si>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</si>
  <si>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</si>
  <si>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</si>
  <si>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</si>
  <si>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</si>
  <si>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</si>
  <si>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</si>
  <si>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</si>
  <si>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</si>
  <si>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</si>
  <si>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</si>
  <si>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</si>
  <si>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</si>
  <si>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</si>
  <si>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</si>
  <si>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</si>
  <si>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</si>
  <si>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</si>
  <si>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</si>
  <si>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</si>
  <si>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</si>
  <si>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</si>
  <si>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</si>
  <si>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</si>
  <si>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</si>
  <si>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</si>
  <si>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</si>
  <si>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</si>
  <si>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</si>
  <si>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</si>
  <si>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</si>
  <si>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</si>
  <si>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</si>
  <si>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</si>
  <si>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</si>
  <si>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</si>
  <si>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</si>
  <si>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</si>
  <si>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</si>
  <si>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</si>
  <si>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</si>
  <si>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</si>
  <si>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</si>
  <si>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</si>
  <si>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</si>
  <si>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</si>
  <si>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</si>
  <si>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</si>
  <si>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</si>
  <si>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</si>
  <si>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</si>
  <si>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</si>
  <si>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</si>
  <si>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</si>
  <si>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</si>
  <si>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</si>
  <si>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</si>
  <si>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</si>
  <si>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</si>
  <si>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</si>
  <si>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</si>
  <si>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</si>
  <si>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</si>
  <si>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</si>
  <si>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</si>
  <si>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</si>
  <si>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</si>
  <si>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</si>
  <si>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</si>
  <si>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</si>
  <si>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</si>
  <si>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</si>
  <si>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</si>
  <si>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</si>
  <si>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</si>
  <si>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</si>
  <si>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</si>
  <si>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</si>
  <si>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</si>
  <si>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</si>
  <si>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</si>
  <si>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</si>
  <si>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</si>
  <si>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</si>
  <si>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</si>
  <si>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</si>
  <si>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</si>
  <si>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</si>
  <si>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</si>
  <si>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</si>
  <si>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</si>
  <si>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</si>
  <si>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</si>
  <si>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</si>
  <si>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</si>
  <si>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</si>
  <si>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</si>
  <si>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</si>
  <si>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</si>
  <si>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</si>
  <si>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</si>
  <si>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</si>
  <si>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</si>
  <si>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</si>
  <si>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</si>
  <si>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</si>
  <si>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</si>
  <si>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</si>
  <si>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</si>
  <si>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</si>
  <si>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</si>
  <si>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</si>
  <si>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</si>
  <si>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</si>
  <si>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</si>
  <si>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</si>
  <si>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</si>
  <si>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</si>
  <si>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</si>
  <si>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</si>
  <si>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</si>
  <si>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</si>
  <si>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</si>
  <si>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</si>
  <si>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</si>
  <si>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</si>
  <si>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</si>
  <si>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</si>
  <si>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</si>
  <si>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</si>
  <si>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</si>
  <si>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</si>
  <si>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</si>
  <si>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</si>
  <si>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</si>
  <si>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</si>
  <si>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</si>
  <si>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</si>
  <si>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</si>
  <si>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</si>
  <si>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</si>
  <si>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</si>
  <si>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</si>
  <si>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</si>
  <si>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</si>
  <si>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</si>
  <si>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</si>
  <si>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</si>
  <si>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</si>
  <si>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</si>
  <si>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</si>
  <si>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</si>
  <si>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</si>
  <si>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</si>
  <si>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</si>
  <si>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</si>
  <si>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</si>
  <si>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</si>
  <si>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</si>
  <si>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</si>
  <si>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</si>
  <si>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</si>
  <si>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</si>
  <si>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</si>
  <si>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</si>
  <si>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</si>
  <si>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</si>
  <si>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</si>
  <si>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</si>
  <si>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</si>
  <si>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</si>
  <si>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</si>
  <si>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</si>
  <si>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</si>
  <si>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</si>
  <si>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</si>
  <si>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</si>
  <si>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</si>
  <si>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</si>
  <si>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</si>
  <si>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</si>
  <si>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</si>
  <si>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</si>
  <si>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</si>
  <si>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</si>
  <si>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</si>
  <si>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</si>
  <si>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</si>
  <si>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</si>
  <si>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</si>
  <si>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</si>
  <si>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</si>
  <si>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</si>
  <si>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</si>
  <si>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</si>
  <si>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</si>
  <si>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</si>
  <si>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</si>
  <si>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</si>
  <si>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</si>
  <si>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</si>
  <si>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</si>
  <si>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</si>
  <si>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</si>
  <si>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</si>
  <si>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</si>
  <si>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</si>
  <si>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</si>
  <si>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</si>
  <si>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</si>
  <si>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</si>
  <si>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</si>
  <si>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</si>
  <si>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</si>
  <si>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</si>
  <si>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</si>
  <si>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</si>
  <si>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</si>
  <si>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</si>
  <si>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</si>
  <si>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</si>
  <si>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</si>
  <si>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</si>
  <si>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</si>
  <si>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</si>
  <si>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</si>
  <si>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</si>
  <si>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</si>
  <si>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</si>
  <si>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</si>
  <si>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</si>
  <si>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</si>
  <si>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</si>
  <si>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</si>
  <si>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</si>
  <si>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</si>
  <si>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</si>
  <si>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</si>
  <si>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</si>
  <si>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</si>
  <si>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</si>
  <si>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</si>
  <si>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</si>
  <si>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</si>
  <si>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</si>
  <si>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</si>
  <si>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</si>
  <si>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</si>
  <si>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</si>
  <si>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</si>
  <si>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</si>
  <si>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</si>
  <si>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</si>
  <si>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</si>
  <si>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</si>
  <si>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</si>
  <si>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</si>
  <si>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</si>
  <si>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</si>
  <si>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</si>
  <si>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</si>
  <si>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</si>
  <si>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</si>
  <si>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</si>
  <si>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</si>
  <si>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</si>
  <si>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</si>
  <si>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</si>
  <si>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</si>
  <si>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</si>
  <si>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</si>
  <si>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</si>
  <si>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</si>
  <si>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</si>
  <si>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</si>
  <si>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</si>
  <si>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</si>
  <si>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</si>
  <si>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</si>
  <si>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</si>
  <si>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</si>
  <si>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</si>
  <si>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</si>
  <si>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</si>
  <si>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</si>
  <si>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</si>
  <si>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</si>
  <si>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</si>
  <si>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</si>
  <si>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</si>
  <si>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</si>
  <si>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</si>
  <si>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</si>
  <si>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</si>
  <si>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</si>
  <si>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</si>
  <si>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</si>
  <si>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</si>
  <si>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</si>
  <si>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</si>
  <si>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</si>
  <si>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</si>
  <si>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</si>
  <si>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</si>
  <si>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</si>
  <si>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</si>
  <si>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</si>
  <si>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</si>
  <si>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</si>
  <si>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</si>
  <si>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</si>
  <si>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</si>
  <si>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</si>
  <si>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</si>
  <si>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</si>
  <si>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</si>
  <si>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</si>
  <si>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</si>
  <si>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</si>
  <si>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</si>
  <si>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</si>
  <si>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</si>
  <si>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</si>
  <si>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</si>
  <si>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</si>
  <si>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</si>
  <si>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</si>
  <si>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</si>
  <si>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</si>
  <si>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</si>
  <si>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</si>
  <si>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</si>
  <si>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</si>
  <si>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</si>
  <si>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</si>
  <si>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</si>
  <si>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</si>
  <si>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</si>
  <si>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</si>
  <si>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</si>
  <si>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</si>
  <si>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</si>
  <si>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</si>
  <si>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</si>
  <si>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</si>
  <si>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</si>
  <si>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</si>
  <si>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</si>
  <si>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</si>
  <si>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</si>
  <si>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</si>
  <si>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</si>
  <si>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</si>
  <si>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</si>
  <si>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</si>
  <si>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</si>
  <si>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</si>
  <si>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</si>
  <si>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</si>
  <si>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</si>
  <si>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</si>
  <si>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</si>
  <si>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</si>
  <si>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</si>
  <si>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</si>
  <si>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</si>
  <si>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Platos Pedidos</t>
  </si>
  <si>
    <t>Total del Pedido</t>
  </si>
  <si>
    <t>Total pagado por este plato específico.</t>
  </si>
  <si>
    <t>Ganancia Neta</t>
  </si>
  <si>
    <t>Porcentaje de Ganancia</t>
  </si>
  <si>
    <t>Ingresos brutos de este plato.</t>
  </si>
  <si>
    <t>Ganancia neta obtenida de este plato.</t>
  </si>
  <si>
    <t>Porcentaje de ganancia sobre el costo.</t>
  </si>
  <si>
    <t>Costo</t>
  </si>
  <si>
    <t>Coste de producción de los platos ordenados</t>
  </si>
  <si>
    <t>Monto Total de la Cuenta</t>
  </si>
  <si>
    <t>Platos ordenados cocina_def</t>
  </si>
  <si>
    <t>Monto Total Pagado</t>
  </si>
  <si>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t>
    </r>
    <r>
      <rPr>
        <sz val="11"/>
        <color theme="1"/>
        <rFont val="Aptos Narrow"/>
        <family val="2"/>
        <scheme val="minor"/>
      </rPr>
      <t>.</t>
    </r>
  </si>
  <si>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 + la propina</t>
    </r>
  </si>
  <si>
    <t>Fecha de Factura</t>
  </si>
  <si>
    <t>Tiempo de Permanencia</t>
  </si>
  <si>
    <t>Tiempo Preparacion</t>
  </si>
  <si>
    <t>minutos preparacion</t>
  </si>
  <si>
    <t>Tiempo de Degustacion</t>
  </si>
  <si>
    <t>Orden Cobrada</t>
  </si>
  <si>
    <t>Etiquetas de fila</t>
  </si>
  <si>
    <t>Total general</t>
  </si>
  <si>
    <t>Etiquetas de columna</t>
  </si>
  <si>
    <t>Suma de Monto Total Pagado</t>
  </si>
  <si>
    <t>VERDADERO</t>
  </si>
  <si>
    <t>Tabla 1: Análisis de Ingresos por Tipo de Servicio</t>
  </si>
  <si>
    <t>Tabla 2: Análisis de número de transacciones por Método de Pago</t>
  </si>
  <si>
    <t>Cuenta de Método de Pago</t>
  </si>
  <si>
    <t>Tabla 3: Desglose de Ingresos tipo de Servicio y día de la Semana</t>
  </si>
  <si>
    <t>FALSO</t>
  </si>
  <si>
    <t>01-abr</t>
  </si>
  <si>
    <t>02-abr</t>
  </si>
  <si>
    <t>03-abr</t>
  </si>
  <si>
    <t>04-abr</t>
  </si>
  <si>
    <t>05-abr</t>
  </si>
  <si>
    <t>06-abr</t>
  </si>
  <si>
    <t>07-abr</t>
  </si>
  <si>
    <t>EN TODOS LOS CASOS, SOLO VOY A TENER EN CUENTA LAS ORDENES QUE SI HAN SIDO COBRADAS</t>
  </si>
  <si>
    <t>Este gráfico lo veo muy bueno ya que no solo podemos ver en que día de la semana ha generado más cada tipo de servicio,
si no que podemos ver también como las barras del tipo de servicio "Almuerzo" son bastantes superiores a las de los demás.
Dándonos a entender que es el tipo de servicio que más ha generado en esa semana.</t>
  </si>
  <si>
    <t>Tabla 4: Desglose de Ingresos por País de Origen</t>
  </si>
  <si>
    <t>Tabla 5: Desglose de Impagos</t>
  </si>
  <si>
    <t>Suma de Monto Total de la Cuenta</t>
  </si>
  <si>
    <t>Ejercicio 6: Desglose de Propinas</t>
  </si>
  <si>
    <t>Suma de Propina</t>
  </si>
  <si>
    <t>Ejercicio 7: Desglose de Órdenes Atendidas por meseros.</t>
  </si>
  <si>
    <t>Cuenta de Número de Orden</t>
  </si>
  <si>
    <t>insights que pueden estar bien</t>
  </si>
  <si>
    <t>platos mas pedidos</t>
  </si>
  <si>
    <t>tiempos de espera según mañana, tarde o noche</t>
  </si>
  <si>
    <t>sobre que hora se va más gente sin pagar</t>
  </si>
  <si>
    <t>TAMBIÉN ORDENARÉ DE MAYOR A MENOR SIEMPRE QUE PUEDA O LO CONSIDERE ÚTIL</t>
  </si>
  <si>
    <t>Cuenta de Nombre del Cliente</t>
  </si>
  <si>
    <t>1</t>
  </si>
  <si>
    <t>2</t>
  </si>
  <si>
    <t>3</t>
  </si>
  <si>
    <t>0</t>
  </si>
  <si>
    <t>FACTURACIÓN AEROPUERTO ADOLFO SUÁREZ (1 al 7 de Abril)</t>
  </si>
  <si>
    <t>Media de Comensales</t>
  </si>
  <si>
    <t>Ticket Medio</t>
  </si>
  <si>
    <t>Promedio de Monto Total de la Cuenta3</t>
  </si>
  <si>
    <t>Promedio de Número de Comensales2</t>
  </si>
  <si>
    <t>Media de Comensales (fallida)</t>
  </si>
  <si>
    <t>Este esapcio en blanco se debe a que se ha rayado y ya no me deja crear una tabla aquí porque me dice que ya existe</t>
  </si>
  <si>
    <t>Promedio de Propina2</t>
  </si>
  <si>
    <t>Coste Total</t>
  </si>
  <si>
    <t>Suma de Costo</t>
  </si>
  <si>
    <t>Resumen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</si>
</sst>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43" formatCode="_-* #,##0.00_-;\-* #,##0.00_-;_-* &quot;-&quot;??_-;_-@_-"/>
    <numFmt numFmtId="164" formatCode="_-* #,##0_-;\-* #,##0_-;_-* &quot;-&quot;??_-;_-@_-"/>
    <numFmt numFmtId="165" formatCode="_-* #,##0.00\ [$€-C0A]_-;\-* #,##0.00\ [$€-C0A]_-;_-* &quot;-&quot;??\ [$€-C0A]_-;_-@_-"/>
    <numFmt numFmtId="166" formatCode="_-* #,##0.0000000_-;\-* #,##0.0000000_-;_-* &quot;-&quot;??_-;_-@_-"/>
  </numFmts>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sz val="14"/>
      <color theme="1"/>
      <name val="Aptos Narrow"/>
      <family val="2"/>
      <scheme val="minor"/>
    </font>
    <font>
      <sz val="16"/>
      <color theme="1"/>
      <name val="Aptos Narrow"/>
      <family val="2"/>
      <scheme val="minor"/>
    </font>
    <font>
      <b/>
      <sz val="18"/>
      <color theme="3" tint="0.499984740745262"/>
      <name val="Aptos Narrow"/>
      <family val="2"/>
      <scheme val="minor"/>
    </font>
    <font>
      <b/>
      <sz val="16"/>
      <color theme="1"/>
      <name val="Aptos Narrow"/>
      <family val="2"/>
      <scheme val="minor"/>
    </font>
    <font>
      <sz val="18"/>
      <color theme="1"/>
      <name val="Aptos Mono"/>
      <family val="3"/>
    </font>
    <font>
      <sz val="18"/>
      <color theme="1"/>
      <name val="Shruti"/>
      <family val="2"/>
    </font>
    <font>
      <b/>
      <sz val="18"/>
      <color theme="3" tint="0.249977111117893"/>
      <name val="Shrut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 fontId="0" fillId="0" borderId="0" xfId="0" applyNumberFormat="1"/>
    <xf numFmtId="49" fontId="0" fillId="0" borderId="0" xfId="0" applyNumberFormat="1"/>
    <xf numFmtId="44" fontId="0" fillId="0" borderId="0" xfId="2" applyFont="1"/>
    <xf numFmtId="164" fontId="0" fillId="0" borderId="0" xfId="1" applyNumberFormat="1" applyFont="1"/>
    <xf numFmtId="165" fontId="0" fillId="0" borderId="0" xfId="2" applyNumberFormat="1" applyFont="1"/>
    <xf numFmtId="0" fontId="0" fillId="0" borderId="0" xfId="0" applyAlignment="1">
      <alignment horizontal="center" vertical="top" wrapText="1"/>
    </xf>
    <xf numFmtId="44" fontId="0" fillId="0" borderId="0" xfId="0" applyNumberFormat="1"/>
    <xf numFmtId="1" fontId="0" fillId="0" borderId="0" xfId="0" applyNumberFormat="1" applyAlignment="1">
      <alignment horizontal="center" vertical="center" wrapText="1"/>
    </xf>
    <xf numFmtId="1" fontId="0" fillId="0" borderId="0" xfId="0" applyNumberFormat="1" applyAlignment="1">
      <alignment horizontal="center" vertical="top" wrapText="1"/>
    </xf>
    <xf numFmtId="49" fontId="0" fillId="0" borderId="0" xfId="0" applyNumberFormat="1" applyAlignment="1">
      <alignment horizontal="center" vertical="top" wrapText="1"/>
    </xf>
    <xf numFmtId="44" fontId="0" fillId="0" borderId="0" xfId="2" applyFont="1" applyAlignment="1">
      <alignment horizontal="center" vertical="top" wrapText="1"/>
    </xf>
    <xf numFmtId="10" fontId="0" fillId="0" borderId="0" xfId="3" applyNumberFormat="1" applyFont="1"/>
    <xf numFmtId="164" fontId="0" fillId="0" borderId="0" xfId="1" applyNumberFormat="1" applyFont="1" applyAlignment="1">
      <alignment horizontal="center" vertical="top" wrapText="1"/>
    </xf>
    <xf numFmtId="165" fontId="0" fillId="0" borderId="0" xfId="2" applyNumberFormat="1" applyFont="1" applyAlignment="1">
      <alignment horizontal="center" vertical="top" wrapText="1"/>
    </xf>
    <xf numFmtId="14" fontId="0" fillId="0" borderId="0" xfId="0" applyNumberFormat="1"/>
    <xf numFmtId="20" fontId="0" fillId="0" borderId="0" xfId="0" applyNumberFormat="1"/>
    <xf numFmtId="166" fontId="0" fillId="0" borderId="0" xfId="1" applyNumberFormat="1" applyFont="1"/>
    <xf numFmtId="43" fontId="0" fillId="0" borderId="0" xfId="1" applyFont="1"/>
    <xf numFmtId="9" fontId="0" fillId="0" borderId="0" xfId="3" applyFon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applyAlignment="1">
      <alignment horizontal="left"/>
    </xf>
    <xf numFmtId="0" fontId="3" fillId="0" borderId="0" xfId="0" applyFont="1"/>
    <xf numFmtId="0" fontId="4" fillId="0" borderId="0" xfId="0" applyFont="1"/>
    <xf numFmtId="0" fontId="5" fillId="0" borderId="0" xfId="0" applyFont="1"/>
    <xf numFmtId="0" fontId="6" fillId="0" borderId="0" xfId="0" applyFont="1" applyAlignment="1">
      <alignment vertical="center"/>
    </xf>
    <xf numFmtId="20" fontId="0" fillId="0" borderId="0" xfId="0" applyNumberFormat="1" applyAlignment="1">
      <alignment horizontal="left"/>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NumberFormat="1"/>
    <xf numFmtId="44" fontId="0" fillId="0" borderId="0" xfId="0" applyNumberFormat="1" applyAlignment="1"/>
    <xf numFmtId="0" fontId="7" fillId="0" borderId="0" xfId="0" applyFont="1" applyAlignment="1">
      <alignment horizontal="center" vertical="center"/>
    </xf>
    <xf numFmtId="0" fontId="8" fillId="0" borderId="0" xfId="0" applyFont="1" applyAlignment="1">
      <alignment horizontal="left" vertical="center"/>
    </xf>
    <xf numFmtId="0" fontId="9" fillId="0" borderId="0" xfId="0" applyFont="1"/>
  </cellXfs>
  <cellStyles count="4">
    <cellStyle name="Millares" xfId="1" builtinId="3"/>
    <cellStyle name="Moneda" xfId="2" builtinId="4"/>
    <cellStyle name="Normal" xfId="0" builtinId="0"/>
    <cellStyle name="Porcentaje" xfId="3" builtinId="5"/>
  </cellStyles>
  <dxfs count="72">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164" formatCode="_-* #,##0_-;\-* #,##0_-;_-* &quot;-&quot;??_-;_-@_-"/>
    </dxf>
    <dxf>
      <numFmt numFmtId="34" formatCode="_-* #,##0.00\ &quot;€&quot;_-;\-* #,##0.00\ &quot;€&quot;_-;_-* &quot;-&quot;??\ &quot;€&quot;_-;_-@_-"/>
    </dxf>
    <dxf>
      <numFmt numFmtId="164" formatCode="_-* #,##0_-;\-* #,##0_-;_-* &quot;-&quot;??_-;_-@_-"/>
    </dxf>
    <dxf>
      <numFmt numFmtId="167" formatCode="_-* #,##0.0_-;\-* #,##0.0_-;_-* &quot;-&quot;??_-;_-@_-"/>
    </dxf>
    <dxf>
      <numFmt numFmtId="34" formatCode="_-* #,##0.00\ &quot;€&quot;_-;\-* #,##0.00\ &quot;€&quot;_-;_-* &quot;-&quot;??\ &quot;€&quot;_-;_-@_-"/>
    </dxf>
    <dxf>
      <numFmt numFmtId="167" formatCode="_-* #,##0.0_-;\-* #,##0.0_-;_-* &quot;-&quot;??_-;_-@_-"/>
    </dxf>
    <dxf>
      <numFmt numFmtId="35" formatCode="_-* #,##0.00_-;\-* #,##0.00_-;_-* &quot;-&quot;??_-;_-@_-"/>
    </dxf>
    <dxf>
      <numFmt numFmtId="34" formatCode="_-* #,##0.00\ &quot;€&quot;_-;\-* #,##0.00\ &quot;€&quot;_-;_-* &quot;-&quot;??\ &quot;€&quot;_-;_-@_-"/>
    </dxf>
    <dxf>
      <numFmt numFmtId="35" formatCode="_-* #,##0.00_-;\-* #,##0.00_-;_-*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25" formatCode="h:mm"/>
    </dxf>
    <dxf>
      <numFmt numFmtId="34" formatCode="_-* #,##0.00\ &quot;€&quot;_-;\-* #,##0.00\ &quot;€&quot;_-;_-* &quot;-&quot;??\ &quot;€&quot;_-;_-@_-"/>
    </dxf>
    <dxf>
      <alignment horizontal="general"/>
    </dxf>
    <dxf>
      <alignment horizontal="left"/>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5" formatCode="_-* #,##0.00_-;\-* #,##0.00_-;_-* &quot;-&quot;??_-;_-@_-"/>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34" formatCode="_-* #,##0.00\ &quot;€&quot;_-;\-* #,##0.00\ &quot;€&quot;_-;_-* &quot;-&quot;??\ &quot;€&quot;_-;_-@_-"/>
    </dxf>
    <dxf>
      <numFmt numFmtId="34" formatCode="_-* #,##0.00\ &quot;€&quot;_-;\-* #,##0.00\ &quot;€&quot;_-;_-* &quot;-&quot;??\ &quot;€&quot;_-;_-@_-"/>
    </dxf>
    <dxf>
      <numFmt numFmtId="30" formatCode="@"/>
    </dxf>
    <dxf>
      <font>
        <b val="0"/>
        <i val="0"/>
        <strike val="0"/>
        <condense val="0"/>
        <extend val="0"/>
        <outline val="0"/>
        <shadow val="0"/>
        <u val="none"/>
        <vertAlign val="baseline"/>
        <sz val="11"/>
        <color theme="1"/>
        <name val="Aptos Narrow"/>
        <family val="2"/>
        <scheme val="minor"/>
      </font>
      <numFmt numFmtId="165" formatCode="_-* #,##0.00\ [$€-C0A]_-;\-* #,##0.00\ [$€-C0A]_-;_-* &quot;-&quot;??\ [$€-C0A]_-;_-@_-"/>
    </dxf>
    <dxf>
      <numFmt numFmtId="30" formatCode="@"/>
    </dxf>
    <dxf>
      <numFmt numFmtId="30" formatCode="@"/>
    </dxf>
    <dxf>
      <numFmt numFmtId="30" formatCode="@"/>
    </dxf>
    <dxf>
      <numFmt numFmtId="25" formatCode="h:mm"/>
    </dxf>
    <dxf>
      <numFmt numFmtId="25" formatCode="h:mm"/>
    </dxf>
    <dxf>
      <numFmt numFmtId="25" formatCode="h:mm"/>
    </dxf>
    <dxf>
      <numFmt numFmtId="25" formatCode="h:mm"/>
    </dxf>
    <dxf>
      <numFmt numFmtId="25" formatCode="h:mm"/>
    </dxf>
    <dxf>
      <numFmt numFmtId="19" formatCode="dd/mm/yyyy"/>
    </dxf>
    <dxf>
      <font>
        <b val="0"/>
        <i val="0"/>
        <strike val="0"/>
        <condense val="0"/>
        <extend val="0"/>
        <outline val="0"/>
        <shadow val="0"/>
        <u val="none"/>
        <vertAlign val="baseline"/>
        <sz val="11"/>
        <color theme="1"/>
        <name val="Aptos Narrow"/>
        <family val="2"/>
        <scheme val="minor"/>
      </font>
      <numFmt numFmtId="164" formatCode="_-* #,##0_-;\-* #,##0_-;_-* &quot;-&quot;??_-;_-@_-"/>
    </dxf>
    <dxf>
      <numFmt numFmtId="30" formatCode="@"/>
    </dxf>
    <dxf>
      <numFmt numFmtId="30" formatCode="@"/>
    </dxf>
    <dxf>
      <numFmt numFmtId="30" formatCode="@"/>
    </dxf>
    <dxf>
      <numFmt numFmtId="30" formatCode="@"/>
    </dxf>
    <dxf>
      <numFmt numFmtId="166" formatCode="_-* #,##0.0000000_-;\-* #,##0.0000000_-;_-* &quot;-&quot;??_-;_-@_-"/>
    </dxf>
    <dxf>
      <numFmt numFmtId="14" formatCode="0.00%"/>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0" formatCode="@"/>
    </dxf>
    <dxf>
      <numFmt numFmtId="1" formatCode="0"/>
    </dxf>
    <dxf>
      <numFmt numFmtId="1" formatCode="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30" formatCode="@"/>
    </dxf>
    <dxf>
      <numFmt numFmtId="30" formatCode="@"/>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[Reto_Excel_Prework_Data.xlsx]Tablas_Dinamicas_Pedidas!TablaDinámica1</c:name>
    <c:fmtId val="1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Tablas_Dinamicas_Pedidas!$B$13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CDC-47C2-8D8F-1A6BC0695E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CDC-47C2-8D8F-1A6BC0695E2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CDC-47C2-8D8F-1A6BC0695E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Tablas_Dinamicas_Pedidas!$A$14:$A$18</c:f>
              <c:multiLvlStrCache>
                <c:ptCount val="3"/>
                <c:lvl>
                  <c:pt idx="0">
                    <c:v>Almuerzo</c:v>
                  </c:pt>
                  <c:pt idx="1">
                    <c:v>Cena</c:v>
                  </c:pt>
                  <c:pt idx="2">
                    <c:v>Desayuno</c:v>
                  </c:pt>
                </c:lvl>
                <c:lvl>
                  <c:pt idx="0">
                    <c:v>VERDADERO</c:v>
                  </c:pt>
                </c:lvl>
              </c:multiLvlStrCache>
            </c:multiLvlStrRef>
          </c:cat>
          <c:val>
            <c:numRef>
              <c:f>Tablas_Dinamicas_Pedidas!$B$14:$B$18</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D6EB-4E94-85A4-7E53B2EB821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[Reto_Excel_Prework_Data.xlsx]Tablas_Dinamicas_Pedidas!TablaDinámica1</c:name>
    <c:fmtId val="21"/>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Tablas_Dinamicas_Pedidas!$B$13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Tablas_Dinamicas_Pedidas!$A$14:$A$18</c:f>
              <c:multiLvlStrCache>
                <c:ptCount val="3"/>
                <c:lvl>
                  <c:pt idx="0">
                    <c:v>Almuerzo</c:v>
                  </c:pt>
                  <c:pt idx="1">
                    <c:v>Cena</c:v>
                  </c:pt>
                  <c:pt idx="2">
                    <c:v>Desayuno</c:v>
                  </c:pt>
                </c:lvl>
                <c:lvl>
                  <c:pt idx="0">
                    <c:v>VERDADERO</c:v>
                  </c:pt>
                </c:lvl>
              </c:multiLvlStrCache>
            </c:multiLvlStrRef>
          </c:cat>
          <c:val>
            <c:numRef>
              <c:f>Tablas_Dinamicas_Pedidas!$B$14:$B$18</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441F-482A-A0C1-06EFF2998A81}"/>
            </c:ext>
          </c:extLst>
        </c:ser>
        <c:dLbls>
          <c:dLblPos val="ctr"/>
          <c:showLegendKey val="0"/>
          <c:showVal val="1"/>
          <c:showCatName val="0"/>
          <c:showSerName val="0"/>
          <c:showPercent val="0"/>
          <c:showBubbleSize val="0"/>
        </c:dLbls>
        <c:gapWidth val="79"/>
        <c:overlap val="100"/>
        <c:axId val="1002223120"/>
        <c:axId val="658421823"/>
      </c:barChart>
      <c:catAx>
        <c:axId val="1002223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658421823"/>
        <c:crosses val="autoZero"/>
        <c:auto val="1"/>
        <c:lblAlgn val="ctr"/>
        <c:lblOffset val="100"/>
        <c:noMultiLvlLbl val="0"/>
      </c:catAx>
      <c:valAx>
        <c:axId val="658421823"/>
        <c:scaling>
          <c:orientation val="minMax"/>
        </c:scaling>
        <c:delete val="1"/>
        <c:axPos val="l"/>
        <c:numFmt formatCode="_(&quot;€&quot;* #,##0.00_);_(&quot;€&quot;* \(#,##0.00\);_(&quot;€&quot;* &quot;-&quot;??_);_(@_)" sourceLinked="1"/>
        <c:majorTickMark val="none"/>
        <c:minorTickMark val="none"/>
        <c:tickLblPos val="nextTo"/>
        <c:crossAx val="100222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[Reto_Excel_Prework_Data.xlsx]Tablas_Dinamicas_Pedidas!TablaDinámica2</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Tablas_Dinamicas_Pedidas!$B$33:$B$34</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Tablas_Dinamicas_Pedidas!$A$35:$A$38</c:f>
              <c:strCache>
                <c:ptCount val="3"/>
                <c:pt idx="0">
                  <c:v>Tarjeta de crédito</c:v>
                </c:pt>
                <c:pt idx="1">
                  <c:v>Tarjeta de débito</c:v>
                </c:pt>
                <c:pt idx="2">
                  <c:v>Efectivo</c:v>
                </c:pt>
              </c:strCache>
            </c:strRef>
          </c:cat>
          <c:val>
            <c:numRef>
              <c:f>Tablas_Dinamicas_Pedidas!$B$35:$B$38</c:f>
              <c:numCache>
                <c:formatCode>General</c:formatCode>
                <c:ptCount val="3"/>
                <c:pt idx="0">
                  <c:v>461</c:v>
                </c:pt>
                <c:pt idx="1">
                  <c:v>124</c:v>
                </c:pt>
                <c:pt idx="2">
                  <c:v>83</c:v>
                </c:pt>
              </c:numCache>
            </c:numRef>
          </c:val>
          <c:extLst>
            <c:ext xmlns:c16="http://schemas.microsoft.com/office/drawing/2014/chart" uri="{C3380CC4-5D6E-409C-BE32-E72D297353CC}">
              <c16:uniqueId val="{00000000-B498-49A4-8641-331FF617D93D}"/>
            </c:ext>
          </c:extLst>
        </c:ser>
        <c:dLbls>
          <c:dLblPos val="inEnd"/>
          <c:showLegendKey val="0"/>
          <c:showVal val="1"/>
          <c:showCatName val="0"/>
          <c:showSerName val="0"/>
          <c:showPercent val="0"/>
          <c:showBubbleSize val="0"/>
        </c:dLbls>
        <c:gapWidth val="41"/>
        <c:axId val="869711168"/>
        <c:axId val="869704448"/>
      </c:barChart>
      <c:catAx>
        <c:axId val="869711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69704448"/>
        <c:crosses val="autoZero"/>
        <c:auto val="1"/>
        <c:lblAlgn val="ctr"/>
        <c:lblOffset val="100"/>
        <c:noMultiLvlLbl val="0"/>
      </c:catAx>
      <c:valAx>
        <c:axId val="869704448"/>
        <c:scaling>
          <c:orientation val="minMax"/>
        </c:scaling>
        <c:delete val="1"/>
        <c:axPos val="l"/>
        <c:numFmt formatCode="General" sourceLinked="1"/>
        <c:majorTickMark val="none"/>
        <c:minorTickMark val="none"/>
        <c:tickLblPos val="nextTo"/>
        <c:crossAx val="86971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[Reto_Excel_Prework_Data.xlsx]Tablas_Dinamicas_Pedidas!TablaDinámica2</c:name>
    <c:fmtId val="1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Tablas_Dinamicas_Pedidas!$B$33:$B$34</c:f>
              <c:strCache>
                <c:ptCount val="1"/>
                <c:pt idx="0">
                  <c:v>VERDADERO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292-4AFF-9F7C-E6062FAB466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292-4AFF-9F7C-E6062FAB466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292-4AFF-9F7C-E6062FAB466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Tablas_Dinamicas_Pedidas!$A$35:$A$38</c:f>
              <c:strCache>
                <c:ptCount val="3"/>
                <c:pt idx="0">
                  <c:v>Tarjeta de crédito</c:v>
                </c:pt>
                <c:pt idx="1">
                  <c:v>Tarjeta de débito</c:v>
                </c:pt>
                <c:pt idx="2">
                  <c:v>Efectivo</c:v>
                </c:pt>
              </c:strCache>
            </c:strRef>
          </c:cat>
          <c:val>
            <c:numRef>
              <c:f>Tablas_Dinamicas_Pedidas!$B$35:$B$38</c:f>
              <c:numCache>
                <c:formatCode>General</c:formatCode>
                <c:ptCount val="3"/>
                <c:pt idx="0">
                  <c:v>461</c:v>
                </c:pt>
                <c:pt idx="1">
                  <c:v>124</c:v>
                </c:pt>
                <c:pt idx="2">
                  <c:v>83</c:v>
                </c:pt>
              </c:numCache>
            </c:numRef>
          </c:val>
          <c:extLst>
            <c:ext xmlns:c16="http://schemas.microsoft.com/office/drawing/2014/chart" uri="{C3380CC4-5D6E-409C-BE32-E72D297353CC}">
              <c16:uniqueId val="{00000000-8F58-4BC0-A357-E97088EF2D7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Tablas_Dinamicas_Pedidas!$B$52:$B$54</c:f>
              <c:strCache>
                <c:ptCount val="1"/>
                <c:pt idx="0">
                  <c:v>01-abr</c:v>
                </c:pt>
              </c:strCache>
            </c:strRef>
          </c:tx>
          <c:spPr>
            <a:solidFill>
              <a:schemeClr val="accent1"/>
            </a:solidFill>
            <a:ln>
              <a:noFill/>
            </a:ln>
            <a:effectLst/>
          </c:spPr>
          <c:invertIfNegative val="0"/>
          <c:cat>
            <c:strRef>
              <c:f>Tablas_Dinamicas_Pedidas!$A$55:$A$58</c:f>
              <c:strCache>
                <c:ptCount val="3"/>
                <c:pt idx="0">
                  <c:v>Almuerzo</c:v>
                </c:pt>
                <c:pt idx="1">
                  <c:v>Cena</c:v>
                </c:pt>
                <c:pt idx="2">
                  <c:v>Desayuno</c:v>
                </c:pt>
              </c:strCache>
            </c:strRef>
          </c:cat>
          <c:val>
            <c:numRef>
              <c:f>Tablas_Dinamicas_Pedidas!$B$55:$B$58</c:f>
              <c:numCache>
                <c:formatCode>_("€"* #,##0.00_);_("€"* \(#,##0.00\);_("€"* "-"??_);_(@_)</c:formatCode>
                <c:ptCount val="3"/>
                <c:pt idx="0">
                  <c:v>10415.809999999998</c:v>
                </c:pt>
                <c:pt idx="1">
                  <c:v>3752.7000000000003</c:v>
                </c:pt>
                <c:pt idx="2">
                  <c:v>3297.7799999999997</c:v>
                </c:pt>
              </c:numCache>
            </c:numRef>
          </c:val>
          <c:extLst>
            <c:ext xmlns:c16="http://schemas.microsoft.com/office/drawing/2014/chart" uri="{C3380CC4-5D6E-409C-BE32-E72D297353CC}">
              <c16:uniqueId val="{00000000-067E-4A52-A38C-2C8192225474}"/>
            </c:ext>
          </c:extLst>
        </c:ser>
        <c:ser>
          <c:idx val="1"/>
          <c:order val="1"/>
          <c:tx>
            <c:strRef>
              <c:f>Tablas_Dinamicas_Pedidas!$C$52:$C$54</c:f>
              <c:strCache>
                <c:ptCount val="1"/>
                <c:pt idx="0">
                  <c:v>02-abr</c:v>
                </c:pt>
              </c:strCache>
            </c:strRef>
          </c:tx>
          <c:spPr>
            <a:solidFill>
              <a:schemeClr val="accent2"/>
            </a:solidFill>
            <a:ln>
              <a:noFill/>
            </a:ln>
            <a:effectLst/>
          </c:spPr>
          <c:invertIfNegative val="0"/>
          <c:cat>
            <c:strRef>
              <c:f>Tablas_Dinamicas_Pedidas!$A$55:$A$58</c:f>
              <c:strCache>
                <c:ptCount val="3"/>
                <c:pt idx="0">
                  <c:v>Almuerzo</c:v>
                </c:pt>
                <c:pt idx="1">
                  <c:v>Cena</c:v>
                </c:pt>
                <c:pt idx="2">
                  <c:v>Desayuno</c:v>
                </c:pt>
              </c:strCache>
            </c:strRef>
          </c:cat>
          <c:val>
            <c:numRef>
              <c:f>Tablas_Dinamicas_Pedidas!$C$55:$C$58</c:f>
              <c:numCache>
                <c:formatCode>_("€"* #,##0.00_);_("€"* \(#,##0.00\);_("€"* "-"??_);_(@_)</c:formatCode>
                <c:ptCount val="3"/>
                <c:pt idx="0">
                  <c:v>11787.619999999995</c:v>
                </c:pt>
                <c:pt idx="1">
                  <c:v>3877.8100000000004</c:v>
                </c:pt>
                <c:pt idx="2">
                  <c:v>3339.3600000000006</c:v>
                </c:pt>
              </c:numCache>
            </c:numRef>
          </c:val>
          <c:extLst>
            <c:ext xmlns:c16="http://schemas.microsoft.com/office/drawing/2014/chart" uri="{C3380CC4-5D6E-409C-BE32-E72D297353CC}">
              <c16:uniqueId val="{00000001-067E-4A52-A38C-2C8192225474}"/>
            </c:ext>
          </c:extLst>
        </c:ser>
        <c:ser>
          <c:idx val="2"/>
          <c:order val="2"/>
          <c:tx>
            <c:strRef>
              <c:f>Tablas_Dinamicas_Pedidas!$D$52:$D$54</c:f>
              <c:strCache>
                <c:ptCount val="1"/>
                <c:pt idx="0">
                  <c:v>03-abr</c:v>
                </c:pt>
              </c:strCache>
            </c:strRef>
          </c:tx>
          <c:spPr>
            <a:solidFill>
              <a:schemeClr val="accent3"/>
            </a:solidFill>
            <a:ln>
              <a:noFill/>
            </a:ln>
            <a:effectLst/>
          </c:spPr>
          <c:invertIfNegative val="0"/>
          <c:cat>
            <c:strRef>
              <c:f>Tablas_Dinamicas_Pedidas!$A$55:$A$58</c:f>
              <c:strCache>
                <c:ptCount val="3"/>
                <c:pt idx="0">
                  <c:v>Almuerzo</c:v>
                </c:pt>
                <c:pt idx="1">
                  <c:v>Cena</c:v>
                </c:pt>
                <c:pt idx="2">
                  <c:v>Desayuno</c:v>
                </c:pt>
              </c:strCache>
            </c:strRef>
          </c:cat>
          <c:val>
            <c:numRef>
              <c:f>Tablas_Dinamicas_Pedidas!$D$55:$D$58</c:f>
              <c:numCache>
                <c:formatCode>_("€"* #,##0.00_);_("€"* \(#,##0.00\);_("€"* "-"??_);_(@_)</c:formatCode>
                <c:ptCount val="3"/>
                <c:pt idx="0">
                  <c:v>3792.76</c:v>
                </c:pt>
                <c:pt idx="1">
                  <c:v>883.06</c:v>
                </c:pt>
                <c:pt idx="2">
                  <c:v>2436.2500000000005</c:v>
                </c:pt>
              </c:numCache>
            </c:numRef>
          </c:val>
          <c:extLst>
            <c:ext xmlns:c16="http://schemas.microsoft.com/office/drawing/2014/chart" uri="{C3380CC4-5D6E-409C-BE32-E72D297353CC}">
              <c16:uniqueId val="{00000002-067E-4A52-A38C-2C8192225474}"/>
            </c:ext>
          </c:extLst>
        </c:ser>
        <c:ser>
          <c:idx val="3"/>
          <c:order val="3"/>
          <c:tx>
            <c:strRef>
              <c:f>Tablas_Dinamicas_Pedidas!$E$52:$E$54</c:f>
              <c:strCache>
                <c:ptCount val="1"/>
                <c:pt idx="0">
                  <c:v>04-abr</c:v>
                </c:pt>
              </c:strCache>
            </c:strRef>
          </c:tx>
          <c:spPr>
            <a:solidFill>
              <a:schemeClr val="accent4"/>
            </a:solidFill>
            <a:ln>
              <a:noFill/>
            </a:ln>
            <a:effectLst/>
          </c:spPr>
          <c:invertIfNegative val="0"/>
          <c:cat>
            <c:strRef>
              <c:f>Tablas_Dinamicas_Pedidas!$A$55:$A$58</c:f>
              <c:strCache>
                <c:ptCount val="3"/>
                <c:pt idx="0">
                  <c:v>Almuerzo</c:v>
                </c:pt>
                <c:pt idx="1">
                  <c:v>Cena</c:v>
                </c:pt>
                <c:pt idx="2">
                  <c:v>Desayuno</c:v>
                </c:pt>
              </c:strCache>
            </c:strRef>
          </c:cat>
          <c:val>
            <c:numRef>
              <c:f>Tablas_Dinamicas_Pedidas!$E$55:$E$58</c:f>
              <c:numCache>
                <c:formatCode>_("€"* #,##0.00_);_("€"* \(#,##0.00\);_("€"* "-"??_);_(@_)</c:formatCode>
                <c:ptCount val="3"/>
                <c:pt idx="0">
                  <c:v>4062.0700000000006</c:v>
                </c:pt>
                <c:pt idx="1">
                  <c:v>2003.5999999999997</c:v>
                </c:pt>
                <c:pt idx="2">
                  <c:v>3028.34</c:v>
                </c:pt>
              </c:numCache>
            </c:numRef>
          </c:val>
          <c:extLst>
            <c:ext xmlns:c16="http://schemas.microsoft.com/office/drawing/2014/chart" uri="{C3380CC4-5D6E-409C-BE32-E72D297353CC}">
              <c16:uniqueId val="{00000003-067E-4A52-A38C-2C8192225474}"/>
            </c:ext>
          </c:extLst>
        </c:ser>
        <c:ser>
          <c:idx val="4"/>
          <c:order val="4"/>
          <c:tx>
            <c:strRef>
              <c:f>Tablas_Dinamicas_Pedidas!$F$52:$F$54</c:f>
              <c:strCache>
                <c:ptCount val="1"/>
                <c:pt idx="0">
                  <c:v>05-abr</c:v>
                </c:pt>
              </c:strCache>
            </c:strRef>
          </c:tx>
          <c:spPr>
            <a:solidFill>
              <a:schemeClr val="accent5"/>
            </a:solidFill>
            <a:ln>
              <a:noFill/>
            </a:ln>
            <a:effectLst/>
          </c:spPr>
          <c:invertIfNegative val="0"/>
          <c:cat>
            <c:strRef>
              <c:f>Tablas_Dinamicas_Pedidas!$A$55:$A$58</c:f>
              <c:strCache>
                <c:ptCount val="3"/>
                <c:pt idx="0">
                  <c:v>Almuerzo</c:v>
                </c:pt>
                <c:pt idx="1">
                  <c:v>Cena</c:v>
                </c:pt>
                <c:pt idx="2">
                  <c:v>Desayuno</c:v>
                </c:pt>
              </c:strCache>
            </c:strRef>
          </c:cat>
          <c:val>
            <c:numRef>
              <c:f>Tablas_Dinamicas_Pedidas!$F$55:$F$58</c:f>
              <c:numCache>
                <c:formatCode>_("€"* #,##0.00_);_("€"* \(#,##0.00\);_("€"* "-"??_);_(@_)</c:formatCode>
                <c:ptCount val="3"/>
                <c:pt idx="0">
                  <c:v>7598.97</c:v>
                </c:pt>
                <c:pt idx="1">
                  <c:v>2439.63</c:v>
                </c:pt>
                <c:pt idx="2">
                  <c:v>1007.79</c:v>
                </c:pt>
              </c:numCache>
            </c:numRef>
          </c:val>
          <c:extLst>
            <c:ext xmlns:c16="http://schemas.microsoft.com/office/drawing/2014/chart" uri="{C3380CC4-5D6E-409C-BE32-E72D297353CC}">
              <c16:uniqueId val="{00000004-067E-4A52-A38C-2C8192225474}"/>
            </c:ext>
          </c:extLst>
        </c:ser>
        <c:ser>
          <c:idx val="5"/>
          <c:order val="5"/>
          <c:tx>
            <c:strRef>
              <c:f>Tablas_Dinamicas_Pedidas!$G$52:$G$54</c:f>
              <c:strCache>
                <c:ptCount val="1"/>
                <c:pt idx="0">
                  <c:v>06-abr</c:v>
                </c:pt>
              </c:strCache>
            </c:strRef>
          </c:tx>
          <c:spPr>
            <a:solidFill>
              <a:schemeClr val="accent6"/>
            </a:solidFill>
            <a:ln>
              <a:noFill/>
            </a:ln>
            <a:effectLst/>
          </c:spPr>
          <c:invertIfNegative val="0"/>
          <c:cat>
            <c:strRef>
              <c:f>Tablas_Dinamicas_Pedidas!$A$55:$A$58</c:f>
              <c:strCache>
                <c:ptCount val="3"/>
                <c:pt idx="0">
                  <c:v>Almuerzo</c:v>
                </c:pt>
                <c:pt idx="1">
                  <c:v>Cena</c:v>
                </c:pt>
                <c:pt idx="2">
                  <c:v>Desayuno</c:v>
                </c:pt>
              </c:strCache>
            </c:strRef>
          </c:cat>
          <c:val>
            <c:numRef>
              <c:f>Tablas_Dinamicas_Pedidas!$G$55:$G$58</c:f>
              <c:numCache>
                <c:formatCode>_("€"* #,##0.00_);_("€"* \(#,##0.00\);_("€"* "-"??_);_(@_)</c:formatCode>
                <c:ptCount val="3"/>
                <c:pt idx="0">
                  <c:v>13959.789999999999</c:v>
                </c:pt>
                <c:pt idx="1">
                  <c:v>5968.4699999999993</c:v>
                </c:pt>
                <c:pt idx="2">
                  <c:v>5144.8</c:v>
                </c:pt>
              </c:numCache>
            </c:numRef>
          </c:val>
          <c:extLst>
            <c:ext xmlns:c16="http://schemas.microsoft.com/office/drawing/2014/chart" uri="{C3380CC4-5D6E-409C-BE32-E72D297353CC}">
              <c16:uniqueId val="{00000005-067E-4A52-A38C-2C8192225474}"/>
            </c:ext>
          </c:extLst>
        </c:ser>
        <c:ser>
          <c:idx val="6"/>
          <c:order val="6"/>
          <c:tx>
            <c:strRef>
              <c:f>Tablas_Dinamicas_Pedidas!$H$52:$H$54</c:f>
              <c:strCache>
                <c:ptCount val="1"/>
                <c:pt idx="0">
                  <c:v>07-abr</c:v>
                </c:pt>
              </c:strCache>
            </c:strRef>
          </c:tx>
          <c:spPr>
            <a:solidFill>
              <a:schemeClr val="accent1">
                <a:lumMod val="60000"/>
              </a:schemeClr>
            </a:solidFill>
            <a:ln>
              <a:noFill/>
            </a:ln>
            <a:effectLst/>
          </c:spPr>
          <c:invertIfNegative val="0"/>
          <c:cat>
            <c:strRef>
              <c:f>Tablas_Dinamicas_Pedidas!$A$55:$A$58</c:f>
              <c:strCache>
                <c:ptCount val="3"/>
                <c:pt idx="0">
                  <c:v>Almuerzo</c:v>
                </c:pt>
                <c:pt idx="1">
                  <c:v>Cena</c:v>
                </c:pt>
                <c:pt idx="2">
                  <c:v>Desayuno</c:v>
                </c:pt>
              </c:strCache>
            </c:strRef>
          </c:cat>
          <c:val>
            <c:numRef>
              <c:f>Tablas_Dinamicas_Pedidas!$H$55:$H$58</c:f>
              <c:numCache>
                <c:formatCode>_("€"* #,##0.00_);_("€"* \(#,##0.00\);_("€"* "-"??_);_(@_)</c:formatCode>
                <c:ptCount val="3"/>
                <c:pt idx="0">
                  <c:v>10389.159999999998</c:v>
                </c:pt>
                <c:pt idx="1">
                  <c:v>3976.1099999999997</c:v>
                </c:pt>
                <c:pt idx="2">
                  <c:v>3350.94</c:v>
                </c:pt>
              </c:numCache>
            </c:numRef>
          </c:val>
          <c:extLst>
            <c:ext xmlns:c16="http://schemas.microsoft.com/office/drawing/2014/chart" uri="{C3380CC4-5D6E-409C-BE32-E72D297353CC}">
              <c16:uniqueId val="{00000006-067E-4A52-A38C-2C8192225474}"/>
            </c:ext>
          </c:extLst>
        </c:ser>
        <c:dLbls>
          <c:showLegendKey val="0"/>
          <c:showVal val="0"/>
          <c:showCatName val="0"/>
          <c:showSerName val="0"/>
          <c:showPercent val="0"/>
          <c:showBubbleSize val="0"/>
        </c:dLbls>
        <c:gapWidth val="219"/>
        <c:overlap val="-27"/>
        <c:axId val="900014687"/>
        <c:axId val="900043007"/>
      </c:barChart>
      <c:catAx>
        <c:axId val="90001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43007"/>
        <c:crosses val="autoZero"/>
        <c:auto val="1"/>
        <c:lblAlgn val="ctr"/>
        <c:lblOffset val="100"/>
        <c:noMultiLvlLbl val="0"/>
      </c:catAx>
      <c:valAx>
        <c:axId val="9000430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1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[Reto_Excel_Prework_Data.xlsx]Tablas_Dinamicas_Pedidas!TablaDinámica5</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Tablas_Dinamicas_Pedidas!$B$72</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Tablas_Dinamicas_Pedidas!$A$73:$A$84</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Tablas_Dinamicas_Pedidas!$B$73:$B$84</c:f>
              <c:numCache>
                <c:formatCode>_("€"* #,##0.00_);_("€"* \(#,##0.00\);_("€"* "-"??_);_(@_)</c:formatCode>
                <c:ptCount val="11"/>
                <c:pt idx="0">
                  <c:v>13931.690000000004</c:v>
                </c:pt>
                <c:pt idx="1">
                  <c:v>13722.61</c:v>
                </c:pt>
                <c:pt idx="2">
                  <c:v>12099.520000000006</c:v>
                </c:pt>
                <c:pt idx="3">
                  <c:v>11900.640000000001</c:v>
                </c:pt>
                <c:pt idx="4">
                  <c:v>11887.609999999999</c:v>
                </c:pt>
                <c:pt idx="5">
                  <c:v>11783.460000000003</c:v>
                </c:pt>
                <c:pt idx="6">
                  <c:v>11531.73</c:v>
                </c:pt>
                <c:pt idx="7">
                  <c:v>11441.45</c:v>
                </c:pt>
                <c:pt idx="8">
                  <c:v>11093.079999999998</c:v>
                </c:pt>
                <c:pt idx="9">
                  <c:v>10516.980000000005</c:v>
                </c:pt>
                <c:pt idx="10">
                  <c:v>9245.4699999999975</c:v>
                </c:pt>
              </c:numCache>
            </c:numRef>
          </c:val>
          <c:extLst>
            <c:ext xmlns:c16="http://schemas.microsoft.com/office/drawing/2014/chart" uri="{C3380CC4-5D6E-409C-BE32-E72D297353CC}">
              <c16:uniqueId val="{00000000-E10D-4383-9AE6-2F83BC10841D}"/>
            </c:ext>
          </c:extLst>
        </c:ser>
        <c:dLbls>
          <c:dLblPos val="inEnd"/>
          <c:showLegendKey val="0"/>
          <c:showVal val="1"/>
          <c:showCatName val="0"/>
          <c:showSerName val="0"/>
          <c:showPercent val="0"/>
          <c:showBubbleSize val="0"/>
        </c:dLbls>
        <c:gapWidth val="41"/>
        <c:axId val="897961247"/>
        <c:axId val="897947327"/>
      </c:barChart>
      <c:catAx>
        <c:axId val="8979612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97947327"/>
        <c:crosses val="autoZero"/>
        <c:auto val="1"/>
        <c:lblAlgn val="ctr"/>
        <c:lblOffset val="100"/>
        <c:noMultiLvlLbl val="0"/>
      </c:catAx>
      <c:valAx>
        <c:axId val="897947327"/>
        <c:scaling>
          <c:orientation val="minMax"/>
        </c:scaling>
        <c:delete val="1"/>
        <c:axPos val="l"/>
        <c:numFmt formatCode="_(&quot;€&quot;* #,##0.00_);_(&quot;€&quot;* \(#,##0.00\);_(&quot;€&quot;* &quot;-&quot;??_);_(@_)" sourceLinked="1"/>
        <c:majorTickMark val="none"/>
        <c:minorTickMark val="none"/>
        <c:tickLblPos val="nextTo"/>
        <c:crossAx val="89796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[Reto_Excel_Prework_Data.xlsx]Tablas_Dinamicas_Pedidas!TablaDinámica6</c:name>
    <c:fmtId val="1"/>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Tablas_Dinamicas_Pedidas!$B$93:$B$94</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0-01F0-476B-A093-B0878A86D8F9}"/>
              </c:ext>
            </c:extLst>
          </c:dPt>
          <c:dLbls>
            <c:dLbl>
              <c:idx val="3"/>
              <c:tx>
                <c:rich>
                  <a:bodyPr/>
                  <a:lstStyle/>
                  <a:p>
                    <a:fld id="{613CF4F3-B069-4B02-BA27-1BF70A2ED984}" type="VALUE">
                      <a:rPr lang="en-US">
                        <a:solidFill>
                          <a:schemeClr val="tx1">
                            <a:lumMod val="85000"/>
                            <a:lumOff val="15000"/>
                          </a:schemeClr>
                        </a:solidFill>
                      </a:rPr>
                      <a:pPr/>
                      <a:t>[VALOR]</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1F0-476B-A093-B0878A86D8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Tablas_Dinamicas_Pedidas!$A$95:$A$102</c:f>
              <c:strCache>
                <c:ptCount val="7"/>
                <c:pt idx="0">
                  <c:v>01-abr</c:v>
                </c:pt>
                <c:pt idx="1">
                  <c:v>02-abr</c:v>
                </c:pt>
                <c:pt idx="2">
                  <c:v>03-abr</c:v>
                </c:pt>
                <c:pt idx="3">
                  <c:v>04-abr</c:v>
                </c:pt>
                <c:pt idx="4">
                  <c:v>05-abr</c:v>
                </c:pt>
                <c:pt idx="5">
                  <c:v>06-abr</c:v>
                </c:pt>
                <c:pt idx="6">
                  <c:v>07-abr</c:v>
                </c:pt>
              </c:strCache>
            </c:strRef>
          </c:cat>
          <c:val>
            <c:numRef>
              <c:f>Tablas_Dinamicas_Pedidas!$B$95:$B$102</c:f>
              <c:numCache>
                <c:formatCode>_("€"* #,##0.00_);_("€"* \(#,##0.00\);_("€"* "-"??_);_(@_)</c:formatCode>
                <c:ptCount val="7"/>
                <c:pt idx="0">
                  <c:v>3180</c:v>
                </c:pt>
                <c:pt idx="1">
                  <c:v>5199</c:v>
                </c:pt>
                <c:pt idx="2">
                  <c:v>2572</c:v>
                </c:pt>
                <c:pt idx="3">
                  <c:v>240</c:v>
                </c:pt>
                <c:pt idx="4">
                  <c:v>1880</c:v>
                </c:pt>
                <c:pt idx="5">
                  <c:v>4237</c:v>
                </c:pt>
                <c:pt idx="6">
                  <c:v>2295</c:v>
                </c:pt>
              </c:numCache>
            </c:numRef>
          </c:val>
          <c:extLst>
            <c:ext xmlns:c16="http://schemas.microsoft.com/office/drawing/2014/chart" uri="{C3380CC4-5D6E-409C-BE32-E72D297353CC}">
              <c16:uniqueId val="{00000000-EDFF-4D11-8C15-97B4A709BA44}"/>
            </c:ext>
          </c:extLst>
        </c:ser>
        <c:dLbls>
          <c:dLblPos val="inEnd"/>
          <c:showLegendKey val="0"/>
          <c:showVal val="1"/>
          <c:showCatName val="0"/>
          <c:showSerName val="0"/>
          <c:showPercent val="0"/>
          <c:showBubbleSize val="0"/>
        </c:dLbls>
        <c:gapWidth val="41"/>
        <c:axId val="953595695"/>
        <c:axId val="953583695"/>
      </c:barChart>
      <c:catAx>
        <c:axId val="95359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953583695"/>
        <c:crosses val="autoZero"/>
        <c:auto val="1"/>
        <c:lblAlgn val="ctr"/>
        <c:lblOffset val="100"/>
        <c:noMultiLvlLbl val="0"/>
      </c:catAx>
      <c:valAx>
        <c:axId val="953583695"/>
        <c:scaling>
          <c:orientation val="minMax"/>
        </c:scaling>
        <c:delete val="1"/>
        <c:axPos val="l"/>
        <c:numFmt formatCode="_(&quot;€&quot;* #,##0.00_);_(&quot;€&quot;* \(#,##0.00\);_(&quot;€&quot;* &quot;-&quot;??_);_(@_)" sourceLinked="1"/>
        <c:majorTickMark val="none"/>
        <c:minorTickMark val="none"/>
        <c:tickLblPos val="nextTo"/>
        <c:crossAx val="95359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[Reto_Excel_Prework_Data.xlsx]Tablas_Dinamicas_Pedidas!TablaDinámica7</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Tablas_Dinamicas_Pedidas!$B$111:$B$112</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Tablas_Dinamicas_Pedidas!$A$113:$A$120</c:f>
              <c:strCache>
                <c:ptCount val="7"/>
                <c:pt idx="0">
                  <c:v>01-abr</c:v>
                </c:pt>
                <c:pt idx="1">
                  <c:v>02-abr</c:v>
                </c:pt>
                <c:pt idx="2">
                  <c:v>03-abr</c:v>
                </c:pt>
                <c:pt idx="3">
                  <c:v>04-abr</c:v>
                </c:pt>
                <c:pt idx="4">
                  <c:v>05-abr</c:v>
                </c:pt>
                <c:pt idx="5">
                  <c:v>06-abr</c:v>
                </c:pt>
                <c:pt idx="6">
                  <c:v>07-abr</c:v>
                </c:pt>
              </c:strCache>
            </c:strRef>
          </c:cat>
          <c:val>
            <c:numRef>
              <c:f>Tablas_Dinamicas_Pedidas!$B$113:$B$120</c:f>
              <c:numCache>
                <c:formatCode>_("€"* #,##0.00_);_("€"* \(#,##0.00\);_("€"* "-"??_);_(@_)</c:formatCode>
                <c:ptCount val="7"/>
                <c:pt idx="0">
                  <c:v>2959.2900000000009</c:v>
                </c:pt>
                <c:pt idx="1">
                  <c:v>3767.79</c:v>
                </c:pt>
                <c:pt idx="2">
                  <c:v>1363.07</c:v>
                </c:pt>
                <c:pt idx="3">
                  <c:v>1688.0099999999993</c:v>
                </c:pt>
                <c:pt idx="4">
                  <c:v>2230.3900000000003</c:v>
                </c:pt>
                <c:pt idx="5">
                  <c:v>4678.0599999999986</c:v>
                </c:pt>
                <c:pt idx="6">
                  <c:v>3102.2099999999996</c:v>
                </c:pt>
              </c:numCache>
            </c:numRef>
          </c:val>
          <c:extLst>
            <c:ext xmlns:c16="http://schemas.microsoft.com/office/drawing/2014/chart" uri="{C3380CC4-5D6E-409C-BE32-E72D297353CC}">
              <c16:uniqueId val="{00000000-2C6D-416C-8821-7970267277BD}"/>
            </c:ext>
          </c:extLst>
        </c:ser>
        <c:dLbls>
          <c:dLblPos val="inEnd"/>
          <c:showLegendKey val="0"/>
          <c:showVal val="1"/>
          <c:showCatName val="0"/>
          <c:showSerName val="0"/>
          <c:showPercent val="0"/>
          <c:showBubbleSize val="0"/>
        </c:dLbls>
        <c:gapWidth val="41"/>
        <c:axId val="1098622224"/>
        <c:axId val="1098617424"/>
      </c:barChart>
      <c:catAx>
        <c:axId val="1098622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1098617424"/>
        <c:crosses val="autoZero"/>
        <c:auto val="1"/>
        <c:lblAlgn val="ctr"/>
        <c:lblOffset val="100"/>
        <c:noMultiLvlLbl val="0"/>
      </c:catAx>
      <c:valAx>
        <c:axId val="1098617424"/>
        <c:scaling>
          <c:orientation val="minMax"/>
        </c:scaling>
        <c:delete val="1"/>
        <c:axPos val="l"/>
        <c:numFmt formatCode="_(&quot;€&quot;* #,##0.00_);_(&quot;€&quot;* \(#,##0.00\);_(&quot;€&quot;* &quot;-&quot;??_);_(@_)" sourceLinked="1"/>
        <c:majorTickMark val="none"/>
        <c:minorTickMark val="none"/>
        <c:tickLblPos val="nextTo"/>
        <c:crossAx val="1098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[Reto_Excel_Prework_Data.xlsx]Tablas_Dinamicas_Pedidas!TablaDinámica3</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Tablas_Dinamicas_Pedidas!$B$131:$B$132</c:f>
              <c:strCache>
                <c:ptCount val="1"/>
                <c:pt idx="0">
                  <c:v>FALSO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Tablas_Dinamicas_Pedidas!$A$133:$A$138</c:f>
              <c:strCache>
                <c:ptCount val="5"/>
                <c:pt idx="0">
                  <c:v>Mesero_1</c:v>
                </c:pt>
                <c:pt idx="1">
                  <c:v>Mesero_2</c:v>
                </c:pt>
                <c:pt idx="2">
                  <c:v>Mesero_3</c:v>
                </c:pt>
                <c:pt idx="3">
                  <c:v>Mesero_4</c:v>
                </c:pt>
                <c:pt idx="4">
                  <c:v>Mesero_5</c:v>
                </c:pt>
              </c:strCache>
            </c:strRef>
          </c:cat>
          <c:val>
            <c:numRef>
              <c:f>Tablas_Dinamicas_Pedidas!$B$133:$B$138</c:f>
              <c:numCache>
                <c:formatCode>General</c:formatCode>
                <c:ptCount val="5"/>
                <c:pt idx="0">
                  <c:v>13</c:v>
                </c:pt>
                <c:pt idx="1">
                  <c:v>29</c:v>
                </c:pt>
                <c:pt idx="2">
                  <c:v>25</c:v>
                </c:pt>
                <c:pt idx="3">
                  <c:v>14</c:v>
                </c:pt>
                <c:pt idx="4">
                  <c:v>18</c:v>
                </c:pt>
              </c:numCache>
            </c:numRef>
          </c:val>
          <c:extLst>
            <c:ext xmlns:c16="http://schemas.microsoft.com/office/drawing/2014/chart" uri="{C3380CC4-5D6E-409C-BE32-E72D297353CC}">
              <c16:uniqueId val="{00000000-F787-4644-B15C-B9B7F4FD801B}"/>
            </c:ext>
          </c:extLst>
        </c:ser>
        <c:ser>
          <c:idx val="1"/>
          <c:order val="1"/>
          <c:tx>
            <c:strRef>
              <c:f>Tablas_Dinamicas_Pedidas!$C$131:$C$132</c:f>
              <c:strCache>
                <c:ptCount val="1"/>
                <c:pt idx="0">
                  <c:v>VERDADERO</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Tablas_Dinamicas_Pedidas!$A$133:$A$138</c:f>
              <c:strCache>
                <c:ptCount val="5"/>
                <c:pt idx="0">
                  <c:v>Mesero_1</c:v>
                </c:pt>
                <c:pt idx="1">
                  <c:v>Mesero_2</c:v>
                </c:pt>
                <c:pt idx="2">
                  <c:v>Mesero_3</c:v>
                </c:pt>
                <c:pt idx="3">
                  <c:v>Mesero_4</c:v>
                </c:pt>
                <c:pt idx="4">
                  <c:v>Mesero_5</c:v>
                </c:pt>
              </c:strCache>
            </c:strRef>
          </c:cat>
          <c:val>
            <c:numRef>
              <c:f>Tablas_Dinamicas_Pedidas!$C$133:$C$138</c:f>
              <c:numCache>
                <c:formatCode>General</c:formatCode>
                <c:ptCount val="5"/>
                <c:pt idx="0">
                  <c:v>125</c:v>
                </c:pt>
                <c:pt idx="1">
                  <c:v>163</c:v>
                </c:pt>
                <c:pt idx="2">
                  <c:v>133</c:v>
                </c:pt>
                <c:pt idx="3">
                  <c:v>135</c:v>
                </c:pt>
                <c:pt idx="4">
                  <c:v>112</c:v>
                </c:pt>
              </c:numCache>
            </c:numRef>
          </c:val>
          <c:extLst>
            <c:ext xmlns:c16="http://schemas.microsoft.com/office/drawing/2014/chart" uri="{C3380CC4-5D6E-409C-BE32-E72D297353CC}">
              <c16:uniqueId val="{00000001-F787-4644-B15C-B9B7F4FD801B}"/>
            </c:ext>
          </c:extLst>
        </c:ser>
        <c:dLbls>
          <c:dLblPos val="inEnd"/>
          <c:showLegendKey val="0"/>
          <c:showVal val="1"/>
          <c:showCatName val="0"/>
          <c:showSerName val="0"/>
          <c:showPercent val="0"/>
          <c:showBubbleSize val="0"/>
        </c:dLbls>
        <c:gapWidth val="65"/>
        <c:axId val="47285920"/>
        <c:axId val="47281600"/>
      </c:barChart>
      <c:catAx>
        <c:axId val="472859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47281600"/>
        <c:crosses val="autoZero"/>
        <c:auto val="1"/>
        <c:lblAlgn val="ctr"/>
        <c:lblOffset val="100"/>
        <c:noMultiLvlLbl val="0"/>
      </c:catAx>
      <c:valAx>
        <c:axId val="47281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2859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501163</xdr:colOff>
      <xdr:row>8</xdr:row>
      <xdr:rowOff>217463</xdr:rowOff>
    </xdr:from>
    <xdr:to>
      <xdr:col>17</xdr:col>
      <xdr:colOff>45721</xdr:colOff>
      <xdr:row>25</xdr:row>
      <xdr:rowOff>129540</xdr:rowOff>
    </xdr:to>
    <xdr:graphicFrame macro="">
      <xdr:nvGraphicFramePr>
        <xdr:cNvPr id="2" name="Gráfico 1">
          <a:extLst>
            <a:ext uri="{FF2B5EF4-FFF2-40B4-BE49-F238E27FC236}">
              <a16:creationId xmlns:a16="http://schemas.microsoft.com/office/drawing/2014/main" id="{E8E44B02-EAA0-0B0D-CF0B-1410A0F7E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xdr:colOff>
      <xdr:row>9</xdr:row>
      <xdr:rowOff>129540</xdr:rowOff>
    </xdr:from>
    <xdr:to>
      <xdr:col>7</xdr:col>
      <xdr:colOff>457200</xdr:colOff>
      <xdr:row>24</xdr:row>
      <xdr:rowOff>129540</xdr:rowOff>
    </xdr:to>
    <xdr:graphicFrame macro="">
      <xdr:nvGraphicFramePr>
        <xdr:cNvPr id="3" name="Gráfico 2">
          <a:extLst>
            <a:ext uri="{FF2B5EF4-FFF2-40B4-BE49-F238E27FC236}">
              <a16:creationId xmlns:a16="http://schemas.microsoft.com/office/drawing/2014/main" id="{C4E74E34-DDC4-44DC-F118-E5BB6601A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30</xdr:row>
      <xdr:rowOff>190500</xdr:rowOff>
    </xdr:from>
    <xdr:to>
      <xdr:col>8</xdr:col>
      <xdr:colOff>480060</xdr:colOff>
      <xdr:row>43</xdr:row>
      <xdr:rowOff>53340</xdr:rowOff>
    </xdr:to>
    <xdr:graphicFrame macro="">
      <xdr:nvGraphicFramePr>
        <xdr:cNvPr id="4" name="Gráfico 3">
          <a:extLst>
            <a:ext uri="{FF2B5EF4-FFF2-40B4-BE49-F238E27FC236}">
              <a16:creationId xmlns:a16="http://schemas.microsoft.com/office/drawing/2014/main" id="{1A22CE33-A1AB-D65E-318B-249FDCE59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502920</xdr:colOff>
      <xdr:row>30</xdr:row>
      <xdr:rowOff>205740</xdr:rowOff>
    </xdr:from>
    <xdr:to>
      <xdr:col>17</xdr:col>
      <xdr:colOff>137160</xdr:colOff>
      <xdr:row>43</xdr:row>
      <xdr:rowOff>68580</xdr:rowOff>
    </xdr:to>
    <xdr:graphicFrame macro="">
      <xdr:nvGraphicFramePr>
        <xdr:cNvPr id="5" name="Gráfico 4">
          <a:extLst>
            <a:ext uri="{FF2B5EF4-FFF2-40B4-BE49-F238E27FC236}">
              <a16:creationId xmlns:a16="http://schemas.microsoft.com/office/drawing/2014/main" id="{88EF9485-B553-64F2-EB74-CF329D0F2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45720</xdr:colOff>
      <xdr:row>47</xdr:row>
      <xdr:rowOff>137160</xdr:rowOff>
    </xdr:from>
    <xdr:to>
      <xdr:col>39</xdr:col>
      <xdr:colOff>7620</xdr:colOff>
      <xdr:row>63</xdr:row>
      <xdr:rowOff>99060</xdr:rowOff>
    </xdr:to>
    <xdr:graphicFrame macro="">
      <xdr:nvGraphicFramePr>
        <xdr:cNvPr id="7" name="Gráfico 6">
          <a:extLst>
            <a:ext uri="{FF2B5EF4-FFF2-40B4-BE49-F238E27FC236}">
              <a16:creationId xmlns:a16="http://schemas.microsoft.com/office/drawing/2014/main" id="{ABA4F00D-9BCC-3A4F-46EC-A261779B1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144780</xdr:colOff>
      <xdr:row>70</xdr:row>
      <xdr:rowOff>83820</xdr:rowOff>
    </xdr:from>
    <xdr:to>
      <xdr:col>38</xdr:col>
      <xdr:colOff>152400</xdr:colOff>
      <xdr:row>86</xdr:row>
      <xdr:rowOff>30480</xdr:rowOff>
    </xdr:to>
    <xdr:graphicFrame macro="">
      <xdr:nvGraphicFramePr>
        <xdr:cNvPr id="8" name="Gráfico 7">
          <a:extLst>
            <a:ext uri="{FF2B5EF4-FFF2-40B4-BE49-F238E27FC236}">
              <a16:creationId xmlns:a16="http://schemas.microsoft.com/office/drawing/2014/main" id="{A1DB55D2-7C50-0858-C958-8E5096BF2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167640</xdr:colOff>
      <xdr:row>89</xdr:row>
      <xdr:rowOff>160020</xdr:rowOff>
    </xdr:from>
    <xdr:to>
      <xdr:col>24</xdr:col>
      <xdr:colOff>99060</xdr:colOff>
      <xdr:row>104</xdr:row>
      <xdr:rowOff>76200</xdr:rowOff>
    </xdr:to>
    <xdr:graphicFrame macro="">
      <xdr:nvGraphicFramePr>
        <xdr:cNvPr id="10" name="Gráfico 9">
          <a:extLst>
            <a:ext uri="{FF2B5EF4-FFF2-40B4-BE49-F238E27FC236}">
              <a16:creationId xmlns:a16="http://schemas.microsoft.com/office/drawing/2014/main" id="{1BB438C8-3EB0-3796-CAD7-DEA1D1A7C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167640</xdr:colOff>
      <xdr:row>108</xdr:row>
      <xdr:rowOff>121920</xdr:rowOff>
    </xdr:from>
    <xdr:to>
      <xdr:col>24</xdr:col>
      <xdr:colOff>160020</xdr:colOff>
      <xdr:row>123</xdr:row>
      <xdr:rowOff>38100</xdr:rowOff>
    </xdr:to>
    <xdr:graphicFrame macro="">
      <xdr:nvGraphicFramePr>
        <xdr:cNvPr id="6" name="Gráfico 5">
          <a:extLst>
            <a:ext uri="{FF2B5EF4-FFF2-40B4-BE49-F238E27FC236}">
              <a16:creationId xmlns:a16="http://schemas.microsoft.com/office/drawing/2014/main" id="{51DB3D15-7292-672F-ED59-479E66CEB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182880</xdr:colOff>
      <xdr:row>128</xdr:row>
      <xdr:rowOff>68580</xdr:rowOff>
    </xdr:from>
    <xdr:to>
      <xdr:col>26</xdr:col>
      <xdr:colOff>38100</xdr:colOff>
      <xdr:row>143</xdr:row>
      <xdr:rowOff>68580</xdr:rowOff>
    </xdr:to>
    <xdr:graphicFrame macro="">
      <xdr:nvGraphicFramePr>
        <xdr:cNvPr id="9" name="Gráfico 8">
          <a:extLst>
            <a:ext uri="{FF2B5EF4-FFF2-40B4-BE49-F238E27FC236}">
              <a16:creationId xmlns:a16="http://schemas.microsoft.com/office/drawing/2014/main" id="{F7F13777-2459-B13B-1171-47A85B0D4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LFA" refreshedDate="45532.550008564816" createdVersion="8" refreshedVersion="8" minRefreshableVersion="3" recordCount="767" xr:uid="{EA834EC4-A314-40F1-A531-9FA0A6823EF7}">
  <cacheSource type="worksheet">
    <worksheetSource name="Tabla_Sala"/>
  </cacheSource>
  <cacheFields count="34">
    <cacheField name="Número de Orden" numFmtId="49">
      <sharedItems containsSemiMixedTypes="0" containsString="0" containsNumber="1" containsInteger="1" minValue="1" maxValue="767" count="76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203"/>
        <n v="184"/>
        <n v="182"/>
        <n v="148"/>
        <n v="215"/>
        <n v="140"/>
        <n v="138"/>
        <n v="189"/>
        <n v="121"/>
        <n v="244"/>
        <n v="262"/>
        <n v="242"/>
        <n v="188"/>
        <n v="211"/>
        <n v="124"/>
        <n v="222"/>
        <n v="208"/>
        <n v="245"/>
        <n v="206"/>
        <n v="259"/>
        <n v="119"/>
        <n v="157"/>
        <n v="147"/>
        <n v="214"/>
        <n v="151"/>
        <n v="264"/>
        <n v="123"/>
        <n v="153"/>
        <n v="254"/>
        <n v="195"/>
        <n v="144"/>
        <n v="125"/>
        <n v="250"/>
        <n v="265"/>
        <n v="263"/>
        <n v="172"/>
        <n v="207"/>
        <n v="185"/>
        <n v="183"/>
        <n v="197"/>
        <n v="234"/>
        <n v="239"/>
        <n v="126"/>
        <n v="158"/>
        <n v="181"/>
        <n v="237"/>
        <n v="210"/>
        <n v="194"/>
        <n v="170"/>
        <n v="192"/>
        <n v="200"/>
        <n v="212"/>
        <n v="164"/>
        <n v="229"/>
        <n v="247"/>
        <n v="219"/>
        <n v="176"/>
        <n v="187"/>
        <n v="255"/>
        <n v="165"/>
        <n v="180"/>
        <n v="238"/>
        <n v="205"/>
        <n v="230"/>
        <n v="154"/>
        <n v="257"/>
        <n v="224"/>
        <n v="142"/>
        <n v="168"/>
        <n v="232"/>
        <n v="141"/>
        <n v="169"/>
        <n v="199"/>
        <n v="155"/>
        <n v="171"/>
        <n v="178"/>
        <n v="221"/>
        <n v="136"/>
        <n v="246"/>
        <n v="227"/>
        <n v="213"/>
        <n v="216"/>
        <n v="146"/>
        <n v="228"/>
        <n v="149"/>
        <n v="163"/>
        <n v="128"/>
        <n v="190"/>
        <n v="209"/>
        <n v="175"/>
        <n v="132"/>
        <n v="122"/>
        <n v="260"/>
        <n v="137"/>
        <n v="251"/>
        <n v="167"/>
        <n v="166"/>
        <n v="223"/>
        <n v="152"/>
        <n v="231"/>
        <n v="261"/>
        <n v="160"/>
        <n v="220"/>
        <n v="135"/>
        <n v="202"/>
        <n v="226"/>
        <n v="249"/>
        <n v="162"/>
        <n v="133"/>
        <n v="217"/>
        <n v="253"/>
        <n v="233"/>
        <n v="236"/>
        <n v="161"/>
        <n v="179"/>
        <n v="131"/>
        <n v="127"/>
        <n v="243"/>
        <n v="129"/>
        <n v="139"/>
        <n v="156"/>
        <n v="186"/>
        <n v="252"/>
        <n v="258"/>
        <n v="120"/>
        <n v="145"/>
        <n v="150"/>
        <n v="198"/>
        <n v="143"/>
        <n v="266"/>
        <n v="218"/>
        <n v="130"/>
        <n v="248"/>
        <n v="256"/>
        <n v="235"/>
        <n v="173"/>
        <n v="201"/>
        <n v="204"/>
        <n v="240"/>
        <n v="177"/>
        <n v="225"/>
        <n v="193"/>
        <n v="196"/>
        <n v="159"/>
        <n v="174"/>
        <n v="134"/>
        <n v="241"/>
        <n v="191"/>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sharedItems>
    </cacheField>
    <cacheField name="Número de Mesa" numFmtId="49">
      <sharedItems containsSemiMixedTypes="0" containsString="0" containsNumber="1" containsInteger="1" minValue="1" maxValue="20"/>
    </cacheField>
    <cacheField name="Nombre del Cliente" numFmtId="49">
      <sharedItems count="546">
        <s v="Cliente_724"/>
        <s v="Cliente_538"/>
        <s v="Cliente_911"/>
        <s v="Cliente_129"/>
        <s v="Cliente_938"/>
        <s v="Cliente_965"/>
        <s v="Cliente_306"/>
        <s v="Cliente_974"/>
        <s v="Cliente_740"/>
        <s v="Cliente_33"/>
        <s v="Cliente_881"/>
        <s v="Cliente_890"/>
        <s v="Cliente_873"/>
        <s v="Cliente_780"/>
        <s v="Cliente_728"/>
        <s v="Cliente_175"/>
        <s v="Cliente_200"/>
        <s v="Cliente_190"/>
        <s v="Cliente_290"/>
        <s v="Cliente_972"/>
        <s v="Cliente_210"/>
        <s v="Cliente_88"/>
        <s v="Cliente_427"/>
        <s v="Cliente_424"/>
        <s v="Cliente_824"/>
        <s v="Cliente_107"/>
        <s v="Cliente_775"/>
        <s v="Cliente_358"/>
        <s v="Cliente_377"/>
        <s v="Cliente_361"/>
        <s v="Cliente_229"/>
        <s v="Cliente_27"/>
        <s v="Cliente_103"/>
        <s v="Cliente_1"/>
        <s v="Cliente_828"/>
        <s v="Cliente_874"/>
        <s v="Cliente_999"/>
        <s v="Cliente_167"/>
        <s v="Cliente_606"/>
        <s v="Cliente_710"/>
        <s v="Cliente_870"/>
        <s v="Cliente_230"/>
        <s v="Cliente_814"/>
        <s v="Cliente_640"/>
        <s v="Cliente_623"/>
        <s v="Cliente_72"/>
        <s v="Cliente_963"/>
        <s v="Cliente_929"/>
        <s v="Cliente_708"/>
        <s v="Cliente_631"/>
        <s v="Cliente_894"/>
        <s v="Cliente_63"/>
        <s v="Cliente_144"/>
        <s v="Cliente_390"/>
        <s v="Cliente_886"/>
        <s v="Cliente_510"/>
        <s v="Cliente_878"/>
        <s v="Cliente_977"/>
        <s v="Cliente_553"/>
        <s v="Cliente_792"/>
        <s v="Cliente_265"/>
        <s v="Cliente_946"/>
        <s v="Cliente_614"/>
        <s v="Cliente_352"/>
        <s v="Cliente_784"/>
        <s v="Cliente_118"/>
        <s v="Cliente_61"/>
        <s v="Cliente_440"/>
        <s v="Cliente_258"/>
        <s v="Cliente_742"/>
        <s v="Cliente_865"/>
        <s v="Cliente_79"/>
        <s v="Cliente_42"/>
        <s v="Cliente_374"/>
        <s v="Cliente_636"/>
        <s v="Cliente_753"/>
        <s v="Cliente_632"/>
        <s v="Cliente_969"/>
        <s v="Cliente_574"/>
        <s v="Cliente_292"/>
        <s v="Cliente_148"/>
        <s v="Cliente_747"/>
        <s v="Cliente_501"/>
        <s v="Cliente_733"/>
        <s v="Cliente_36"/>
        <s v="Cliente_1000"/>
        <s v="Cliente_607"/>
        <s v="Cliente_378"/>
        <s v="Cliente_612"/>
        <s v="Cliente_452"/>
        <s v="Cliente_244"/>
        <s v="Cliente_840"/>
        <s v="Cliente_993"/>
        <s v="Cliente_29"/>
        <s v="Cliente_313"/>
        <s v="Cliente_520"/>
        <s v="Cliente_388"/>
        <s v="Cliente_384"/>
        <s v="Cliente_517"/>
        <s v="Cliente_711"/>
        <s v="Cliente_651"/>
        <s v="Cliente_545"/>
        <s v="Cliente_116"/>
        <s v="Cliente_170"/>
        <s v="Cliente_92"/>
        <s v="Cliente_552"/>
        <s v="Cliente_627"/>
        <s v="Cliente_588"/>
        <s v="Cliente_949"/>
        <s v="Cliente_863"/>
        <s v="Cliente_140"/>
        <s v="Cliente_701"/>
        <s v="Cliente_321"/>
        <s v="Cliente_628"/>
        <s v="Cliente_402"/>
        <s v="Cliente_551"/>
        <s v="Cliente_158"/>
        <s v="Cliente_658"/>
        <s v="Cliente_548"/>
        <s v="Cliente_416"/>
        <s v="Cliente_326"/>
        <s v="Cliente_961"/>
        <s v="Cliente_727"/>
        <s v="Cliente_212"/>
        <s v="Cliente_791"/>
        <s v="Cliente_189"/>
        <s v="Cliente_678"/>
        <s v="Cliente_579"/>
        <s v="Cliente_339"/>
        <s v="Cliente_523"/>
        <s v="Cliente_5"/>
        <s v="Cliente_909"/>
        <s v="Cliente_176"/>
        <s v="Cliente_953"/>
        <s v="Cliente_281"/>
        <s v="Cliente_381"/>
        <s v="Cliente_665"/>
        <s v="Cliente_318"/>
        <s v="Cliente_712"/>
        <s v="Cliente_697"/>
        <s v="Cliente_539"/>
        <s v="Cliente_686"/>
        <s v="Cliente_850"/>
        <s v="Cliente_323"/>
        <s v="Cliente_670"/>
        <s v="Cliente_715"/>
        <s v="Cliente_336"/>
        <s v="Cliente_264"/>
        <s v="Cliente_856"/>
        <s v="Cliente_516"/>
        <s v="Cliente_115"/>
        <s v="Cliente_653"/>
        <s v="Cliente_55"/>
        <s v="Cliente_146"/>
        <s v="Cliente_151"/>
        <s v="Cliente_493"/>
        <s v="Cliente_412"/>
        <s v="Cliente_765"/>
        <s v="Cliente_547"/>
        <s v="Cliente_984"/>
        <s v="Cliente_788"/>
        <s v="Cliente_959"/>
        <s v="Cliente_741"/>
        <s v="Cliente_752"/>
        <s v="Cliente_978"/>
        <s v="Cliente_156"/>
        <s v="Cliente_599"/>
        <s v="Cliente_83"/>
        <s v="Cliente_964"/>
        <s v="Cliente_429"/>
        <s v="Cliente_474"/>
        <s v="Cliente_286"/>
        <s v="Cliente_131"/>
        <s v="Cliente_494"/>
        <s v="Cliente_569"/>
        <s v="Cliente_485"/>
        <s v="Cliente_367"/>
        <s v="Cliente_939"/>
        <s v="Cliente_282"/>
        <s v="Cliente_681"/>
        <s v="Cliente_744"/>
        <s v="Cliente_8"/>
        <s v="Cliente_3"/>
        <s v="Cliente_240"/>
        <s v="Cliente_445"/>
        <s v="Cliente_709"/>
        <s v="Cliente_295"/>
        <s v="Cliente_830"/>
        <s v="Cliente_74"/>
        <s v="Cliente_774"/>
        <s v="Cliente_346"/>
        <s v="Cliente_228"/>
        <s v="Cliente_31"/>
        <s v="Cliente_872"/>
        <s v="Cliente_359"/>
        <s v="Cliente_768"/>
        <s v="Cliente_576"/>
        <s v="Cliente_380"/>
        <s v="Cliente_877"/>
        <s v="Cliente_249"/>
        <s v="Cliente_798"/>
        <s v="Cliente_512"/>
        <s v="Cliente_67"/>
        <s v="Cliente_927"/>
        <s v="Cliente_406"/>
        <s v="Cliente_26"/>
        <s v="Cliente_124"/>
        <s v="Cliente_700"/>
        <s v="Cliente_142"/>
        <s v="Cliente_892"/>
        <s v="Cliente_173"/>
        <s v="Cliente_541"/>
        <s v="Cliente_924"/>
        <s v="Cliente_656"/>
        <s v="Cliente_773"/>
        <s v="Cliente_536"/>
        <s v="Cliente_442"/>
        <s v="Cliente_425"/>
        <s v="Cliente_811"/>
        <s v="Cliente_916"/>
        <s v="Cliente_56"/>
        <s v="Cliente_533"/>
        <s v="Cliente_560"/>
        <s v="Cliente_199"/>
        <s v="Cliente_418"/>
        <s v="Cliente_759"/>
        <s v="Cliente_486"/>
        <s v="Cliente_567"/>
        <s v="Cliente_577"/>
        <s v="Cliente_301"/>
        <s v="Cliente_679"/>
        <s v="Cliente_331"/>
        <s v="Cliente_722"/>
        <s v="Cliente_610"/>
        <s v="Cliente_990"/>
        <s v="Cliente_646"/>
        <s v="Cliente_580"/>
        <s v="Cliente_273"/>
        <s v="Cliente_935"/>
        <s v="Cliente_30"/>
        <s v="Cliente_397"/>
        <s v="Cliente_477"/>
        <s v="Cliente_300"/>
        <s v="Cliente_928"/>
        <s v="Cliente_132"/>
        <s v="Cliente_53"/>
        <s v="Cliente_673"/>
        <s v="Cliente_243"/>
        <s v="Cliente_730"/>
        <s v="Cliente_617"/>
        <s v="Cliente_827"/>
        <s v="Cliente_184"/>
        <s v="Cliente_345"/>
        <s v="Cliente_277"/>
        <s v="Cliente_981"/>
        <s v="Cliente_24"/>
        <s v="Cliente_463"/>
        <s v="Cliente_746"/>
        <s v="Cliente_409"/>
        <s v="Cliente_729"/>
        <s v="Cliente_565"/>
        <s v="Cliente_195"/>
        <s v="Cliente_211"/>
        <s v="Cliente_385"/>
        <s v="Cliente_986"/>
        <s v="Cliente_994"/>
        <s v="Cliente_648"/>
        <s v="Cliente_702"/>
        <s v="Cliente_846"/>
        <s v="Cliente_620"/>
        <s v="Cliente_672"/>
        <s v="Cliente_735"/>
        <s v="Cliente_268"/>
        <s v="Cliente_161"/>
        <s v="Cliente_600"/>
        <s v="Cliente_654"/>
        <s v="Cliente_269"/>
        <s v="Cliente_12"/>
        <s v="Cliente_294"/>
        <s v="Cliente_659"/>
        <s v="Cliente_47"/>
        <s v="Cliente_544"/>
        <s v="Cliente_633"/>
        <s v="Cliente_154"/>
        <s v="Cliente_489"/>
        <s v="Cliente_350"/>
        <s v="Cliente_797"/>
        <s v="Cliente_436"/>
        <s v="Cliente_597"/>
        <s v="Cliente_823"/>
        <s v="Cliente_690"/>
        <s v="Cliente_216"/>
        <s v="Cliente_546"/>
        <s v="Cliente_524"/>
        <s v="Cliente_193"/>
        <s v="Cliente_794"/>
        <s v="Cliente_602"/>
        <s v="Cliente_296"/>
        <s v="Cliente_568"/>
        <s v="Cliente_897"/>
        <s v="Cliente_816"/>
        <s v="Cliente_221"/>
        <s v="Cliente_755"/>
        <s v="Cliente_289"/>
        <s v="Cliente_476"/>
        <s v="Cliente_940"/>
        <s v="Cliente_707"/>
        <s v="Cliente_644"/>
        <s v="Cliente_619"/>
        <s v="Cliente_833"/>
        <s v="Cliente_899"/>
        <s v="Cliente_498"/>
        <s v="Cliente_470"/>
        <s v="Cliente_191"/>
        <s v="Cliente_183"/>
        <s v="Cliente_499"/>
        <s v="Cliente_495"/>
        <s v="Cliente_54"/>
        <s v="Cliente_923"/>
        <s v="Cliente_453"/>
        <s v="Cliente_14"/>
        <s v="Cliente_611"/>
        <s v="Cliente_666"/>
        <s v="Cliente_505"/>
        <s v="Cliente_858"/>
        <s v="Cliente_882"/>
        <s v="Cliente_275"/>
        <s v="Cliente_871"/>
        <s v="Cliente_841"/>
        <s v="Cliente_789"/>
        <s v="Cliente_141"/>
        <s v="Cliente_992"/>
        <s v="Cliente_622"/>
        <s v="Cliente_508"/>
        <s v="Cliente_676"/>
        <s v="Cliente_667"/>
        <s v="Cliente_609"/>
        <s v="Cliente_471"/>
        <s v="Cliente_196"/>
        <s v="Cliente_563"/>
        <s v="Cliente_991"/>
        <s v="Cliente_330"/>
        <s v="Cliente_943"/>
        <s v="Cliente_285"/>
        <s v="Cliente_905"/>
        <s v="Cliente_543"/>
        <s v="Cliente_239"/>
        <s v="Cliente_315"/>
        <s v="Cliente_166"/>
        <s v="Cliente_157"/>
        <s v="Cliente_912"/>
        <s v="Cliente_736"/>
        <s v="Cliente_328"/>
        <s v="Cliente_919"/>
        <s v="Cliente_958"/>
        <s v="Cliente_395"/>
        <s v="Cliente_287"/>
        <s v="Cliente_479"/>
        <s v="Cliente_160"/>
        <s v="Cliente_109"/>
        <s v="Cliente_342"/>
        <s v="Cliente_332"/>
        <s v="Cliente_689"/>
        <s v="Cliente_518"/>
        <s v="Cliente_348"/>
        <s v="Cliente_259"/>
        <s v="Cliente_869"/>
        <s v="Cliente_842"/>
        <s v="Cliente_349"/>
        <s v="Cliente_316"/>
        <s v="Cliente_732"/>
        <s v="Cliente_807"/>
        <s v="Cliente_900"/>
        <s v="Cliente_143"/>
        <s v="Cliente_405"/>
        <s v="Cliente_473"/>
        <s v="Cliente_404"/>
        <s v="Cliente_717"/>
        <s v="Cliente_783"/>
        <s v="Cliente_589"/>
        <s v="Cliente_284"/>
        <s v="Cliente_207"/>
        <s v="Cliente_531"/>
        <s v="Cliente_420"/>
        <s v="Cliente_989"/>
        <s v="Cliente_421"/>
        <s v="Cliente_194"/>
        <s v="Cliente_876"/>
        <s v="Cliente_365"/>
        <s v="Cliente_185"/>
        <s v="Cliente_558"/>
        <s v="Cliente_535"/>
        <s v="Cliente_18"/>
        <s v="Cliente_696"/>
        <s v="Cliente_704"/>
        <s v="Cliente_720"/>
        <s v="Cliente_624"/>
        <s v="Cliente_434"/>
        <s v="Cliente_149"/>
        <s v="Cliente_125"/>
        <s v="Cliente_618"/>
        <s v="Cliente_527"/>
        <s v="Cliente_71"/>
        <s v="Cliente_437"/>
        <s v="Cliente_719"/>
        <s v="Cliente_354"/>
        <s v="Cliente_363"/>
        <s v="Cliente_778"/>
        <s v="Cliente_637"/>
        <s v="Cliente_948"/>
        <s v="Cliente_172"/>
        <s v="Cliente_70"/>
        <s v="Cliente_835"/>
        <s v="Cliente_821"/>
        <s v="Cliente_509"/>
        <s v="Cliente_951"/>
        <s v="Cliente_819"/>
        <s v="Cliente_334"/>
        <s v="Cliente_787"/>
        <s v="Cliente_616"/>
        <s v="Cliente_422"/>
        <s v="Cliente_930"/>
        <s v="Cliente_218"/>
        <s v="Cliente_257"/>
        <s v="Cliente_112"/>
        <s v="Cliente_95"/>
        <s v="Cliente_866"/>
        <s v="Cliente_232"/>
        <s v="Cliente_113"/>
        <s v="Cliente_785"/>
        <s v="Cliente_554"/>
        <s v="Cliente_320"/>
        <s v="Cliente_996"/>
        <s v="Cliente_392"/>
        <s v="Cliente_615"/>
        <s v="Cliente_968"/>
        <s v="Cliente_206"/>
        <s v="Cliente_669"/>
        <s v="Cliente_705"/>
        <s v="Cliente_462"/>
        <s v="Cliente_809"/>
        <s v="Cliente_21"/>
        <s v="Cliente_110"/>
        <s v="Cliente_454"/>
        <s v="Cliente_825"/>
        <s v="Cliente_134"/>
        <s v="Cliente_555"/>
        <s v="Cliente_887"/>
        <s v="Cliente_913"/>
        <s v="Cliente_41"/>
        <s v="Cliente_738"/>
        <s v="Cliente_280"/>
        <s v="Cliente_117"/>
        <s v="Cliente_988"/>
        <s v="Cliente_372"/>
        <s v="Cliente_283"/>
        <s v="Cliente_857"/>
        <s v="Cliente_208"/>
        <s v="Cliente_443"/>
        <s v="Cliente_138"/>
        <s v="Cliente_177"/>
        <s v="Cliente_832"/>
        <s v="Cliente_480"/>
        <s v="Cliente_351"/>
        <s v="Cliente_344"/>
        <s v="Cliente_564"/>
        <s v="Cliente_782"/>
        <s v="Cliente_165"/>
        <s v="Cliente_608"/>
        <s v="Cliente_657"/>
        <s v="Cliente_224"/>
        <s v="Cliente_680"/>
        <s v="Cliente_513"/>
        <s v="Cliente_973"/>
        <s v="Cliente_592"/>
        <s v="Cliente_575"/>
        <s v="Cliente_511"/>
        <s v="Cliente_772"/>
        <s v="Cliente_605"/>
        <s v="Cliente_197"/>
        <s v="Cliente_19"/>
        <s v="Cliente_586"/>
        <s v="Cliente_687"/>
        <s v="Cliente_415"/>
        <s v="Cliente_456"/>
        <s v="Cliente_820"/>
        <s v="Cliente_698"/>
        <s v="Cliente_59"/>
        <s v="Cliente_799"/>
        <s v="Cliente_52"/>
        <s v="Cliente_278"/>
        <s v="Cliente_595"/>
        <s v="Cliente_2"/>
        <s v="Cliente_880"/>
        <s v="Cliente_626"/>
        <s v="Cliente_411"/>
        <s v="Cliente_123"/>
        <s v="Cliente_910"/>
        <s v="Cliente_483"/>
        <s v="Cliente_642"/>
        <s v="Cliente_962"/>
        <s v="Cliente_883"/>
        <s v="Cliente_593"/>
        <s v="Cliente_368"/>
        <s v="Cliente_693"/>
        <s v="Cliente_226"/>
        <s v="Cliente_834"/>
        <s v="Cliente_104"/>
        <s v="Cliente_35"/>
        <s v="Cliente_837"/>
        <s v="Cliente_514"/>
        <s v="Cliente_725"/>
        <s v="Cliente_114"/>
        <s v="Cliente_90"/>
        <s v="Cliente_496"/>
        <s v="Cliente_58"/>
        <s v="Cliente_468"/>
        <s v="Cliente_714"/>
        <s v="Cliente_950"/>
        <s v="Cliente_663"/>
        <s v="Cliente_801"/>
        <s v="Cliente_804"/>
        <s v="Cliente_716"/>
        <s v="Cliente_786"/>
        <s v="Cliente_594"/>
        <s v="Cliente_396"/>
        <s v="Cliente_954"/>
        <s v="Cliente_263"/>
        <s v="Cliente_438"/>
        <s v="Cliente_353"/>
        <s v="Cliente_770"/>
        <s v="Cliente_888"/>
        <s v="Cliente_635"/>
        <s v="Cliente_484"/>
        <s v="Cliente_297"/>
        <s v="Cliente_446"/>
        <s v="Cliente_298"/>
        <s v="Cliente_304"/>
        <s v="Cliente_743"/>
        <s v="Cliente_428"/>
        <s v="Cliente_750"/>
        <s v="Cliente_808"/>
        <s v="Cliente_376"/>
        <s v="Cliente_721"/>
        <s v="Cliente_227"/>
        <s v="Cliente_757"/>
      </sharedItems>
    </cacheField>
    <cacheField name="Número de Comensales" numFmtId="164">
      <sharedItems containsSemiMixedTypes="0" containsString="0" containsNumber="1" containsInteger="1" minValue="1" maxValue="6"/>
    </cacheField>
    <cacheField name="Fecha de Factura" numFmtId="14">
      <sharedItems containsSemiMixedTypes="0" containsNonDate="0" containsDate="1" containsString="0" minDate="2023-04-01T01:11:00" maxDate="2023-04-07T07:51:00" count="643">
        <d v="2023-04-01T03:50:00"/>
        <d v="2023-04-01T03:49:00"/>
        <d v="2023-04-01T03:56:00"/>
        <d v="2023-04-01T04:31:00"/>
        <d v="2023-04-01T02:06:00"/>
        <d v="2023-04-01T03:32:00"/>
        <d v="2023-04-01T04:22:00"/>
        <d v="2023-04-01T04:49:00"/>
        <d v="2023-04-01T04:25:00"/>
        <d v="2023-04-01T01:53:00"/>
        <d v="2023-04-01T06:33:00"/>
        <d v="2023-04-01T03:23:00"/>
        <d v="2023-04-01T05:32:00"/>
        <d v="2023-04-01T01:58:00"/>
        <d v="2023-04-01T04:59:00"/>
        <d v="2023-04-01T04:24:00"/>
        <d v="2023-04-01T03:27:00"/>
        <d v="2023-04-01T04:26:00"/>
        <d v="2023-04-01T03:29:00"/>
        <d v="2023-04-01T05:12:00"/>
        <d v="2023-04-01T05:52:00"/>
        <d v="2023-04-01T04:47:00"/>
        <d v="2023-04-01T04:09:00"/>
        <d v="2023-04-01T06:20:00"/>
        <d v="2023-04-01T05:47:00"/>
        <d v="2023-04-01T02:27:00"/>
        <d v="2023-04-01T03:16:00"/>
        <d v="2023-04-01T06:10:00"/>
        <d v="2023-04-01T06:13:00"/>
        <d v="2023-04-01T06:02:00"/>
        <d v="2023-04-01T06:49:00"/>
        <d v="2023-04-01T06:21:00"/>
        <d v="2023-04-01T06:07:00"/>
        <d v="2023-04-01T05:55:00"/>
        <d v="2023-04-01T06:26:00"/>
        <d v="2023-04-01T03:53:00"/>
        <d v="2023-04-01T07:39:00"/>
        <d v="2023-04-01T04:05:00"/>
        <d v="2023-04-01T04:20:00"/>
        <d v="2023-04-01T01:46:00"/>
        <d v="2023-04-01T03:14:00"/>
        <d v="2023-04-01T06:18:00"/>
        <d v="2023-04-01T04:01:00"/>
        <d v="2023-04-01T03:39:00"/>
        <d v="2023-04-01T07:29:00"/>
        <d v="2023-04-01T04:02:00"/>
        <d v="2023-04-01T05:29:00"/>
        <d v="2023-04-01T06:57:00"/>
        <d v="2023-04-01T03:02:00"/>
        <d v="2023-04-01T01:11:00"/>
        <d v="2023-04-01T04:44:00"/>
        <d v="2023-04-01T04:14:00"/>
        <d v="2023-04-01T05:00:00"/>
        <d v="2023-04-01T04:57:00"/>
        <d v="2023-04-01T04:52:00"/>
        <d v="2023-04-01T04:21:00"/>
        <d v="2023-04-01T05:04:00"/>
        <d v="2023-04-01T05:46:00"/>
        <d v="2023-04-01T06:22:00"/>
        <d v="2023-04-01T06:24:00"/>
        <d v="2023-04-01T04:06:00"/>
        <d v="2023-04-01T03:03:00"/>
        <d v="2023-04-01T05:10:00"/>
        <d v="2023-04-01T03:15:00"/>
        <d v="2023-04-01T03:57:00"/>
        <d v="2023-04-01T01:22:00"/>
        <d v="2023-04-01T05:56:00"/>
        <d v="2023-04-01T05:51:00"/>
        <d v="2023-04-01T06:09:00"/>
        <d v="2023-04-01T04:13:00"/>
        <d v="2023-04-01T05:24:00"/>
        <d v="2023-04-01T06:15:00"/>
        <d v="2023-04-01T05:08:00"/>
        <d v="2023-04-01T03:46:00"/>
        <d v="2023-04-01T06:31:00"/>
        <d v="2023-04-01T07:10:00"/>
        <d v="2023-04-01T06:39:00"/>
        <d v="2023-04-01T03:18:00"/>
        <d v="2023-04-01T02:08:00"/>
        <d v="2023-04-01T06:40:00"/>
        <d v="2023-04-01T02:19:00"/>
        <d v="2023-04-01T03:13:00"/>
        <d v="2023-04-01T03:48:00"/>
        <d v="2023-04-01T04:53:00"/>
        <d v="2023-04-01T05:26:00"/>
        <d v="2023-04-01T03:22:00"/>
        <d v="2023-04-01T06:45:00"/>
        <d v="2023-04-01T02:15:00"/>
        <d v="2023-04-01T02:44:00"/>
        <d v="2023-04-01T04:00:00"/>
        <d v="2023-04-01T02:58:00"/>
        <d v="2023-04-01T03:37:00"/>
        <d v="2023-04-01T02:26:00"/>
        <d v="2023-04-01T06:37:00"/>
        <d v="2023-04-01T05:07:00"/>
        <d v="2023-04-01T03:30:00"/>
        <d v="2023-04-01T05:45:00"/>
        <d v="2023-04-01T01:45:00"/>
        <d v="2023-04-02T05:21:00"/>
        <d v="2023-04-02T07:01:00"/>
        <d v="2023-04-02T06:30:00"/>
        <d v="2023-04-02T05:59:00"/>
        <d v="2023-04-02T06:25:00"/>
        <d v="2023-04-02T06:29:00"/>
        <d v="2023-04-02T05:09:00"/>
        <d v="2023-04-02T06:10:00"/>
        <d v="2023-04-02T06:13:00"/>
        <d v="2023-04-02T06:01:00"/>
        <d v="2023-04-02T07:21:00"/>
        <d v="2023-04-02T05:26:00"/>
        <d v="2023-04-02T05:22:00"/>
        <d v="2023-04-02T06:42:00"/>
        <d v="2023-04-02T06:36:00"/>
        <d v="2023-04-02T06:57:00"/>
        <d v="2023-04-02T06:09:00"/>
        <d v="2023-04-02T06:16:00"/>
        <d v="2023-04-02T05:03:00"/>
        <d v="2023-04-02T06:15:00"/>
        <d v="2023-04-02T04:58:00"/>
        <d v="2023-04-02T06:53:00"/>
        <d v="2023-04-02T04:26:00"/>
        <d v="2023-04-02T04:10:00"/>
        <d v="2023-04-02T05:47:00"/>
        <d v="2023-04-02T04:09:00"/>
        <d v="2023-04-02T05:32:00"/>
        <d v="2023-04-02T06:33:00"/>
        <d v="2023-04-02T06:06:00"/>
        <d v="2023-04-02T04:02:00"/>
        <d v="2023-04-02T06:26:00"/>
        <d v="2023-04-02T06:28:00"/>
        <d v="2023-04-02T04:54:00"/>
        <d v="2023-04-02T05:28:00"/>
        <d v="2023-04-02T06:07:00"/>
        <d v="2023-04-02T05:12:00"/>
        <d v="2023-04-02T03:59:00"/>
        <d v="2023-04-02T03:54:00"/>
        <d v="2023-04-02T06:00:00"/>
        <d v="2023-04-02T04:29:00"/>
        <d v="2023-04-02T03:56:00"/>
        <d v="2023-04-02T04:53:00"/>
        <d v="2023-04-02T03:40:00"/>
        <d v="2023-04-02T06:02:00"/>
        <d v="2023-04-02T04:30:00"/>
        <d v="2023-04-02T04:49:00"/>
        <d v="2023-04-02T04:32:00"/>
        <d v="2023-04-02T04:56:00"/>
        <d v="2023-04-02T06:14:00"/>
        <d v="2023-04-02T04:48:00"/>
        <d v="2023-04-02T03:36:00"/>
        <d v="2023-04-02T03:17:00"/>
        <d v="2023-04-02T04:05:00"/>
        <d v="2023-04-02T03:23:00"/>
        <d v="2023-04-02T03:25:00"/>
        <d v="2023-04-02T05:45:00"/>
        <d v="2023-04-02T05:14:00"/>
        <d v="2023-04-02T05:40:00"/>
        <d v="2023-04-02T04:44:00"/>
        <d v="2023-04-02T03:04:00"/>
        <d v="2023-04-02T05:18:00"/>
        <d v="2023-04-02T03:05:00"/>
        <d v="2023-04-02T05:01:00"/>
        <d v="2023-04-02T04:52:00"/>
        <d v="2023-04-02T05:36:00"/>
        <d v="2023-04-02T02:54:00"/>
        <d v="2023-04-02T04:50:00"/>
        <d v="2023-04-02T03:28:00"/>
        <d v="2023-04-02T03:22:00"/>
        <d v="2023-04-02T04:06:00"/>
        <d v="2023-04-02T02:43:00"/>
        <d v="2023-04-02T02:48:00"/>
        <d v="2023-04-02T04:38:00"/>
        <d v="2023-04-02T04:11:00"/>
        <d v="2023-04-02T04:24:00"/>
        <d v="2023-04-02T02:46:00"/>
        <d v="2023-04-02T02:44:00"/>
        <d v="2023-04-02T02:50:00"/>
        <d v="2023-04-02T02:52:00"/>
        <d v="2023-04-02T03:10:00"/>
        <d v="2023-04-02T02:55:00"/>
        <d v="2023-04-02T04:33:00"/>
        <d v="2023-04-02T04:57:00"/>
        <d v="2023-04-02T03:01:00"/>
        <d v="2023-04-02T02:00:00"/>
        <d v="2023-04-02T03:55:00"/>
        <d v="2023-04-02T02:34:00"/>
        <d v="2023-04-02T03:52:00"/>
        <d v="2023-04-02T04:45:00"/>
        <d v="2023-04-02T03:45:00"/>
        <d v="2023-04-02T02:39:00"/>
        <d v="2023-04-02T02:26:00"/>
        <d v="2023-04-02T04:23:00"/>
        <d v="2023-04-02T03:08:00"/>
        <d v="2023-04-02T04:18:00"/>
        <d v="2023-04-02T02:28:00"/>
        <d v="2023-04-02T02:41:00"/>
        <d v="2023-04-02T04:39:00"/>
        <d v="2023-04-02T04:17:00"/>
        <d v="2023-04-02T04:14:00"/>
        <d v="2023-04-02T01:42:00"/>
        <d v="2023-04-02T02:04:00"/>
        <d v="2023-04-02T03:41:00"/>
        <d v="2023-04-02T01:32:00"/>
        <d v="2023-04-02T02:18:00"/>
        <d v="2023-04-02T03:27:00"/>
        <d v="2023-04-02T03:43:00"/>
        <d v="2023-04-02T01:50:00"/>
        <d v="2023-04-02T02:25:00"/>
        <d v="2023-04-02T01:14:00"/>
        <d v="2023-04-02T01:24:00"/>
        <d v="2023-04-02T01:15:00"/>
        <d v="2023-04-02T01:12:00"/>
        <d v="2023-04-02T01:04:00"/>
        <d v="2023-04-02T02:36:00"/>
        <d v="2023-04-03T03:48:00"/>
        <d v="2023-04-03T03:44:00"/>
        <d v="2023-04-03T04:15:00"/>
        <d v="2023-04-03T04:59:00"/>
        <d v="2023-04-03T05:10:00"/>
        <d v="2023-04-03T04:24:00"/>
        <d v="2023-04-03T03:29:00"/>
        <d v="2023-04-03T05:52:00"/>
        <d v="2023-04-03T05:58:00"/>
        <d v="2023-04-03T05:34:00"/>
        <d v="2023-04-03T03:56:00"/>
        <d v="2023-04-03T05:12:00"/>
        <d v="2023-04-03T02:35:00"/>
        <d v="2023-04-03T02:41:00"/>
        <d v="2023-04-03T07:50:00"/>
        <d v="2023-04-03T05:02:00"/>
        <d v="2023-04-03T04:48:00"/>
        <d v="2023-04-03T04:37:00"/>
        <d v="2023-04-03T06:05:00"/>
        <d v="2023-04-03T02:28:00"/>
        <d v="2023-04-03T04:44:00"/>
        <d v="2023-04-03T05:33:00"/>
        <d v="2023-04-03T06:23:00"/>
        <d v="2023-04-03T04:33:00"/>
        <d v="2023-04-03T06:09:00"/>
        <d v="2023-04-03T01:51:00"/>
        <d v="2023-04-03T04:35:00"/>
        <d v="2023-04-03T03:57:00"/>
        <d v="2023-04-03T02:01:00"/>
        <d v="2023-04-03T04:27:00"/>
        <d v="2023-04-03T05:29:00"/>
        <d v="2023-04-03T02:45:00"/>
        <d v="2023-04-03T04:19:00"/>
        <d v="2023-04-03T04:08:00"/>
        <d v="2023-04-03T04:56:00"/>
        <d v="2023-04-03T06:24:00"/>
        <d v="2023-04-03T04:40:00"/>
        <d v="2023-04-03T04:13:00"/>
        <d v="2023-04-03T02:32:00"/>
        <d v="2023-04-03T05:39:00"/>
        <d v="2023-04-03T04:39:00"/>
        <d v="2023-04-03T04:05:00"/>
        <d v="2023-04-03T02:43:00"/>
        <d v="2023-04-03T06:12:00"/>
        <d v="2023-04-03T05:46:00"/>
        <d v="2023-04-03T03:53:00"/>
        <d v="2023-04-03T05:32:00"/>
        <d v="2023-04-03T06:16:00"/>
        <d v="2023-04-03T05:09:00"/>
        <d v="2023-04-03T03:59:00"/>
        <d v="2023-04-03T04:17:00"/>
        <d v="2023-04-03T04:18:00"/>
        <d v="2023-04-03T05:47:00"/>
        <d v="2023-04-03T02:18:00"/>
        <d v="2023-04-04T05:34:00"/>
        <d v="2023-04-04T04:36:00"/>
        <d v="2023-04-04T04:07:00"/>
        <d v="2023-04-04T02:41:00"/>
        <d v="2023-04-04T03:57:00"/>
        <d v="2023-04-04T06:17:00"/>
        <d v="2023-04-04T01:29:00"/>
        <d v="2023-04-04T04:29:00"/>
        <d v="2023-04-04T06:31:00"/>
        <d v="2023-04-04T03:09:00"/>
        <d v="2023-04-04T04:51:00"/>
        <d v="2023-04-04T04:31:00"/>
        <d v="2023-04-04T03:30:00"/>
        <d v="2023-04-04T02:01:00"/>
        <d v="2023-04-04T04:38:00"/>
        <d v="2023-04-04T04:19:00"/>
        <d v="2023-04-04T06:11:00"/>
        <d v="2023-04-04T05:45:00"/>
        <d v="2023-04-04T02:04:00"/>
        <d v="2023-04-04T03:56:00"/>
        <d v="2023-04-04T04:34:00"/>
        <d v="2023-04-04T04:59:00"/>
        <d v="2023-04-04T07:31:00"/>
        <d v="2023-04-04T02:59:00"/>
        <d v="2023-04-04T06:09:00"/>
        <d v="2023-04-04T02:53:00"/>
        <d v="2023-04-04T07:36:00"/>
        <d v="2023-04-04T03:24:00"/>
        <d v="2023-04-04T05:07:00"/>
        <d v="2023-04-04T02:18:00"/>
        <d v="2023-04-04T04:26:00"/>
        <d v="2023-04-04T05:57:00"/>
        <d v="2023-04-04T04:10:00"/>
        <d v="2023-04-04T04:58:00"/>
        <d v="2023-04-04T05:28:00"/>
        <d v="2023-04-04T05:59:00"/>
        <d v="2023-04-04T03:29:00"/>
        <d v="2023-04-04T07:10:00"/>
        <d v="2023-04-04T04:33:00"/>
        <d v="2023-04-04T04:46:00"/>
        <d v="2023-04-04T03:45:00"/>
        <d v="2023-04-04T05:33:00"/>
        <d v="2023-04-04T05:54:00"/>
        <d v="2023-04-04T03:23:00"/>
        <d v="2023-04-04T06:14:00"/>
        <d v="2023-04-04T03:11:00"/>
        <d v="2023-04-04T04:24:00"/>
        <d v="2023-04-04T05:12:00"/>
        <d v="2023-04-04T05:18:00"/>
        <d v="2023-04-04T04:32:00"/>
        <d v="2023-04-04T06:27:00"/>
        <d v="2023-04-04T06:33:00"/>
        <d v="2023-04-04T02:33:00"/>
        <d v="2023-04-05T06:43:00"/>
        <d v="2023-04-05T02:58:00"/>
        <d v="2023-04-05T06:10:00"/>
        <d v="2023-04-05T03:35:00"/>
        <d v="2023-04-05T02:15:00"/>
        <d v="2023-04-05T05:19:00"/>
        <d v="2023-04-05T04:09:00"/>
        <d v="2023-04-05T04:08:00"/>
        <d v="2023-04-05T05:17:00"/>
        <d v="2023-04-05T07:02:00"/>
        <d v="2023-04-05T05:34:00"/>
        <d v="2023-04-05T03:36:00"/>
        <d v="2023-04-05T01:34:00"/>
        <d v="2023-04-05T07:05:00"/>
        <d v="2023-04-05T05:40:00"/>
        <d v="2023-04-05T04:14:00"/>
        <d v="2023-04-05T06:57:00"/>
        <d v="2023-04-05T05:08:00"/>
        <d v="2023-04-05T05:15:00"/>
        <d v="2023-04-05T04:29:00"/>
        <d v="2023-04-05T04:59:00"/>
        <d v="2023-04-05T02:37:00"/>
        <d v="2023-04-05T04:51:00"/>
        <d v="2023-04-05T04:05:00"/>
        <d v="2023-04-05T03:01:00"/>
        <d v="2023-04-05T05:23:00"/>
        <d v="2023-04-05T05:04:00"/>
        <d v="2023-04-05T02:03:00"/>
        <d v="2023-04-05T04:58:00"/>
        <d v="2023-04-05T07:12:00"/>
        <d v="2023-04-05T04:35:00"/>
        <d v="2023-04-05T06:37:00"/>
        <d v="2023-04-05T04:33:00"/>
        <d v="2023-04-05T03:31:00"/>
        <d v="2023-04-05T05:43:00"/>
        <d v="2023-04-05T05:29:00"/>
        <d v="2023-04-05T04:07:00"/>
        <d v="2023-04-05T03:09:00"/>
        <d v="2023-04-05T04:57:00"/>
        <d v="2023-04-05T03:17:00"/>
        <d v="2023-04-05T03:45:00"/>
        <d v="2023-04-05T05:02:00"/>
        <d v="2023-04-05T03:43:00"/>
        <d v="2023-04-05T06:03:00"/>
        <d v="2023-04-05T03:46:00"/>
        <d v="2023-04-05T03:59:00"/>
        <d v="2023-04-05T07:25:00"/>
        <d v="2023-04-05T05:54:00"/>
        <d v="2023-04-05T03:55:00"/>
        <d v="2023-04-05T06:01:00"/>
        <d v="2023-04-05T04:04:00"/>
        <d v="2023-04-05T05:25:00"/>
        <d v="2023-04-05T07:33:00"/>
        <d v="2023-04-05T01:23:00"/>
        <d v="2023-04-05T05:48:00"/>
        <d v="2023-04-05T03:23:00"/>
        <d v="2023-04-05T03:18:00"/>
        <d v="2023-04-05T03:14:00"/>
        <d v="2023-04-05T06:08:00"/>
        <d v="2023-04-05T06:13:00"/>
        <d v="2023-04-05T07:24:00"/>
        <d v="2023-04-05T05:01:00"/>
        <d v="2023-04-05T02:26:00"/>
        <d v="2023-04-05T05:07:00"/>
        <d v="2023-04-05T04:53:00"/>
        <d v="2023-04-05T07:32:00"/>
        <d v="2023-04-05T04:21:00"/>
        <d v="2023-04-05T02:12:00"/>
        <d v="2023-04-05T06:56:00"/>
        <d v="2023-04-05T05:55:00"/>
        <d v="2023-04-05T04:27:00"/>
        <d v="2023-04-05T03:13:00"/>
        <d v="2023-04-05T04:39:00"/>
        <d v="2023-04-05T03:38:00"/>
        <d v="2023-04-05T04:20:00"/>
        <d v="2023-04-05T05:45:00"/>
        <d v="2023-04-05T05:22:00"/>
        <d v="2023-04-05T04:17:00"/>
        <d v="2023-04-05T05:38:00"/>
        <d v="2023-04-05T06:52:00"/>
        <d v="2023-04-06T07:04:00"/>
        <d v="2023-04-06T03:32:00"/>
        <d v="2023-04-06T05:50:00"/>
        <d v="2023-04-06T01:47:00"/>
        <d v="2023-04-06T02:58:00"/>
        <d v="2023-04-06T03:28:00"/>
        <d v="2023-04-06T04:30:00"/>
        <d v="2023-04-06T07:19:00"/>
        <d v="2023-04-06T04:43:00"/>
        <d v="2023-04-06T02:59:00"/>
        <d v="2023-04-06T07:01:00"/>
        <d v="2023-04-06T04:31:00"/>
        <d v="2023-04-06T02:52:00"/>
        <d v="2023-04-06T06:12:00"/>
        <d v="2023-04-06T03:50:00"/>
        <d v="2023-04-06T01:58:00"/>
        <d v="2023-04-06T05:27:00"/>
        <d v="2023-04-06T04:57:00"/>
        <d v="2023-04-06T02:37:00"/>
        <d v="2023-04-06T04:36:00"/>
        <d v="2023-04-06T01:46:00"/>
        <d v="2023-04-06T04:49:00"/>
        <d v="2023-04-06T06:50:00"/>
        <d v="2023-04-06T06:22:00"/>
        <d v="2023-04-06T06:58:00"/>
        <d v="2023-04-06T03:46:00"/>
        <d v="2023-04-06T04:28:00"/>
        <d v="2023-04-06T05:15:00"/>
        <d v="2023-04-06T06:31:00"/>
        <d v="2023-04-06T01:57:00"/>
        <d v="2023-04-06T04:02:00"/>
        <d v="2023-04-06T04:48:00"/>
        <d v="2023-04-06T06:07:00"/>
        <d v="2023-04-06T06:35:00"/>
        <d v="2023-04-06T06:02:00"/>
        <d v="2023-04-06T04:33:00"/>
        <d v="2023-04-06T03:23:00"/>
        <d v="2023-04-06T02:26:00"/>
        <d v="2023-04-06T04:51:00"/>
        <d v="2023-04-06T02:03:00"/>
        <d v="2023-04-06T04:59:00"/>
        <d v="2023-04-06T05:30:00"/>
        <d v="2023-04-06T03:49:00"/>
        <d v="2023-04-06T06:23:00"/>
        <d v="2023-04-06T02:54:00"/>
        <d v="2023-04-06T04:26:00"/>
        <d v="2023-04-06T04:42:00"/>
        <d v="2023-04-06T02:32:00"/>
        <d v="2023-04-06T07:14:00"/>
        <d v="2023-04-06T05:41:00"/>
        <d v="2023-04-06T05:55:00"/>
        <d v="2023-04-06T03:48:00"/>
        <d v="2023-04-06T05:04:00"/>
        <d v="2023-04-06T05:26:00"/>
        <d v="2023-04-06T05:20:00"/>
        <d v="2023-04-06T04:29:00"/>
        <d v="2023-04-06T04:39:00"/>
        <d v="2023-04-06T02:09:00"/>
        <d v="2023-04-06T05:33:00"/>
        <d v="2023-04-06T07:00:00"/>
        <d v="2023-04-06T06:56:00"/>
        <d v="2023-04-06T04:32:00"/>
        <d v="2023-04-06T03:37:00"/>
        <d v="2023-04-06T04:45:00"/>
        <d v="2023-04-06T05:29:00"/>
        <d v="2023-04-06T04:03:00"/>
        <d v="2023-04-06T02:39:00"/>
        <d v="2023-04-06T04:10:00"/>
        <d v="2023-04-06T03:54:00"/>
        <d v="2023-04-06T05:24:00"/>
        <d v="2023-04-06T02:55:00"/>
        <d v="2023-04-06T05:02:00"/>
        <d v="2023-04-06T07:41:00"/>
        <d v="2023-04-06T07:39:00"/>
        <d v="2023-04-06T03:06:00"/>
        <d v="2023-04-06T03:59:00"/>
        <d v="2023-04-06T03:17:00"/>
        <d v="2023-04-06T03:39:00"/>
        <d v="2023-04-06T06:20:00"/>
        <d v="2023-04-06T02:23:00"/>
        <d v="2023-04-06T05:16:00"/>
        <d v="2023-04-06T03:05:00"/>
        <d v="2023-04-06T04:27:00"/>
        <d v="2023-04-06T06:27:00"/>
        <d v="2023-04-06T07:09:00"/>
        <d v="2023-04-06T03:08:00"/>
        <d v="2023-04-06T04:44:00"/>
        <d v="2023-04-06T07:06:00"/>
        <d v="2023-04-06T06:40:00"/>
        <d v="2023-04-06T04:24:00"/>
        <d v="2023-04-06T02:17:00"/>
        <d v="2023-04-06T01:18:00"/>
        <d v="2023-04-06T05:08:00"/>
        <d v="2023-04-06T05:09:00"/>
        <d v="2023-04-06T03:34:00"/>
        <d v="2023-04-06T06:59:00"/>
        <d v="2023-04-06T03:55:00"/>
        <d v="2023-04-06T05:58:00"/>
        <d v="2023-04-06T05:57:00"/>
        <d v="2023-04-06T06:19:00"/>
        <d v="2023-04-06T02:40:00"/>
        <d v="2023-04-06T03:51:00"/>
        <d v="2023-04-06T04:21:00"/>
        <d v="2023-04-06T05:01:00"/>
        <d v="2023-04-06T06:15:00"/>
        <d v="2023-04-06T06:24:00"/>
        <d v="2023-04-06T06:06:00"/>
        <d v="2023-04-06T03:29:00"/>
        <d v="2023-04-06T07:20:00"/>
        <d v="2023-04-06T07:02:00"/>
        <d v="2023-04-06T04:11:00"/>
        <d v="2023-04-06T07:43:00"/>
        <d v="2023-04-06T05:00:00"/>
        <d v="2023-04-06T03:35:00"/>
        <d v="2023-04-06T04:37:00"/>
        <d v="2023-04-06T01:53:00"/>
        <d v="2023-04-06T03:36:00"/>
        <d v="2023-04-06T05:17:00"/>
        <d v="2023-04-06T03:12:00"/>
        <d v="2023-04-06T02:41:00"/>
        <d v="2023-04-06T02:27:00"/>
        <d v="2023-04-06T05:31:00"/>
        <d v="2023-04-06T03:10:00"/>
        <d v="2023-04-06T03:26:00"/>
        <d v="2023-04-06T03:22:00"/>
        <d v="2023-04-06T04:13:00"/>
        <d v="2023-04-06T01:37:00"/>
        <d v="2023-04-06T02:49:00"/>
        <d v="2023-04-06T02:51:00"/>
        <d v="2023-04-06T05:28:00"/>
        <d v="2023-04-06T03:04:00"/>
        <d v="2023-04-06T05:48:00"/>
        <d v="2023-04-06T02:16:00"/>
        <d v="2023-04-06T05:19:00"/>
        <d v="2023-04-06T01:50:00"/>
        <d v="2023-04-06T03:52:00"/>
        <d v="2023-04-06T01:56:00"/>
        <d v="2023-04-06T07:10:00"/>
        <d v="2023-04-06T06:25:00"/>
        <d v="2023-04-06T06:38:00"/>
        <d v="2023-04-06T04:55:00"/>
        <d v="2023-04-06T03:45:00"/>
        <d v="2023-04-07T05:02:00"/>
        <d v="2023-04-07T05:44:00"/>
        <d v="2023-04-07T02:26:00"/>
        <d v="2023-04-07T04:20:00"/>
        <d v="2023-04-07T01:44:00"/>
        <d v="2023-04-07T04:49:00"/>
        <d v="2023-04-07T06:40:00"/>
        <d v="2023-04-07T04:07:00"/>
        <d v="2023-04-07T04:03:00"/>
        <d v="2023-04-07T05:51:00"/>
        <d v="2023-04-07T06:52:00"/>
        <d v="2023-04-07T03:47:00"/>
        <d v="2023-04-07T03:53:00"/>
        <d v="2023-04-07T05:56:00"/>
        <d v="2023-04-07T04:57:00"/>
        <d v="2023-04-07T07:07:00"/>
        <d v="2023-04-07T04:41:00"/>
        <d v="2023-04-07T04:34:00"/>
        <d v="2023-04-07T03:12:00"/>
        <d v="2023-04-07T03:30:00"/>
        <d v="2023-04-07T03:51:00"/>
        <d v="2023-04-07T02:52:00"/>
        <d v="2023-04-07T01:30:00"/>
        <d v="2023-04-07T04:33:00"/>
        <d v="2023-04-07T03:45:00"/>
        <d v="2023-04-07T02:37:00"/>
        <d v="2023-04-07T05:22:00"/>
        <d v="2023-04-07T03:03:00"/>
        <d v="2023-04-07T05:20:00"/>
        <d v="2023-04-07T06:50:00"/>
        <d v="2023-04-07T04:05:00"/>
        <d v="2023-04-07T06:22:00"/>
        <d v="2023-04-07T04:40:00"/>
        <d v="2023-04-07T01:43:00"/>
        <d v="2023-04-07T03:39:00"/>
        <d v="2023-04-07T05:39:00"/>
        <d v="2023-04-07T05:03:00"/>
        <d v="2023-04-07T02:22:00"/>
        <d v="2023-04-07T05:43:00"/>
        <d v="2023-04-07T05:17:00"/>
        <d v="2023-04-07T04:26:00"/>
        <d v="2023-04-07T07:31:00"/>
        <d v="2023-04-07T05:13:00"/>
        <d v="2023-04-07T05:32:00"/>
        <d v="2023-04-07T06:11:00"/>
        <d v="2023-04-07T06:42:00"/>
        <d v="2023-04-07T06:25:00"/>
        <d v="2023-04-07T02:56:00"/>
        <d v="2023-04-07T02:50:00"/>
        <d v="2023-04-07T05:45:00"/>
        <d v="2023-04-07T05:15:00"/>
        <d v="2023-04-07T02:19:00"/>
        <d v="2023-04-07T04:29:00"/>
        <d v="2023-04-07T02:53:00"/>
        <d v="2023-04-07T04:54:00"/>
        <d v="2023-04-07T05:23:00"/>
        <d v="2023-04-07T07:24:00"/>
        <d v="2023-04-07T03:40:00"/>
        <d v="2023-04-07T03:38:00"/>
        <d v="2023-04-07T05:18:00"/>
        <d v="2023-04-07T02:27:00"/>
        <d v="2023-04-07T04:15:00"/>
        <d v="2023-04-07T04:44:00"/>
        <d v="2023-04-07T06:03:00"/>
        <d v="2023-04-07T07:06:00"/>
        <d v="2023-04-07T02:49:00"/>
        <d v="2023-04-07T05:46:00"/>
        <d v="2023-04-07T07:01:00"/>
        <d v="2023-04-07T04:08:00"/>
        <d v="2023-04-07T03:20:00"/>
        <d v="2023-04-07T03:02:00"/>
        <d v="2023-04-07T06:05:00"/>
        <d v="2023-04-07T02:33:00"/>
        <d v="2023-04-07T07:13:00"/>
        <d v="2023-04-07T05:28:00"/>
        <d v="2023-04-07T03:24:00"/>
        <d v="2023-04-07T03:06:00"/>
        <d v="2023-04-07T02:04:00"/>
        <d v="2023-04-07T06:10:00"/>
        <d v="2023-04-07T06:24:00"/>
        <d v="2023-04-07T04:23:00"/>
        <d v="2023-04-07T07:44:00"/>
        <d v="2023-04-07T05:49:00"/>
        <d v="2023-04-07T04:52:00"/>
        <d v="2023-04-07T06:27:00"/>
        <d v="2023-04-07T05:58:00"/>
        <d v="2023-04-07T03:00:00"/>
        <d v="2023-04-07T03:10:00"/>
        <d v="2023-04-07T04:38:00"/>
        <d v="2023-04-07T04:36:00"/>
        <d v="2023-04-07T04:27:00"/>
        <d v="2023-04-07T07:51:00"/>
        <d v="2023-04-07T04:42:00"/>
        <d v="2023-04-07T02:10:00"/>
        <d v="2023-04-07T01:40:00"/>
        <d v="2023-04-07T03:42:00"/>
        <d v="2023-04-07T03:25:00"/>
        <d v="2023-04-07T05:12:00"/>
        <d v="2023-04-07T01:37:00"/>
        <d v="2023-04-07T04:50:00"/>
        <d v="2023-04-07T03:57:00"/>
      </sharedItems>
      <fieldGroup par="27"/>
    </cacheField>
    <cacheField name="Hora de Llegada" numFmtId="20">
      <sharedItems containsSemiMixedTypes="0" containsNonDate="0" containsDate="1" containsString="0" minDate="2023-04-01T00:01:00" maxDate="2023-04-07T03:56:00" count="601">
        <d v="2023-04-01T01:07:00"/>
        <d v="2023-04-01T01:28:00"/>
        <d v="2023-04-01T00:29:00"/>
        <d v="2023-04-01T03:03:00"/>
        <d v="2023-04-01T00:01:00"/>
        <d v="2023-04-01T01:24:00"/>
        <d v="2023-04-01T01:57:00"/>
        <d v="2023-04-01T02:11:00"/>
        <d v="2023-04-01T02:03:00"/>
        <d v="2023-04-01T00:02:00"/>
        <d v="2023-04-01T03:46:00"/>
        <d v="2023-04-01T00:04:00"/>
        <d v="2023-04-01T03:09:00"/>
        <d v="2023-04-01T00:18:00"/>
        <d v="2023-04-01T03:24:00"/>
        <d v="2023-04-01T02:31:00"/>
        <d v="2023-04-01T00:09:00"/>
        <d v="2023-04-01T02:06:00"/>
        <d v="2023-04-01T00:35:00"/>
        <d v="2023-04-01T01:25:00"/>
        <d v="2023-04-01T03:39:00"/>
        <d v="2023-04-01T02:16:00"/>
        <d v="2023-04-01T02:44:00"/>
        <d v="2023-04-01T03:01:00"/>
        <d v="2023-04-01T02:04:00"/>
        <d v="2023-04-01T01:19:00"/>
        <d v="2023-04-01T00:49:00"/>
        <d v="2023-04-01T03:02:00"/>
        <d v="2023-04-01T02:55:00"/>
        <d v="2023-04-01T02:51:00"/>
        <d v="2023-04-01T03:08:00"/>
        <d v="2023-04-01T03:33:00"/>
        <d v="2023-04-01T03:18:00"/>
        <d v="2023-04-01T03:27:00"/>
        <d v="2023-04-01T02:38:00"/>
        <d v="2023-04-01T03:41:00"/>
        <d v="2023-04-01T02:00:00"/>
        <d v="2023-04-01T02:14:00"/>
        <d v="2023-04-01T00:25:00"/>
        <d v="2023-04-01T01:02:00"/>
        <d v="2023-04-01T03:06:00"/>
        <d v="2023-04-01T02:15:00"/>
        <d v="2023-04-01T01:47:00"/>
        <d v="2023-04-01T03:30:00"/>
        <d v="2023-04-01T00:28:00"/>
        <d v="2023-04-01T01:44:00"/>
        <d v="2023-04-01T03:54:00"/>
        <d v="2023-04-01T01:42:00"/>
        <d v="2023-04-01T00:40:00"/>
        <d v="2023-04-01T01:30:00"/>
        <d v="2023-04-01T01:20:00"/>
        <d v="2023-04-01T03:04:00"/>
        <d v="2023-04-01T01:31:00"/>
        <d v="2023-04-01T01:21:00"/>
        <d v="2023-04-01T02:09:00"/>
        <d v="2023-04-01T03:49:00"/>
        <d v="2023-04-01T02:47:00"/>
        <d v="2023-04-01T00:41:00"/>
        <d v="2023-04-01T01:40:00"/>
        <d v="2023-04-01T01:54:00"/>
        <d v="2023-04-01T02:28:00"/>
        <d v="2023-04-01T03:45:00"/>
        <d v="2023-04-01T02:02:00"/>
        <d v="2023-04-01T00:11:00"/>
        <d v="2023-04-01T02:42:00"/>
        <d v="2023-04-01T02:39:00"/>
        <d v="2023-04-01T01:04:00"/>
        <d v="2023-04-01T03:36:00"/>
        <d v="2023-04-01T02:57:00"/>
        <d v="2023-04-01T02:46:00"/>
        <d v="2023-04-01T01:34:00"/>
        <d v="2023-04-01T03:40:00"/>
        <d v="2023-04-01T03:25:00"/>
        <d v="2023-04-01T03:42:00"/>
        <d v="2023-04-01T02:35:00"/>
        <d v="2023-04-01T01:46:00"/>
        <d v="2023-04-01T00:42:00"/>
        <d v="2023-04-01T01:17:00"/>
        <d v="2023-04-01T03:38:00"/>
        <d v="2023-04-01T03:35:00"/>
        <d v="2023-04-01T01:39:00"/>
        <d v="2023-04-01T01:52:00"/>
        <d v="2023-04-01T03:19:00"/>
        <d v="2023-04-01T01:59:00"/>
        <d v="2023-04-01T01:01:00"/>
        <d v="2023-04-01T02:22:00"/>
        <d v="2023-04-01T03:32:00"/>
        <d v="2023-04-01T00:14:00"/>
        <d v="2023-04-01T01:33:00"/>
        <d v="2023-04-01T01:18:00"/>
        <d v="2023-04-01T01:29:00"/>
        <d v="2023-04-01T01:32:00"/>
        <d v="2023-04-01T01:48:00"/>
        <d v="2023-04-01T01:49:00"/>
        <d v="2023-04-01T01:12:00"/>
        <d v="2023-04-01T03:43:00"/>
        <d v="2023-04-01T03:15:00"/>
        <d v="2023-04-01T00:34:00"/>
        <d v="2023-04-02T03:57:00"/>
        <d v="2023-04-02T03:55:00"/>
        <d v="2023-04-02T03:53:00"/>
        <d v="2023-04-02T03:52:00"/>
        <d v="2023-04-02T03:49:00"/>
        <d v="2023-04-02T03:48:00"/>
        <d v="2023-04-02T03:45:00"/>
        <d v="2023-04-02T03:44:00"/>
        <d v="2023-04-02T03:42:00"/>
        <d v="2023-04-02T03:40:00"/>
        <d v="2023-04-02T03:39:00"/>
        <d v="2023-04-02T03:38:00"/>
        <d v="2023-04-02T03:33:00"/>
        <d v="2023-04-02T03:31:00"/>
        <d v="2023-04-02T03:27:00"/>
        <d v="2023-04-02T03:24:00"/>
        <d v="2023-04-02T03:22:00"/>
        <d v="2023-04-02T03:18:00"/>
        <d v="2023-04-02T03:15:00"/>
        <d v="2023-04-02T03:11:00"/>
        <d v="2023-04-02T03:09:00"/>
        <d v="2023-04-02T03:06:00"/>
        <d v="2023-04-02T03:05:00"/>
        <d v="2023-04-02T03:04:00"/>
        <d v="2023-04-02T02:58:00"/>
        <d v="2023-04-02T02:56:00"/>
        <d v="2023-04-02T02:54:00"/>
        <d v="2023-04-02T02:53:00"/>
        <d v="2023-04-02T02:49:00"/>
        <d v="2023-04-02T02:47:00"/>
        <d v="2023-04-02T02:46:00"/>
        <d v="2023-04-02T02:45:00"/>
        <d v="2023-04-02T02:43:00"/>
        <d v="2023-04-02T02:40:00"/>
        <d v="2023-04-02T02:37:00"/>
        <d v="2023-04-02T02:36:00"/>
        <d v="2023-04-02T02:35:00"/>
        <d v="2023-04-02T02:34:00"/>
        <d v="2023-04-02T02:33:00"/>
        <d v="2023-04-02T02:27:00"/>
        <d v="2023-04-02T02:23:00"/>
        <d v="2023-04-02T02:21:00"/>
        <d v="2023-04-02T02:17:00"/>
        <d v="2023-04-02T02:15:00"/>
        <d v="2023-04-02T02:09:00"/>
        <d v="2023-04-02T02:08:00"/>
        <d v="2023-04-02T02:07:00"/>
        <d v="2023-04-02T02:05:00"/>
        <d v="2023-04-02T02:04:00"/>
        <d v="2023-04-02T01:58:00"/>
        <d v="2023-04-02T01:56:00"/>
        <d v="2023-04-02T01:53:00"/>
        <d v="2023-04-02T01:51:00"/>
        <d v="2023-04-02T01:50:00"/>
        <d v="2023-04-02T01:49:00"/>
        <d v="2023-04-02T01:46:00"/>
        <d v="2023-04-02T01:40:00"/>
        <d v="2023-04-02T01:35:00"/>
        <d v="2023-04-02T01:31:00"/>
        <d v="2023-04-02T01:27:00"/>
        <d v="2023-04-02T01:26:00"/>
        <d v="2023-04-02T01:23:00"/>
        <d v="2023-04-02T01:21:00"/>
        <d v="2023-04-02T01:20:00"/>
        <d v="2023-04-02T01:19:00"/>
        <d v="2023-04-02T01:18:00"/>
        <d v="2023-04-02T01:16:00"/>
        <d v="2023-04-02T01:14:00"/>
        <d v="2023-04-02T01:12:00"/>
        <d v="2023-04-02T01:08:00"/>
        <d v="2023-04-02T01:06:00"/>
        <d v="2023-04-02T01:01:00"/>
        <d v="2023-04-02T01:00:00"/>
        <d v="2023-04-02T00:58:00"/>
        <d v="2023-04-02T00:57:00"/>
        <d v="2023-04-02T00:54:00"/>
        <d v="2023-04-02T00:52:00"/>
        <d v="2023-04-02T00:45:00"/>
        <d v="2023-04-02T00:44:00"/>
        <d v="2023-04-02T00:43:00"/>
        <d v="2023-04-02T00:42:00"/>
        <d v="2023-04-02T00:41:00"/>
        <d v="2023-04-02T00:40:00"/>
        <d v="2023-04-02T00:39:00"/>
        <d v="2023-04-02T00:38:00"/>
        <d v="2023-04-02T00:37:00"/>
        <d v="2023-04-02T00:36:00"/>
        <d v="2023-04-02T00:32:00"/>
        <d v="2023-04-02T00:30:00"/>
        <d v="2023-04-02T00:27:00"/>
        <d v="2023-04-02T00:26:00"/>
        <d v="2023-04-02T00:23:00"/>
        <d v="2023-04-02T00:22:00"/>
        <d v="2023-04-02T00:18:00"/>
        <d v="2023-04-02T00:17:00"/>
        <d v="2023-04-02T00:16:00"/>
        <d v="2023-04-02T00:14:00"/>
        <d v="2023-04-02T00:12:00"/>
        <d v="2023-04-02T00:11:00"/>
        <d v="2023-04-02T00:10:00"/>
        <d v="2023-04-02T00:09:00"/>
        <d v="2023-04-02T00:07:00"/>
        <d v="2023-04-02T00:04:00"/>
        <d v="2023-04-02T00:00:00"/>
        <d v="2023-04-03T02:07:00"/>
        <d v="2023-04-03T00:46:00"/>
        <d v="2023-04-03T02:58:00"/>
        <d v="2023-04-03T01:11:00"/>
        <d v="2023-04-03T01:40:00"/>
        <d v="2023-04-03T00:34:00"/>
        <d v="2023-04-03T01:47:00"/>
        <d v="2023-04-03T03:15:00"/>
        <d v="2023-04-03T02:13:00"/>
        <d v="2023-04-03T02:35:00"/>
        <d v="2023-04-03T01:28:00"/>
        <d v="2023-04-03T03:10:00"/>
        <d v="2023-04-03T00:15:00"/>
        <d v="2023-04-03T00:30:00"/>
        <d v="2023-04-03T03:52:00"/>
        <d v="2023-04-03T01:04:00"/>
        <d v="2023-04-03T02:28:00"/>
        <d v="2023-04-03T03:03:00"/>
        <d v="2023-04-03T00:22:00"/>
        <d v="2023-04-03T03:37:00"/>
        <d v="2023-04-03T02:08:00"/>
        <d v="2023-04-03T03:08:00"/>
        <d v="2023-04-03T02:06:00"/>
        <d v="2023-04-03T03:18:00"/>
        <d v="2023-04-03T00:09:00"/>
        <d v="2023-04-03T02:55:00"/>
        <d v="2023-04-03T00:26:00"/>
        <d v="2023-04-03T00:10:00"/>
        <d v="2023-04-03T02:49:00"/>
        <d v="2023-04-03T01:03:00"/>
        <d v="2023-04-03T03:14:00"/>
        <d v="2023-04-03T01:19:00"/>
        <d v="2023-04-03T02:17:00"/>
        <d v="2023-04-03T02:14:00"/>
        <d v="2023-04-03T01:20:00"/>
        <d v="2023-04-03T03:38:00"/>
        <d v="2023-04-03T03:24:00"/>
        <d v="2023-04-03T00:45:00"/>
        <d v="2023-04-03T00:03:00"/>
        <d v="2023-04-03T03:09:00"/>
        <d v="2023-04-03T01:55:00"/>
        <d v="2023-04-03T00:28:00"/>
        <d v="2023-04-03T03:04:00"/>
        <d v="2023-04-03T03:07:00"/>
        <d v="2023-04-03T02:23:00"/>
        <d v="2023-04-03T00:12:00"/>
        <d v="2023-04-03T01:38:00"/>
        <d v="2023-04-03T02:25:00"/>
        <d v="2023-04-03T03:33:00"/>
        <d v="2023-04-03T00:48:00"/>
        <d v="2023-04-03T01:30:00"/>
        <d v="2023-04-03T02:04:00"/>
        <d v="2023-04-03T03:41:00"/>
        <d v="2023-04-03T01:23:00"/>
        <d v="2023-04-03T00:43:00"/>
        <d v="2023-04-03T01:00:00"/>
        <d v="2023-04-04T01:39:00"/>
        <d v="2023-04-04T02:59:00"/>
        <d v="2023-04-04T01:44:00"/>
        <d v="2023-04-04T00:26:00"/>
        <d v="2023-04-04T01:50:00"/>
        <d v="2023-04-04T03:06:00"/>
        <d v="2023-04-04T00:14:00"/>
        <d v="2023-04-04T03:10:00"/>
        <d v="2023-04-04T02:51:00"/>
        <d v="2023-04-04T01:56:00"/>
        <d v="2023-04-04T01:35:00"/>
        <d v="2023-04-04T01:38:00"/>
        <d v="2023-04-04T00:32:00"/>
        <d v="2023-04-04T00:00:00"/>
        <d v="2023-04-04T01:12:00"/>
        <d v="2023-04-04T02:05:00"/>
        <d v="2023-04-04T02:30:00"/>
        <d v="2023-04-04T03:56:00"/>
        <d v="2023-04-04T00:46:00"/>
        <d v="2023-04-04T01:18:00"/>
        <d v="2023-04-04T00:40:00"/>
        <d v="2023-04-04T01:49:00"/>
        <d v="2023-04-04T01:17:00"/>
        <d v="2023-04-04T03:48:00"/>
        <d v="2023-04-04T00:35:00"/>
        <d v="2023-04-04T03:52:00"/>
        <d v="2023-04-04T00:17:00"/>
        <d v="2023-04-04T03:46:00"/>
        <d v="2023-04-04T01:41:00"/>
        <d v="2023-04-04T00:12:00"/>
        <d v="2023-04-04T01:19:00"/>
        <d v="2023-04-04T02:37:00"/>
        <d v="2023-04-04T00:41:00"/>
        <d v="2023-04-04T01:10:00"/>
        <d v="2023-04-04T01:53:00"/>
        <d v="2023-04-04T02:03:00"/>
        <d v="2023-04-04T01:46:00"/>
        <d v="2023-04-04T03:50:00"/>
        <d v="2023-04-04T01:03:00"/>
        <d v="2023-04-04T01:33:00"/>
        <d v="2023-04-04T00:53:00"/>
        <d v="2023-04-04T03:24:00"/>
        <d v="2023-04-04T02:11:00"/>
        <d v="2023-04-04T02:20:00"/>
        <d v="2023-04-04T01:16:00"/>
        <d v="2023-04-04T02:46:00"/>
        <d v="2023-04-04T00:37:00"/>
        <d v="2023-04-04T03:19:00"/>
        <d v="2023-04-04T02:53:00"/>
        <d v="2023-04-04T03:55:00"/>
        <d v="2023-04-04T01:31:00"/>
        <d v="2023-04-04T00:58:00"/>
        <d v="2023-04-04T00:57:00"/>
        <d v="2023-04-04T03:09:00"/>
        <d v="2023-04-04T03:29:00"/>
        <d v="2023-04-04T00:11:00"/>
        <d v="2023-04-05T03:37:00"/>
        <d v="2023-04-05T00:33:00"/>
        <d v="2023-04-05T03:09:00"/>
        <d v="2023-04-05T00:02:00"/>
        <d v="2023-04-05T02:59:00"/>
        <d v="2023-04-05T02:05:00"/>
        <d v="2023-04-05T02:33:00"/>
        <d v="2023-04-05T03:26:00"/>
        <d v="2023-04-05T01:37:00"/>
        <d v="2023-04-05T00:32:00"/>
        <d v="2023-04-05T00:20:00"/>
        <d v="2023-04-05T03:10:00"/>
        <d v="2023-04-05T02:48:00"/>
        <d v="2023-04-05T02:11:00"/>
        <d v="2023-04-05T03:51:00"/>
        <d v="2023-04-05T02:41:00"/>
        <d v="2023-04-05T02:15:00"/>
        <d v="2023-04-05T00:38:00"/>
        <d v="2023-04-05T02:39:00"/>
        <d v="2023-04-05T00:29:00"/>
        <d v="2023-04-05T02:13:00"/>
        <d v="2023-04-05T00:56:00"/>
        <d v="2023-04-05T01:55:00"/>
        <d v="2023-04-05T02:47:00"/>
        <d v="2023-04-05T00:22:00"/>
        <d v="2023-04-05T02:36:00"/>
        <d v="2023-04-05T03:43:00"/>
        <d v="2023-04-05T00:39:00"/>
        <d v="2023-04-05T03:03:00"/>
        <d v="2023-04-05T03:25:00"/>
        <d v="2023-04-05T00:52:00"/>
        <d v="2023-04-05T03:14:00"/>
        <d v="2023-04-05T02:18:00"/>
        <d v="2023-04-05T00:36:00"/>
        <d v="2023-04-05T02:34:00"/>
        <d v="2023-04-05T01:08:00"/>
        <d v="2023-04-05T01:24:00"/>
        <d v="2023-04-05T03:11:00"/>
        <d v="2023-04-05T03:18:00"/>
        <d v="2023-04-05T00:10:00"/>
        <d v="2023-04-05T02:21:00"/>
        <d v="2023-04-05T03:33:00"/>
        <d v="2023-04-05T03:31:00"/>
        <d v="2023-04-05T01:14:00"/>
        <d v="2023-04-05T00:15:00"/>
        <d v="2023-04-05T03:53:00"/>
        <d v="2023-04-05T00:12:00"/>
        <d v="2023-04-05T03:02:00"/>
        <d v="2023-04-05T03:58:00"/>
        <d v="2023-04-05T00:00:00"/>
        <d v="2023-04-05T01:59:00"/>
        <d v="2023-04-05T01:04:00"/>
        <d v="2023-04-05T02:04:00"/>
        <d v="2023-04-05T01:15:00"/>
        <d v="2023-04-05T03:23:00"/>
        <d v="2023-04-05T01:01:00"/>
        <d v="2023-04-05T00:07:00"/>
        <d v="2023-04-05T01:17:00"/>
        <d v="2023-04-05T02:53:00"/>
        <d v="2023-04-05T03:42:00"/>
        <d v="2023-04-05T02:12:00"/>
        <d v="2023-04-05T03:48:00"/>
        <d v="2023-04-05T00:24:00"/>
        <d v="2023-04-05T03:27:00"/>
        <d v="2023-04-05T02:43:00"/>
        <d v="2023-04-05T00:53:00"/>
        <d v="2023-04-05T01:21:00"/>
        <d v="2023-04-05T01:11:00"/>
        <d v="2023-04-05T01:54:00"/>
        <d v="2023-04-05T02:42:00"/>
        <d v="2023-04-05T02:57:00"/>
        <d v="2023-04-05T01:41:00"/>
        <d v="2023-04-05T03:36:00"/>
        <d v="2023-04-05T03:57:00"/>
        <d v="2023-04-06T03:36:00"/>
        <d v="2023-04-06T01:52:00"/>
        <d v="2023-04-06T03:17:00"/>
        <d v="2023-04-06T00:03:00"/>
        <d v="2023-04-06T01:39:00"/>
        <d v="2023-04-06T00:01:00"/>
        <d v="2023-04-06T00:42:00"/>
        <d v="2023-04-06T03:26:00"/>
        <d v="2023-04-06T01:57:00"/>
        <d v="2023-04-06T00:41:00"/>
        <d v="2023-04-06T03:50:00"/>
        <d v="2023-04-06T01:33:00"/>
        <d v="2023-04-06T01:00:00"/>
        <d v="2023-04-06T02:47:00"/>
        <d v="2023-04-06T01:34:00"/>
        <d v="2023-04-06T00:00:00"/>
        <d v="2023-04-06T02:57:00"/>
        <d v="2023-04-06T03:20:00"/>
        <d v="2023-04-06T00:07:00"/>
        <d v="2023-04-06T01:03:00"/>
        <d v="2023-04-06T00:31:00"/>
        <d v="2023-04-06T01:28:00"/>
        <d v="2023-04-06T03:01:00"/>
        <d v="2023-04-06T02:34:00"/>
        <d v="2023-04-06T03:30:00"/>
        <d v="2023-04-06T00:17:00"/>
        <d v="2023-04-06T01:21:00"/>
        <d v="2023-04-06T01:17:00"/>
        <d v="2023-04-06T03:44:00"/>
        <d v="2023-04-06T00:45:00"/>
        <d v="2023-04-06T02:20:00"/>
        <d v="2023-04-06T02:10:00"/>
        <d v="2023-04-06T02:38:00"/>
        <d v="2023-04-06T02:01:00"/>
        <d v="2023-04-06T02:50:00"/>
        <d v="2023-04-06T03:12:00"/>
        <d v="2023-04-06T03:32:00"/>
        <d v="2023-04-06T01:38:00"/>
        <d v="2023-04-06T01:19:00"/>
        <d v="2023-04-06T00:58:00"/>
        <d v="2023-04-06T03:55:00"/>
        <d v="2023-04-06T01:35:00"/>
        <d v="2023-04-06T02:08:00"/>
        <d v="2023-04-06T00:48:00"/>
        <d v="2023-04-06T03:35:00"/>
        <d v="2023-04-06T00:43:00"/>
        <d v="2023-04-06T03:27:00"/>
        <d v="2023-04-06T03:41:00"/>
        <d v="2023-04-06T01:47:00"/>
        <d v="2023-04-06T01:58:00"/>
        <d v="2023-04-06T02:13:00"/>
        <d v="2023-04-06T03:03:00"/>
        <d v="2023-04-06T01:48:00"/>
        <d v="2023-04-06T03:14:00"/>
        <d v="2023-04-06T01:02:00"/>
        <d v="2023-04-06T00:57:00"/>
        <d v="2023-04-06T02:31:00"/>
        <d v="2023-04-06T00:24:00"/>
        <d v="2023-04-06T03:19:00"/>
        <d v="2023-04-06T03:51:00"/>
        <d v="2023-04-06T03:46:00"/>
        <d v="2023-04-06T00:33:00"/>
        <d v="2023-04-06T00:47:00"/>
        <d v="2023-04-06T02:39:00"/>
        <d v="2023-04-06T02:43:00"/>
        <d v="2023-04-06T00:55:00"/>
        <d v="2023-04-06T01:08:00"/>
        <d v="2023-04-06T02:58:00"/>
        <d v="2023-04-06T00:26:00"/>
        <d v="2023-04-06T02:45:00"/>
        <d v="2023-04-06T01:30:00"/>
        <d v="2023-04-06T01:59:00"/>
        <d v="2023-04-06T03:57:00"/>
        <d v="2023-04-06T03:52:00"/>
        <d v="2023-04-06T00:18:00"/>
        <d v="2023-04-06T00:14:00"/>
        <d v="2023-04-06T00:15:00"/>
        <d v="2023-04-06T01:13:00"/>
        <d v="2023-04-06T02:36:00"/>
        <d v="2023-04-06T03:04:00"/>
        <d v="2023-04-06T01:45:00"/>
        <d v="2023-04-06T02:40:00"/>
        <d v="2023-04-06T02:53:00"/>
        <d v="2023-04-06T01:36:00"/>
        <d v="2023-04-06T03:13:00"/>
        <d v="2023-04-06T02:11:00"/>
        <d v="2023-04-06T00:10:00"/>
        <d v="2023-04-06T00:06:00"/>
        <d v="2023-04-06T03:33:00"/>
        <d v="2023-04-06T03:48:00"/>
        <d v="2023-04-06T01:41:00"/>
        <d v="2023-04-06T01:23:00"/>
        <d v="2023-04-06T00:44:00"/>
        <d v="2023-04-06T03:38:00"/>
        <d v="2023-04-06T00:25:00"/>
        <d v="2023-04-06T00:51:00"/>
        <d v="2023-04-06T03:16:00"/>
        <d v="2023-04-06T00:34:00"/>
        <d v="2023-04-06T03:58:00"/>
        <d v="2023-04-06T01:18:00"/>
        <d v="2023-04-06T02:49:00"/>
        <d v="2023-04-06T01:24:00"/>
        <d v="2023-04-06T03:23:00"/>
        <d v="2023-04-06T02:12:00"/>
        <d v="2023-04-06T01:12:00"/>
        <d v="2023-04-06T02:32:00"/>
        <d v="2023-04-06T00:46:00"/>
        <d v="2023-04-06T01:20:00"/>
        <d v="2023-04-06T00:56:00"/>
        <d v="2023-04-06T00:16:00"/>
        <d v="2023-04-06T02:07:00"/>
        <d v="2023-04-06T01:56:00"/>
        <d v="2023-04-06T00:09:00"/>
        <d v="2023-04-06T02:23:00"/>
        <d v="2023-04-06T00:02:00"/>
        <d v="2023-04-06T00:21:00"/>
        <d v="2023-04-06T03:43:00"/>
        <d v="2023-04-06T01:55:00"/>
        <d v="2023-04-06T00:54:00"/>
        <d v="2023-04-06T02:17:00"/>
        <d v="2023-04-06T03:59:00"/>
        <d v="2023-04-06T02:55:00"/>
        <d v="2023-04-06T02:59:00"/>
        <d v="2023-04-07T03:33:00"/>
        <d v="2023-04-07T02:04:00"/>
        <d v="2023-04-07T00:06:00"/>
        <d v="2023-04-07T02:31:00"/>
        <d v="2023-04-07T00:02:00"/>
        <d v="2023-04-07T01:15:00"/>
        <d v="2023-04-07T03:36:00"/>
        <d v="2023-04-07T00:51:00"/>
        <d v="2023-04-07T01:43:00"/>
        <d v="2023-04-07T02:50:00"/>
        <d v="2023-04-07T01:56:00"/>
        <d v="2023-04-07T03:22:00"/>
        <d v="2023-04-07T02:01:00"/>
        <d v="2023-04-07T01:09:00"/>
        <d v="2023-04-07T01:35:00"/>
        <d v="2023-04-07T02:05:00"/>
        <d v="2023-04-07T01:04:00"/>
        <d v="2023-04-07T03:39:00"/>
        <d v="2023-04-07T01:01:00"/>
        <d v="2023-04-07T01:52:00"/>
        <d v="2023-04-07T02:18:00"/>
        <d v="2023-04-07T01:24:00"/>
        <d v="2023-04-07T00:37:00"/>
        <d v="2023-04-07T00:03:00"/>
        <d v="2023-04-07T00:54:00"/>
        <d v="2023-04-07T00:28:00"/>
        <d v="2023-04-07T00:34:00"/>
        <d v="2023-04-07T03:01:00"/>
        <d v="2023-04-07T01:23:00"/>
        <d v="2023-04-07T02:56:00"/>
        <d v="2023-04-07T01:26:00"/>
        <d v="2023-04-07T03:56:00"/>
        <d v="2023-04-07T03:29:00"/>
        <d v="2023-04-07T01:12:00"/>
        <d v="2023-04-07T01:54:00"/>
        <d v="2023-04-07T03:26:00"/>
        <d v="2023-04-07T00:36:00"/>
        <d v="2023-04-07T02:43:00"/>
        <d v="2023-04-07T00:53:00"/>
        <d v="2023-04-07T03:44:00"/>
        <d v="2023-04-07T01:51:00"/>
        <d v="2023-04-07T02:02:00"/>
        <d v="2023-04-07T02:16:00"/>
        <d v="2023-04-07T03:48:00"/>
        <d v="2023-04-07T02:30:00"/>
        <d v="2023-04-07T00:23:00"/>
        <d v="2023-04-07T03:20:00"/>
        <d v="2023-04-07T00:17:00"/>
        <d v="2023-04-07T01:40:00"/>
        <d v="2023-04-07T01:48:00"/>
        <d v="2023-04-07T01:14:00"/>
        <d v="2023-04-07T03:05:00"/>
        <d v="2023-04-07T01:55:00"/>
        <d v="2023-04-07T02:28:00"/>
        <d v="2023-04-07T00:15:00"/>
        <d v="2023-04-07T02:21:00"/>
        <d v="2023-04-07T01:45:00"/>
        <d v="2023-04-07T01:47:00"/>
        <d v="2023-04-07T03:18:00"/>
        <d v="2023-04-07T01:18:00"/>
        <d v="2023-04-07T02:13:00"/>
        <d v="2023-04-07T03:53:00"/>
        <d v="2023-04-07T02:51:00"/>
        <d v="2023-04-07T00:31:00"/>
        <d v="2023-04-07T02:06:00"/>
        <d v="2023-04-07T02:49:00"/>
        <d v="2023-04-07T00:29:00"/>
        <d v="2023-04-07T03:16:00"/>
        <d v="2023-04-07T03:17:00"/>
        <d v="2023-04-07T03:40:00"/>
        <d v="2023-04-07T02:27:00"/>
        <d v="2023-04-07T01:08:00"/>
        <d v="2023-04-07T00:39:00"/>
        <d v="2023-04-07T03:49:00"/>
        <d v="2023-04-07T03:47:00"/>
        <d v="2023-04-07T01:59:00"/>
        <d v="2023-04-07T02:34:00"/>
        <d v="2023-04-07T03:10:00"/>
        <d v="2023-04-07T02:53:00"/>
        <d v="2023-04-07T02:32:00"/>
        <d v="2023-04-07T01:21:00"/>
        <d v="2023-04-07T01:46:00"/>
        <d v="2023-04-07T01:32:00"/>
        <d v="2023-04-07T03:21:00"/>
        <d v="2023-04-07T00:40:00"/>
        <d v="2023-04-07T00:25:00"/>
        <d v="2023-04-07T02:39:00"/>
        <d v="2023-04-07T03:30:00"/>
        <d v="2023-04-07T00:24:00"/>
        <d v="2023-04-07T01:34:00"/>
      </sharedItems>
      <fieldGroup par="30"/>
    </cacheField>
    <cacheField name="Hora de Salida" numFmtId="20">
      <sharedItems containsSemiMixedTypes="0" containsNonDate="0" containsDate="1" containsString="0" minDate="2023-04-01T01:11:00" maxDate="2023-04-07T07:51:00"/>
    </cacheField>
    <cacheField name="Tiempo de Permanencia" numFmtId="20">
      <sharedItems containsSemiMixedTypes="0" containsNonDate="0" containsDate="1" containsString="0" minDate="1899-12-30T01:01:00" maxDate="1899-12-30T04:14:00"/>
    </cacheField>
    <cacheField name="Tiempo Preparacion" numFmtId="20">
      <sharedItems containsSemiMixedTypes="0" containsNonDate="0" containsDate="1" containsString="0" minDate="1899-12-30T00:05:00" maxDate="1899-12-30T03:23:00"/>
    </cacheField>
    <cacheField name="Tiempo de Degustacion" numFmtId="20">
      <sharedItems containsSemiMixedTypes="0" containsNonDate="0" containsDate="1" containsString="0" minDate="1899-12-30T00:00:00" maxDate="1899-12-30T04:04:00"/>
    </cacheField>
    <cacheField name="Mesero Asignado" numFmtId="49">
      <sharedItems count="5">
        <s v="Mesero_3"/>
        <s v="Mesero_1"/>
        <s v="Mesero_2"/>
        <s v="Mesero_5"/>
        <s v="Mesero_4"/>
      </sharedItems>
    </cacheField>
    <cacheField name="Tipo de Servicio" numFmtId="49">
      <sharedItems count="3">
        <s v="Almuerzo"/>
        <s v="Desayuno"/>
        <s v="Cena"/>
      </sharedItems>
    </cacheField>
    <cacheField name="Método de Pago" numFmtId="49">
      <sharedItems count="3">
        <s v="Tarjeta de débito"/>
        <s v="Efectivo"/>
        <s v="Tarjeta de crédito"/>
      </sharedItems>
    </cacheField>
    <cacheField name="Propina" numFmtId="0">
      <sharedItems containsSemiMixedTypes="0" containsString="0" containsNumber="1" minValue="10.029999999999999" maxValue="49.88" count="708">
        <n v="48.55"/>
        <n v="43.3"/>
        <n v="30.87"/>
        <n v="34.68"/>
        <n v="24.33"/>
        <n v="26.57"/>
        <n v="10.54"/>
        <n v="49.18"/>
        <n v="46.85"/>
        <n v="16.600000000000001"/>
        <n v="32.89"/>
        <n v="45.27"/>
        <n v="22.06"/>
        <n v="48.76"/>
        <n v="28.77"/>
        <n v="37.9"/>
        <n v="12.17"/>
        <n v="33.090000000000003"/>
        <n v="17.45"/>
        <n v="31.7"/>
        <n v="20.53"/>
        <n v="45.41"/>
        <n v="38.46"/>
        <n v="38.18"/>
        <n v="46.15"/>
        <n v="10.37"/>
        <n v="19.27"/>
        <n v="41.22"/>
        <n v="14.83"/>
        <n v="26.29"/>
        <n v="19.809999999999999"/>
        <n v="28.25"/>
        <n v="20.38"/>
        <n v="13.08"/>
        <n v="15.75"/>
        <n v="45.28"/>
        <n v="10.39"/>
        <n v="16.309999999999999"/>
        <n v="48.36"/>
        <n v="13.68"/>
        <n v="15.24"/>
        <n v="49.58"/>
        <n v="32.19"/>
        <n v="42.6"/>
        <n v="25.41"/>
        <n v="27.97"/>
        <n v="10.98"/>
        <n v="25.31"/>
        <n v="20.92"/>
        <n v="16.739999999999998"/>
        <n v="37.08"/>
        <n v="46.88"/>
        <n v="36.880000000000003"/>
        <n v="23.36"/>
        <n v="45.49"/>
        <n v="43.2"/>
        <n v="45.45"/>
        <n v="30.7"/>
        <n v="33.89"/>
        <n v="19.54"/>
        <n v="42.87"/>
        <n v="37.93"/>
        <n v="33.340000000000003"/>
        <n v="34.770000000000003"/>
        <n v="14"/>
        <n v="10.88"/>
        <n v="21.25"/>
        <n v="45.65"/>
        <n v="31.49"/>
        <n v="28.26"/>
        <n v="24.01"/>
        <n v="15.28"/>
        <n v="34.51"/>
        <n v="30.83"/>
        <n v="45.23"/>
        <n v="17.760000000000002"/>
        <n v="19.88"/>
        <n v="20.02"/>
        <n v="34.01"/>
        <n v="39.049999999999997"/>
        <n v="23.69"/>
        <n v="38.6"/>
        <n v="24.94"/>
        <n v="15.11"/>
        <n v="45.96"/>
        <n v="11.84"/>
        <n v="29.46"/>
        <n v="23.93"/>
        <n v="12.28"/>
        <n v="30.69"/>
        <n v="39.1"/>
        <n v="12.75"/>
        <n v="45.66"/>
        <n v="28.36"/>
        <n v="24.68"/>
        <n v="33.630000000000003"/>
        <n v="19.22"/>
        <n v="17.149999999999999"/>
        <n v="33.549999999999997"/>
        <n v="15.15"/>
        <n v="15.09"/>
        <n v="12.65"/>
        <n v="26.75"/>
        <n v="11.12"/>
        <n v="15.64"/>
        <n v="22.72"/>
        <n v="48.77"/>
        <n v="23.26"/>
        <n v="42.95"/>
        <n v="47.91"/>
        <n v="18.82"/>
        <n v="35.36"/>
        <n v="29.74"/>
        <n v="38.81"/>
        <n v="46.46"/>
        <n v="47.69"/>
        <n v="11.65"/>
        <n v="49.32"/>
        <n v="40.19"/>
        <n v="24.24"/>
        <n v="38.36"/>
        <n v="46.26"/>
        <n v="35.64"/>
        <n v="32.130000000000003"/>
        <n v="32.79"/>
        <n v="41.66"/>
        <n v="12.3"/>
        <n v="17.649999999999999"/>
        <n v="42.83"/>
        <n v="31.29"/>
        <n v="13.95"/>
        <n v="11.13"/>
        <n v="10.85"/>
        <n v="32.58"/>
        <n v="36.700000000000003"/>
        <n v="14.82"/>
        <n v="36.96"/>
        <n v="46.72"/>
        <n v="11.5"/>
        <n v="28.48"/>
        <n v="27.14"/>
        <n v="33.39"/>
        <n v="41.51"/>
        <n v="49.21"/>
        <n v="42.84"/>
        <n v="36.43"/>
        <n v="10.06"/>
        <n v="11.22"/>
        <n v="24.66"/>
        <n v="23.21"/>
        <n v="21.48"/>
        <n v="42.96"/>
        <n v="45.17"/>
        <n v="46.54"/>
        <n v="28.07"/>
        <n v="11.69"/>
        <n v="20.11"/>
        <n v="10.220000000000001"/>
        <n v="11.76"/>
        <n v="41.82"/>
        <n v="48.75"/>
        <n v="42.58"/>
        <n v="13.15"/>
        <n v="14.67"/>
        <n v="11.41"/>
        <n v="25.98"/>
        <n v="15.99"/>
        <n v="48.73"/>
        <n v="18.850000000000001"/>
        <n v="47.53"/>
        <n v="28.58"/>
        <n v="49.07"/>
        <n v="46.96"/>
        <n v="30.5"/>
        <n v="17.399999999999999"/>
        <n v="13.34"/>
        <n v="41.9"/>
        <n v="46.61"/>
        <n v="33.020000000000003"/>
        <n v="26.49"/>
        <n v="15.84"/>
        <n v="17.2"/>
        <n v="26.78"/>
        <n v="17.61"/>
        <n v="16.29"/>
        <n v="17.09"/>
        <n v="15.43"/>
        <n v="41.56"/>
        <n v="16.62"/>
        <n v="13.26"/>
        <n v="25.72"/>
        <n v="46.56"/>
        <n v="31.6"/>
        <n v="17.829999999999998"/>
        <n v="30.25"/>
        <n v="42.75"/>
        <n v="41.05"/>
        <n v="28.1"/>
        <n v="35.69"/>
        <n v="38.4"/>
        <n v="10.66"/>
        <n v="15.92"/>
        <n v="14.94"/>
        <n v="49.36"/>
        <n v="38.880000000000003"/>
        <n v="34.49"/>
        <n v="27.94"/>
        <n v="30.96"/>
        <n v="47.55"/>
        <n v="12.4"/>
        <n v="13.69"/>
        <n v="42.74"/>
        <n v="43.95"/>
        <n v="49.62"/>
        <n v="25.57"/>
        <n v="49.1"/>
        <n v="32.42"/>
        <n v="26.02"/>
        <n v="48.5"/>
        <n v="34.700000000000003"/>
        <n v="24.19"/>
        <n v="39.479999999999997"/>
        <n v="47.71"/>
        <n v="17.55"/>
        <n v="39.74"/>
        <n v="31.17"/>
        <n v="34.69"/>
        <n v="45.64"/>
        <n v="39.81"/>
        <n v="18.86"/>
        <n v="13.3"/>
        <n v="42.41"/>
        <n v="32.82"/>
        <n v="21.45"/>
        <n v="49.3"/>
        <n v="47.2"/>
        <n v="19.03"/>
        <n v="43.81"/>
        <n v="47.99"/>
        <n v="12.51"/>
        <n v="11.32"/>
        <n v="48.43"/>
        <n v="36.72"/>
        <n v="48.26"/>
        <n v="24.75"/>
        <n v="23.34"/>
        <n v="38.130000000000003"/>
        <n v="18.690000000000001"/>
        <n v="49.88"/>
        <n v="26.37"/>
        <n v="19.84"/>
        <n v="49.56"/>
        <n v="33.81"/>
        <n v="35.020000000000003"/>
        <n v="24.85"/>
        <n v="42.65"/>
        <n v="47.81"/>
        <n v="48.24"/>
        <n v="30.1"/>
        <n v="38.97"/>
        <n v="24.36"/>
        <n v="44.66"/>
        <n v="23.16"/>
        <n v="39.17"/>
        <n v="10.130000000000001"/>
        <n v="16.11"/>
        <n v="42.73"/>
        <n v="36.299999999999997"/>
        <n v="19.93"/>
        <n v="49.67"/>
        <n v="20.98"/>
        <n v="10.29"/>
        <n v="41.36"/>
        <n v="43.53"/>
        <n v="36.08"/>
        <n v="44.3"/>
        <n v="19.05"/>
        <n v="43.07"/>
        <n v="29.99"/>
        <n v="10.94"/>
        <n v="41.96"/>
        <n v="31.67"/>
        <n v="26.56"/>
        <n v="14.59"/>
        <n v="15.44"/>
        <n v="29.72"/>
        <n v="33.11"/>
        <n v="20.36"/>
        <n v="46.42"/>
        <n v="29.07"/>
        <n v="43.46"/>
        <n v="23.24"/>
        <n v="29.68"/>
        <n v="38.380000000000003"/>
        <n v="16.52"/>
        <n v="39.89"/>
        <n v="16.489999999999998"/>
        <n v="22.05"/>
        <n v="37.92"/>
        <n v="16.96"/>
        <n v="31.66"/>
        <n v="33.79"/>
        <n v="36.090000000000003"/>
        <n v="11.47"/>
        <n v="39.270000000000003"/>
        <n v="30.89"/>
        <n v="43.14"/>
        <n v="32.18"/>
        <n v="20.6"/>
        <n v="31.13"/>
        <n v="24.55"/>
        <n v="10.08"/>
        <n v="30.05"/>
        <n v="44.02"/>
        <n v="23.59"/>
        <n v="24.69"/>
        <n v="21.6"/>
        <n v="32.5"/>
        <n v="13.85"/>
        <n v="15.08"/>
        <n v="38.89"/>
        <n v="32.17"/>
        <n v="36.61"/>
        <n v="25.21"/>
        <n v="13.19"/>
        <n v="17.5"/>
        <n v="17.93"/>
        <n v="19.28"/>
        <n v="30.62"/>
        <n v="19.600000000000001"/>
        <n v="38.520000000000003"/>
        <n v="47.05"/>
        <n v="20.059999999999999"/>
        <n v="23.01"/>
        <n v="33.01"/>
        <n v="13.98"/>
        <n v="35.93"/>
        <n v="48.52"/>
        <n v="30.78"/>
        <n v="40.630000000000003"/>
        <n v="36.21"/>
        <n v="48.93"/>
        <n v="27.37"/>
        <n v="29.58"/>
        <n v="30.53"/>
        <n v="28.92"/>
        <n v="26.87"/>
        <n v="42.1"/>
        <n v="12.2"/>
        <n v="39.26"/>
        <n v="41.73"/>
        <n v="47.21"/>
        <n v="49.02"/>
        <n v="48.28"/>
        <n v="34.97"/>
        <n v="10.57"/>
        <n v="12.62"/>
        <n v="37.65"/>
        <n v="34.83"/>
        <n v="47.79"/>
        <n v="32.51"/>
        <n v="17.170000000000002"/>
        <n v="26.62"/>
        <n v="33.35"/>
        <n v="22.3"/>
        <n v="27.51"/>
        <n v="14.96"/>
        <n v="40.31"/>
        <n v="10.61"/>
        <n v="22.53"/>
        <n v="27.69"/>
        <n v="19.8"/>
        <n v="31.33"/>
        <n v="39.32"/>
        <n v="11.14"/>
        <n v="28.96"/>
        <n v="20.84"/>
        <n v="27.03"/>
        <n v="39.14"/>
        <n v="42.68"/>
        <n v="48.6"/>
        <n v="32.729999999999997"/>
        <n v="12.54"/>
        <n v="18.05"/>
        <n v="40.9"/>
        <n v="34.5"/>
        <n v="37.79"/>
        <n v="48.96"/>
        <n v="27.32"/>
        <n v="15.87"/>
        <n v="31.02"/>
        <n v="14.76"/>
        <n v="32.56"/>
        <n v="14.56"/>
        <n v="34.03"/>
        <n v="22.98"/>
        <n v="10.14"/>
        <n v="48.7"/>
        <n v="43.65"/>
        <n v="21.88"/>
        <n v="12.94"/>
        <n v="13.17"/>
        <n v="20.51"/>
        <n v="12.9"/>
        <n v="35.08"/>
        <n v="35.51"/>
        <n v="14.09"/>
        <n v="17.57"/>
        <n v="39.72"/>
        <n v="34.130000000000003"/>
        <n v="11.02"/>
        <n v="49.43"/>
        <n v="47.8"/>
        <n v="43.74"/>
        <n v="15.6"/>
        <n v="10.95"/>
        <n v="42.09"/>
        <n v="39.82"/>
        <n v="18.71"/>
        <n v="45.77"/>
        <n v="37.15"/>
        <n v="30.48"/>
        <n v="12.56"/>
        <n v="19.3"/>
        <n v="25.56"/>
        <n v="38.85"/>
        <n v="23.31"/>
        <n v="21.07"/>
        <n v="14.48"/>
        <n v="25.26"/>
        <n v="14.28"/>
        <n v="35.24"/>
        <n v="28.68"/>
        <n v="35.68"/>
        <n v="42.25"/>
        <n v="48.9"/>
        <n v="46.37"/>
        <n v="43.48"/>
        <n v="36.83"/>
        <n v="39.619999999999997"/>
        <n v="19.7"/>
        <n v="21.94"/>
        <n v="17.260000000000002"/>
        <n v="15.21"/>
        <n v="32.770000000000003"/>
        <n v="49.6"/>
        <n v="21.51"/>
        <n v="21.17"/>
        <n v="17.07"/>
        <n v="44.9"/>
        <n v="26.63"/>
        <n v="42.31"/>
        <n v="47.46"/>
        <n v="28.49"/>
        <n v="36.79"/>
        <n v="15.63"/>
        <n v="21.66"/>
        <n v="19.55"/>
        <n v="33.85"/>
        <n v="32.78"/>
        <n v="39.58"/>
        <n v="18.63"/>
        <n v="42.02"/>
        <n v="18.84"/>
        <n v="12.74"/>
        <n v="22.76"/>
        <n v="39.07"/>
        <n v="12.66"/>
        <n v="45.76"/>
        <n v="37.380000000000003"/>
        <n v="22.27"/>
        <n v="26.79"/>
        <n v="32.67"/>
        <n v="11.85"/>
        <n v="33.96"/>
        <n v="39.42"/>
        <n v="29.93"/>
        <n v="21.99"/>
        <n v="22.69"/>
        <n v="37.619999999999997"/>
        <n v="28.38"/>
        <n v="32.9"/>
        <n v="35.840000000000003"/>
        <n v="31.31"/>
        <n v="25.76"/>
        <n v="43.42"/>
        <n v="42.8"/>
        <n v="16.260000000000002"/>
        <n v="14.97"/>
        <n v="35.950000000000003"/>
        <n v="37.369999999999997"/>
        <n v="22.74"/>
        <n v="38.840000000000003"/>
        <n v="43.79"/>
        <n v="20.85"/>
        <n v="23.92"/>
        <n v="18.48"/>
        <n v="34.590000000000003"/>
        <n v="43.99"/>
        <n v="15.18"/>
        <n v="35.35"/>
        <n v="26.91"/>
        <n v="32.869999999999997"/>
        <n v="43.02"/>
        <n v="22.95"/>
        <n v="15.62"/>
        <n v="25.91"/>
        <n v="30.19"/>
        <n v="34.39"/>
        <n v="17.95"/>
        <n v="20.09"/>
        <n v="39.450000000000003"/>
        <n v="46"/>
        <n v="41.35"/>
        <n v="20.9"/>
        <n v="47.85"/>
        <n v="33.700000000000003"/>
        <n v="49.05"/>
        <n v="49.37"/>
        <n v="44.91"/>
        <n v="12.18"/>
        <n v="20.04"/>
        <n v="28.88"/>
        <n v="35.340000000000003"/>
        <n v="28.33"/>
        <n v="17.54"/>
        <n v="10.28"/>
        <n v="44.38"/>
        <n v="41.08"/>
        <n v="35.880000000000003"/>
        <n v="45.26"/>
        <n v="31.53"/>
        <n v="44.24"/>
        <n v="21.49"/>
        <n v="20.07"/>
        <n v="33.08"/>
        <n v="42.62"/>
        <n v="21.13"/>
        <n v="28.52"/>
        <n v="49.54"/>
        <n v="46.21"/>
        <n v="47.08"/>
        <n v="42.57"/>
        <n v="33.520000000000003"/>
        <n v="21.71"/>
        <n v="34.119999999999997"/>
        <n v="32.799999999999997"/>
        <n v="35.96"/>
        <n v="44.54"/>
        <n v="13.27"/>
        <n v="20.23"/>
        <n v="35.99"/>
        <n v="36.979999999999997"/>
        <n v="10.07"/>
        <n v="35.03"/>
        <n v="33.93"/>
        <n v="40.94"/>
        <n v="44.33"/>
        <n v="35.67"/>
        <n v="48.8"/>
        <n v="46.01"/>
        <n v="40.33"/>
        <n v="23.7"/>
        <n v="45.46"/>
        <n v="11.31"/>
        <n v="30.97"/>
        <n v="16.809999999999999"/>
        <n v="16.5"/>
        <n v="24.2"/>
        <n v="24.38"/>
        <n v="31.58"/>
        <n v="28.9"/>
        <n v="36.549999999999997"/>
        <n v="23.29"/>
        <n v="44.28"/>
        <n v="23.54"/>
        <n v="23.56"/>
        <n v="26.48"/>
        <n v="18.420000000000002"/>
        <n v="23.89"/>
        <n v="25.93"/>
        <n v="16.440000000000001"/>
        <n v="26.64"/>
        <n v="42.27"/>
        <n v="38"/>
        <n v="19.239999999999998"/>
        <n v="15.03"/>
        <n v="26.07"/>
        <n v="36.619999999999997"/>
        <n v="39.71"/>
        <n v="22.41"/>
        <n v="11.19"/>
        <n v="29.25"/>
        <n v="22.15"/>
        <n v="32.86"/>
        <n v="36.58"/>
        <n v="30.71"/>
        <n v="18.97"/>
        <n v="49.29"/>
        <n v="39.68"/>
        <n v="11.11"/>
        <n v="28.81"/>
        <n v="13.86"/>
        <n v="40.03"/>
        <n v="12.59"/>
        <n v="42.79"/>
        <n v="17.43"/>
        <n v="15.98"/>
        <n v="38.21"/>
        <n v="20.27"/>
        <n v="34.33"/>
        <n v="23.98"/>
        <n v="21.7"/>
        <n v="31.23"/>
        <n v="44.2"/>
        <n v="31.27"/>
        <n v="15.91"/>
        <n v="32.54"/>
        <n v="11.64"/>
        <n v="41.8"/>
        <n v="25.32"/>
        <n v="11.86"/>
        <n v="20.49"/>
        <n v="18.61"/>
        <n v="10.68"/>
        <n v="32.200000000000003"/>
        <n v="29.19"/>
        <n v="36.5"/>
        <n v="41.29"/>
        <n v="30.74"/>
        <n v="41.6"/>
        <n v="12.57"/>
        <n v="26.76"/>
        <n v="12.06"/>
        <n v="37.07"/>
        <n v="21.04"/>
        <n v="40.42"/>
        <n v="48.15"/>
        <n v="19.89"/>
        <n v="15.83"/>
        <n v="10.53"/>
        <n v="10.25"/>
        <n v="37.22"/>
        <n v="13.9"/>
        <n v="25.92"/>
        <n v="28.31"/>
        <n v="23.66"/>
        <n v="18.23"/>
        <n v="18.760000000000002"/>
        <n v="34.35"/>
        <n v="38.44"/>
        <n v="39.83"/>
        <n v="47.07"/>
        <n v="22.24"/>
        <n v="33.29"/>
        <n v="44.45"/>
        <n v="40.39"/>
        <n v="26.15"/>
        <n v="28.43"/>
        <n v="49.74"/>
        <n v="42.21"/>
        <n v="35.11"/>
        <n v="10.69"/>
        <n v="39.909999999999997"/>
        <n v="44.73"/>
        <n v="23.67"/>
        <n v="37.21"/>
        <n v="17.23"/>
        <n v="40.28"/>
        <n v="47.13"/>
        <n v="20.62"/>
        <n v="27.79"/>
        <n v="14.12"/>
        <n v="18.66"/>
        <n v="41.38"/>
        <n v="13.24"/>
        <n v="34.28"/>
        <n v="15.02"/>
        <n v="14.35"/>
        <n v="43.35"/>
        <n v="35.090000000000003"/>
        <n v="46.82"/>
        <n v="38.43"/>
        <n v="24.09"/>
        <n v="17.37"/>
        <n v="33.69"/>
        <n v="16.05"/>
        <n v="10.51"/>
        <n v="25.7"/>
        <n v="26.5"/>
        <n v="18.75"/>
        <n v="37.229999999999997"/>
        <n v="12.55"/>
        <n v="24.12"/>
        <n v="21.82"/>
        <n v="49.35"/>
        <n v="46.27"/>
        <n v="26.24"/>
        <n v="26.65"/>
        <n v="31.75"/>
        <n v="10.029999999999999"/>
        <n v="27.04"/>
        <n v="13.7"/>
        <n v="16.850000000000001"/>
        <n v="49.45"/>
        <n v="22.88"/>
        <n v="20.41"/>
        <n v="30.77"/>
      </sharedItems>
    </cacheField>
    <cacheField name="Estado de la Mesa" numFmtId="49">
      <sharedItems/>
    </cacheField>
    <cacheField name="Monto Total de la Cuenta" numFmtId="44">
      <sharedItems containsSemiMixedTypes="0" containsString="0" containsNumber="1" containsInteger="1" minValue="18" maxValue="360"/>
    </cacheField>
    <cacheField name="Monto Total Pagado" numFmtId="44">
      <sharedItems containsSemiMixedTypes="0" containsString="0" containsNumber="1" minValue="31.39" maxValue="395.11"/>
    </cacheField>
    <cacheField name="Platos Pedidos" numFmtId="0">
      <sharedItems/>
    </cacheField>
    <cacheField name="País de Origen" numFmtId="49">
      <sharedItems count="11">
        <s v="España"/>
        <s v="Colombia"/>
        <s v="Brasil"/>
        <s v="Paraguay"/>
        <s v="Perú"/>
        <s v="Venezuela"/>
        <s v="Bolivia"/>
        <s v="Uruguay"/>
        <s v="Ecuador"/>
        <s v="Chile"/>
        <s v="Argentina"/>
      </sharedItems>
    </cacheField>
    <cacheField name="Platos Ordenados" numFmtId="49">
      <sharedItems count="20">
        <s v="Plato_7"/>
        <s v="Plato_17"/>
        <s v="Plato_20"/>
        <s v="Plato_11"/>
        <s v="Plato_12"/>
        <s v="Plato_8"/>
        <s v="Plato_15"/>
        <s v="Plato_5"/>
        <s v="Plato_2"/>
        <s v="Plato_18"/>
        <s v="Plato_16"/>
        <s v="Plato_9"/>
        <s v="Plato_3"/>
        <s v="Plato_4"/>
        <s v="Plato_10"/>
        <s v="Plato_1"/>
        <s v="Plato_13"/>
        <s v="Plato_19"/>
        <s v="Plato_6"/>
        <s v="Plato_14"/>
      </sharedItems>
    </cacheField>
    <cacheField name="Columna1" numFmtId="49">
      <sharedItems containsBlank="1"/>
    </cacheField>
    <cacheField name="Columna2" numFmtId="49">
      <sharedItems containsBlank="1"/>
    </cacheField>
    <cacheField name="Columna3" numFmtId="49">
      <sharedItems containsBlank="1"/>
    </cacheField>
    <cacheField name="Platos ordenados cocina_def" numFmtId="0">
      <sharedItems/>
    </cacheField>
    <cacheField name="Orden Cobrada" numFmtId="43">
      <sharedItems count="2">
        <b v="1"/>
        <b v="0"/>
      </sharedItems>
    </cacheField>
    <cacheField name="Minutos (Fecha de Factura)" numFmtId="0" databaseField="0">
      <fieldGroup base="4">
        <rangePr groupBy="minutes" startDate="2023-04-01T01:11:00" endDate="2023-04-07T07:51: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Fecha de Factura)" numFmtId="0" databaseField="0">
      <fieldGroup base="4">
        <rangePr groupBy="hours" startDate="2023-04-01T01:11:00" endDate="2023-04-07T07:51:00"/>
        <groupItems count="26">
          <s v="&lt;01/04/2023"/>
          <s v="0"/>
          <s v="1"/>
          <s v="2"/>
          <s v="3"/>
          <s v="4"/>
          <s v="5"/>
          <s v="6"/>
          <s v="7"/>
          <s v="8"/>
          <s v="9"/>
          <s v="10"/>
          <s v="11"/>
          <s v="12"/>
          <s v="13"/>
          <s v="14"/>
          <s v="15"/>
          <s v="16"/>
          <s v="17"/>
          <s v="18"/>
          <s v="19"/>
          <s v="20"/>
          <s v="21"/>
          <s v="22"/>
          <s v="23"/>
          <s v="&gt;07/04/2023"/>
        </groupItems>
      </fieldGroup>
    </cacheField>
    <cacheField name="Días (Fecha de Factura)" numFmtId="0" databaseField="0">
      <fieldGroup base="4">
        <rangePr groupBy="days" startDate="2023-04-01T01:11:00" endDate="2023-04-07T07:51: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inutos (Hora de Llegada)" numFmtId="0" databaseField="0">
      <fieldGroup base="5">
        <rangePr groupBy="minutes" startDate="2023-04-01T00:01:00" endDate="2023-04-07T03:56: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Hora de Llegada)" numFmtId="0" databaseField="0">
      <fieldGroup base="5">
        <rangePr groupBy="hours" startDate="2023-04-01T00:01:00" endDate="2023-04-07T03:56:00"/>
        <groupItems count="26">
          <s v="&lt;01/04/2023"/>
          <s v="0"/>
          <s v="1"/>
          <s v="2"/>
          <s v="3"/>
          <s v="4"/>
          <s v="5"/>
          <s v="6"/>
          <s v="7"/>
          <s v="8"/>
          <s v="9"/>
          <s v="10"/>
          <s v="11"/>
          <s v="12"/>
          <s v="13"/>
          <s v="14"/>
          <s v="15"/>
          <s v="16"/>
          <s v="17"/>
          <s v="18"/>
          <s v="19"/>
          <s v="20"/>
          <s v="21"/>
          <s v="22"/>
          <s v="23"/>
          <s v="&gt;07/04/2023"/>
        </groupItems>
      </fieldGroup>
    </cacheField>
    <cacheField name="Días (Hora de Llegada)" numFmtId="0" databaseField="0">
      <fieldGroup base="5">
        <rangePr groupBy="days" startDate="2023-04-01T00:01:00" endDate="2023-04-07T03:56: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edia Comensales" numFmtId="0" formula="'Número de Comensales' / 7" databaseField="0"/>
    <cacheField name="Campo1" numFmtId="0" formula=" 0" databaseField="0"/>
    <cacheField name="Campo2" numFmtId="0" formula="'Número de Comensales'/ 7"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LFA" refreshedDate="45537.553204398151" createdVersion="8" refreshedVersion="8" minRefreshableVersion="3" recordCount="1902" xr:uid="{C809C007-25BD-4C6F-8AA4-98D973C51C8B}">
  <cacheSource type="worksheet">
    <worksheetSource name="Tabla_cocina"/>
  </cacheSource>
  <cacheFields count="15">
    <cacheField name="Numero de Orden" numFmtId="1">
      <sharedItems containsSemiMixedTypes="0" containsString="0" containsNumber="1" containsInteger="1" minValue="1" maxValue="767"/>
    </cacheField>
    <cacheField name="Numero de Mesa" numFmtId="1">
      <sharedItems containsSemiMixedTypes="0" containsString="0" containsNumber="1" containsInteger="1" minValue="1" maxValue="20"/>
    </cacheField>
    <cacheField name="Nombre del Plato" numFmtId="49">
      <sharedItems/>
    </cacheField>
    <cacheField name="Descripcion del Plato" numFmtId="49">
      <sharedItems/>
    </cacheField>
    <cacheField name="Costo Unitario" numFmtId="44">
      <sharedItems containsSemiMixedTypes="0" containsString="0" containsNumber="1" containsInteger="1" minValue="10" maxValue="25"/>
    </cacheField>
    <cacheField name="Precio Unitario" numFmtId="44">
      <sharedItems containsSemiMixedTypes="0" containsString="0" containsNumber="1" containsInteger="1" minValue="18" maxValue="40"/>
    </cacheField>
    <cacheField name="Cantidad Ordenada" numFmtId="1">
      <sharedItems containsSemiMixedTypes="0" containsString="0" containsNumber="1" containsInteger="1" minValue="1" maxValue="3"/>
    </cacheField>
    <cacheField name="Tiempo de Preparacion" numFmtId="1">
      <sharedItems containsSemiMixedTypes="0" containsString="0" containsNumber="1" containsInteger="1" minValue="5" maxValue="59"/>
    </cacheField>
    <cacheField name="Observaciones" numFmtId="49">
      <sharedItems/>
    </cacheField>
    <cacheField name="Total del Pedido" numFmtId="44">
      <sharedItems containsSemiMixedTypes="0" containsString="0" containsNumber="1" containsInteger="1" minValue="18" maxValue="120"/>
    </cacheField>
    <cacheField name="Ganancia Bruta" numFmtId="44">
      <sharedItems containsSemiMixedTypes="0" containsString="0" containsNumber="1" containsInteger="1" minValue="18" maxValue="120"/>
    </cacheField>
    <cacheField name="Ganancia Neta" numFmtId="44">
      <sharedItems containsSemiMixedTypes="0" containsString="0" containsNumber="1" containsInteger="1" minValue="8" maxValue="45"/>
    </cacheField>
    <cacheField name="Costo" numFmtId="44">
      <sharedItems containsSemiMixedTypes="0" containsString="0" containsNumber="1" containsInteger="1" minValue="10" maxValue="75"/>
    </cacheField>
    <cacheField name="Porcentaje de Ganancia" numFmtId="10">
      <sharedItems containsSemiMixedTypes="0" containsString="0" containsNumber="1" minValue="0.6" maxValue="0.8"/>
    </cacheField>
    <cacheField name="minutos preparacion" numFmtId="166">
      <sharedItems containsSemiMixedTypes="0" containsString="0" containsNumber="1" minValue="3.472222222222222E-3" maxValue="4.0972222222222222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x v="0"/>
    <n v="10"/>
    <x v="0"/>
    <n v="6"/>
    <x v="0"/>
    <x v="0"/>
    <d v="2023-04-01T03:50:00"/>
    <d v="1899-12-30T02:43:00"/>
    <d v="1899-12-30T00:57:00"/>
    <d v="1899-12-30T01:46:00"/>
    <x v="0"/>
    <x v="0"/>
    <x v="0"/>
    <x v="0"/>
    <s v="Reservada"/>
    <n v="138"/>
    <n v="186.55"/>
    <s v="Plato_7,  Plato_2"/>
    <x v="0"/>
    <x v="0"/>
    <s v=" Plato_2"/>
    <m/>
    <m/>
    <s v="Plato_7Plato_2"/>
    <x v="0"/>
  </r>
  <r>
    <x v="1"/>
    <n v="6"/>
    <x v="1"/>
    <n v="6"/>
    <x v="1"/>
    <x v="1"/>
    <d v="2023-04-01T03:49:00"/>
    <d v="1899-12-30T02:21:00"/>
    <d v="1899-12-30T01:25:00"/>
    <d v="1899-12-30T00:56:00"/>
    <x v="1"/>
    <x v="1"/>
    <x v="1"/>
    <x v="1"/>
    <s v="Reservada"/>
    <n v="58"/>
    <n v="101.3"/>
    <s v="Plato_17,  Plato_6"/>
    <x v="1"/>
    <x v="1"/>
    <s v=" Plato_6"/>
    <m/>
    <m/>
    <s v="Plato_17Plato_6"/>
    <x v="0"/>
  </r>
  <r>
    <x v="2"/>
    <n v="20"/>
    <x v="2"/>
    <n v="1"/>
    <x v="2"/>
    <x v="2"/>
    <d v="2023-04-01T03:56:00"/>
    <d v="1899-12-30T03:27:00"/>
    <d v="1899-12-30T02:06:00"/>
    <d v="1899-12-30T01:21:00"/>
    <x v="2"/>
    <x v="1"/>
    <x v="2"/>
    <x v="2"/>
    <s v="Libre"/>
    <n v="165"/>
    <n v="195.87"/>
    <s v="Plato_20,  Plato_17,  Plato_19,  Plato_9"/>
    <x v="2"/>
    <x v="2"/>
    <s v=" Plato_17"/>
    <s v=" Plato_19"/>
    <s v=" Plato_9"/>
    <s v="Plato_20Plato_17Plato_19Plato_9"/>
    <x v="0"/>
  </r>
  <r>
    <x v="3"/>
    <n v="3"/>
    <x v="3"/>
    <n v="1"/>
    <x v="3"/>
    <x v="3"/>
    <d v="2023-04-01T04:31:00"/>
    <d v="1899-12-30T01:28:00"/>
    <d v="1899-12-30T00:40:00"/>
    <d v="1899-12-30T00:48:00"/>
    <x v="3"/>
    <x v="0"/>
    <x v="2"/>
    <x v="3"/>
    <s v="Libre"/>
    <n v="183"/>
    <n v="217.68"/>
    <s v="Plato_11,  Plato_16"/>
    <x v="3"/>
    <x v="3"/>
    <s v=" Plato_16"/>
    <m/>
    <m/>
    <s v="Plato_11Plato_16"/>
    <x v="0"/>
  </r>
  <r>
    <x v="4"/>
    <n v="8"/>
    <x v="4"/>
    <n v="2"/>
    <x v="4"/>
    <x v="4"/>
    <d v="2023-04-01T02:06:00"/>
    <d v="1899-12-30T02:05:00"/>
    <d v="1899-12-30T00:17:00"/>
    <d v="1899-12-30T01:48:00"/>
    <x v="4"/>
    <x v="0"/>
    <x v="2"/>
    <x v="4"/>
    <s v="Libre"/>
    <n v="67"/>
    <n v="91.33"/>
    <s v="Plato_12,  Plato_7"/>
    <x v="4"/>
    <x v="4"/>
    <s v=" Plato_7"/>
    <m/>
    <m/>
    <s v="Plato_12Plato_7"/>
    <x v="0"/>
  </r>
  <r>
    <x v="5"/>
    <n v="7"/>
    <x v="5"/>
    <n v="5"/>
    <x v="5"/>
    <x v="5"/>
    <d v="2023-04-01T03:32:00"/>
    <d v="1899-12-30T02:08:00"/>
    <d v="1899-12-30T00:11:00"/>
    <d v="1899-12-30T01:57:00"/>
    <x v="4"/>
    <x v="2"/>
    <x v="2"/>
    <x v="5"/>
    <s v="Libre"/>
    <n v="70"/>
    <n v="96.57"/>
    <s v="Plato_8"/>
    <x v="4"/>
    <x v="5"/>
    <m/>
    <m/>
    <m/>
    <s v="Plato_8"/>
    <x v="0"/>
  </r>
  <r>
    <x v="6"/>
    <n v="17"/>
    <x v="6"/>
    <n v="6"/>
    <x v="6"/>
    <x v="6"/>
    <d v="2023-04-01T04:22:00"/>
    <d v="1899-12-30T02:40:00"/>
    <d v="1899-12-30T00:41:00"/>
    <d v="1899-12-30T01:59:00"/>
    <x v="2"/>
    <x v="2"/>
    <x v="2"/>
    <x v="6"/>
    <s v="Ocupada"/>
    <n v="172"/>
    <n v="182.54"/>
    <s v="Plato_15,  Plato_19"/>
    <x v="5"/>
    <x v="6"/>
    <s v=" Plato_19"/>
    <m/>
    <m/>
    <s v="Plato_15Plato_19"/>
    <x v="0"/>
  </r>
  <r>
    <x v="7"/>
    <n v="11"/>
    <x v="7"/>
    <n v="1"/>
    <x v="7"/>
    <x v="7"/>
    <d v="2023-04-01T04:49:00"/>
    <d v="1899-12-30T02:38:00"/>
    <d v="1899-12-30T00:55:00"/>
    <d v="1899-12-30T01:43:00"/>
    <x v="2"/>
    <x v="1"/>
    <x v="2"/>
    <x v="7"/>
    <s v="Reservada"/>
    <n v="242"/>
    <n v="291.18"/>
    <s v="Plato_5,  Plato_16,  Plato_20"/>
    <x v="3"/>
    <x v="7"/>
    <s v=" Plato_16"/>
    <s v=" Plato_20"/>
    <m/>
    <s v="Plato_5Plato_16Plato_20"/>
    <x v="0"/>
  </r>
  <r>
    <x v="8"/>
    <n v="15"/>
    <x v="8"/>
    <n v="5"/>
    <x v="8"/>
    <x v="8"/>
    <d v="2023-04-01T04:25:00"/>
    <d v="1899-12-30T02:22:00"/>
    <d v="1899-12-30T02:26:00"/>
    <d v="1899-12-30T00:00:00"/>
    <x v="2"/>
    <x v="0"/>
    <x v="0"/>
    <x v="8"/>
    <s v="Libre"/>
    <n v="169"/>
    <n v="215.85"/>
    <s v="Plato_2,  Plato_7,  Plato_12,  Plato_15"/>
    <x v="6"/>
    <x v="8"/>
    <s v=" Plato_7"/>
    <s v=" Plato_12"/>
    <s v=" Plato_15"/>
    <s v="Plato_2Plato_7Plato_12Plato_15"/>
    <x v="1"/>
  </r>
  <r>
    <x v="9"/>
    <n v="17"/>
    <x v="9"/>
    <n v="1"/>
    <x v="9"/>
    <x v="9"/>
    <d v="2023-04-01T01:53:00"/>
    <d v="1899-12-30T02:06:00"/>
    <d v="1899-12-30T00:29:00"/>
    <d v="1899-12-30T01:37:00"/>
    <x v="4"/>
    <x v="0"/>
    <x v="2"/>
    <x v="9"/>
    <s v="Ocupada"/>
    <n v="148"/>
    <n v="164.6"/>
    <s v="Plato_18,  Plato_20"/>
    <x v="7"/>
    <x v="9"/>
    <s v=" Plato_20"/>
    <m/>
    <m/>
    <s v="Plato_18Plato_20"/>
    <x v="0"/>
  </r>
  <r>
    <x v="10"/>
    <n v="14"/>
    <x v="10"/>
    <n v="1"/>
    <x v="10"/>
    <x v="10"/>
    <d v="2023-04-01T06:33:00"/>
    <d v="1899-12-30T02:47:00"/>
    <d v="1899-12-30T00:56:00"/>
    <d v="1899-12-30T01:51:00"/>
    <x v="1"/>
    <x v="0"/>
    <x v="2"/>
    <x v="10"/>
    <s v="Libre"/>
    <n v="88"/>
    <n v="120.89"/>
    <s v="Plato_16,  Plato_2"/>
    <x v="4"/>
    <x v="10"/>
    <s v=" Plato_2"/>
    <m/>
    <m/>
    <s v="Plato_16Plato_2"/>
    <x v="0"/>
  </r>
  <r>
    <x v="11"/>
    <n v="14"/>
    <x v="11"/>
    <n v="6"/>
    <x v="11"/>
    <x v="11"/>
    <d v="2023-04-01T03:23:00"/>
    <d v="1899-12-30T03:34:00"/>
    <d v="1899-12-30T01:35:00"/>
    <d v="1899-12-30T01:59:00"/>
    <x v="4"/>
    <x v="2"/>
    <x v="2"/>
    <x v="11"/>
    <s v="Ocupada"/>
    <n v="326"/>
    <n v="371.27"/>
    <s v="Plato_16,  Plato_19,  Plato_8,  Plato_20"/>
    <x v="1"/>
    <x v="10"/>
    <s v=" Plato_19"/>
    <s v=" Plato_8"/>
    <s v=" Plato_20"/>
    <s v="Plato_16Plato_19Plato_8Plato_20"/>
    <x v="0"/>
  </r>
  <r>
    <x v="12"/>
    <n v="2"/>
    <x v="12"/>
    <n v="1"/>
    <x v="12"/>
    <x v="12"/>
    <d v="2023-04-01T05:32:00"/>
    <d v="1899-12-30T02:38:00"/>
    <d v="1899-12-30T00:59:00"/>
    <d v="1899-12-30T01:39:00"/>
    <x v="3"/>
    <x v="0"/>
    <x v="1"/>
    <x v="12"/>
    <s v="Ocupada"/>
    <n v="87"/>
    <n v="109.06"/>
    <s v="Plato_9"/>
    <x v="2"/>
    <x v="11"/>
    <m/>
    <m/>
    <m/>
    <s v="Plato_9"/>
    <x v="0"/>
  </r>
  <r>
    <x v="13"/>
    <n v="16"/>
    <x v="13"/>
    <n v="6"/>
    <x v="13"/>
    <x v="13"/>
    <d v="2023-04-01T01:58:00"/>
    <d v="1899-12-30T01:40:00"/>
    <d v="1899-12-30T02:34:00"/>
    <d v="1899-12-30T00:00:00"/>
    <x v="2"/>
    <x v="0"/>
    <x v="1"/>
    <x v="13"/>
    <s v="Libre"/>
    <n v="129"/>
    <n v="177.76"/>
    <s v="Plato_3,  Plato_11,  Plato_14,  Plato_2"/>
    <x v="4"/>
    <x v="12"/>
    <s v=" Plato_11"/>
    <s v=" Plato_14"/>
    <s v=" Plato_2"/>
    <s v="Plato_3Plato_11Plato_14Plato_2"/>
    <x v="1"/>
  </r>
  <r>
    <x v="14"/>
    <n v="6"/>
    <x v="14"/>
    <n v="4"/>
    <x v="14"/>
    <x v="14"/>
    <d v="2023-04-01T04:59:00"/>
    <d v="1899-12-30T01:50:00"/>
    <d v="1899-12-30T01:43:00"/>
    <d v="1899-12-30T00:07:00"/>
    <x v="1"/>
    <x v="1"/>
    <x v="2"/>
    <x v="14"/>
    <s v="Ocupada"/>
    <n v="224"/>
    <n v="252.77"/>
    <s v="Plato_16,  Plato_13,  Plato_8"/>
    <x v="7"/>
    <x v="10"/>
    <s v=" Plato_13"/>
    <s v=" Plato_8"/>
    <m/>
    <s v="Plato_16Plato_13Plato_8"/>
    <x v="0"/>
  </r>
  <r>
    <x v="15"/>
    <n v="20"/>
    <x v="15"/>
    <n v="5"/>
    <x v="15"/>
    <x v="15"/>
    <d v="2023-04-01T04:24:00"/>
    <d v="1899-12-30T01:53:00"/>
    <d v="1899-12-30T00:38:00"/>
    <d v="1899-12-30T01:15:00"/>
    <x v="4"/>
    <x v="0"/>
    <x v="1"/>
    <x v="15"/>
    <s v="Reservada"/>
    <n v="28"/>
    <n v="65.900000000000006"/>
    <s v="Plato_16"/>
    <x v="6"/>
    <x v="10"/>
    <m/>
    <m/>
    <m/>
    <s v="Plato_16"/>
    <x v="0"/>
  </r>
  <r>
    <x v="16"/>
    <n v="14"/>
    <x v="16"/>
    <n v="6"/>
    <x v="16"/>
    <x v="16"/>
    <d v="2023-04-01T03:27:00"/>
    <d v="1899-12-30T03:18:00"/>
    <d v="1899-12-30T02:38:00"/>
    <d v="1899-12-30T00:40:00"/>
    <x v="2"/>
    <x v="1"/>
    <x v="2"/>
    <x v="16"/>
    <s v="Libre"/>
    <n v="137"/>
    <n v="149.16999999999999"/>
    <s v="Plato_8,  Plato_4,  Plato_5"/>
    <x v="8"/>
    <x v="5"/>
    <s v=" Plato_4"/>
    <s v=" Plato_5"/>
    <m/>
    <s v="Plato_8Plato_4Plato_5"/>
    <x v="0"/>
  </r>
  <r>
    <x v="17"/>
    <n v="9"/>
    <x v="17"/>
    <n v="2"/>
    <x v="17"/>
    <x v="17"/>
    <d v="2023-04-01T04:26:00"/>
    <d v="1899-12-30T02:20:00"/>
    <d v="1899-12-30T02:14:00"/>
    <d v="1899-12-30T00:06:00"/>
    <x v="2"/>
    <x v="1"/>
    <x v="2"/>
    <x v="17"/>
    <s v="Libre"/>
    <n v="251"/>
    <n v="284.09000000000003"/>
    <s v="Plato_9,  Plato_20,  Plato_10,  Plato_15"/>
    <x v="1"/>
    <x v="11"/>
    <s v=" Plato_20"/>
    <s v=" Plato_10"/>
    <s v=" Plato_15"/>
    <s v="Plato_9Plato_20Plato_10Plato_15"/>
    <x v="0"/>
  </r>
  <r>
    <x v="18"/>
    <n v="18"/>
    <x v="18"/>
    <n v="3"/>
    <x v="18"/>
    <x v="18"/>
    <d v="2023-04-01T03:29:00"/>
    <d v="1899-12-30T02:54:00"/>
    <d v="1899-12-30T00:44:00"/>
    <d v="1899-12-30T02:10:00"/>
    <x v="2"/>
    <x v="0"/>
    <x v="2"/>
    <x v="18"/>
    <s v="Libre"/>
    <n v="80"/>
    <n v="97.45"/>
    <s v="Plato_20"/>
    <x v="9"/>
    <x v="2"/>
    <m/>
    <m/>
    <m/>
    <s v="Plato_20"/>
    <x v="0"/>
  </r>
  <r>
    <x v="19"/>
    <n v="8"/>
    <x v="19"/>
    <n v="2"/>
    <x v="19"/>
    <x v="19"/>
    <d v="2023-04-01T05:12:00"/>
    <d v="1899-12-30T03:47:00"/>
    <d v="1899-12-30T01:10:00"/>
    <d v="1899-12-30T02:37:00"/>
    <x v="0"/>
    <x v="0"/>
    <x v="2"/>
    <x v="19"/>
    <s v="Reservada"/>
    <n v="178"/>
    <n v="209.7"/>
    <s v="Plato_8,  Plato_1,  Plato_14"/>
    <x v="9"/>
    <x v="5"/>
    <s v=" Plato_1"/>
    <s v=" Plato_14"/>
    <m/>
    <s v="Plato_8Plato_1Plato_14"/>
    <x v="0"/>
  </r>
  <r>
    <x v="20"/>
    <n v="12"/>
    <x v="20"/>
    <n v="2"/>
    <x v="20"/>
    <x v="20"/>
    <d v="2023-04-01T05:52:00"/>
    <d v="1899-12-30T02:13:00"/>
    <d v="1899-12-30T02:32:00"/>
    <d v="1899-12-30T00:00:00"/>
    <x v="0"/>
    <x v="0"/>
    <x v="2"/>
    <x v="20"/>
    <s v="Reservada"/>
    <n v="274"/>
    <n v="294.52999999999997"/>
    <s v="Plato_20,  Plato_3,  Plato_15,  Plato_1"/>
    <x v="7"/>
    <x v="2"/>
    <s v=" Plato_3"/>
    <s v=" Plato_15"/>
    <s v=" Plato_1"/>
    <s v="Plato_20Plato_3Plato_15Plato_1"/>
    <x v="1"/>
  </r>
  <r>
    <x v="21"/>
    <n v="15"/>
    <x v="21"/>
    <n v="1"/>
    <x v="21"/>
    <x v="21"/>
    <d v="2023-04-01T04:47:00"/>
    <d v="1899-12-30T02:31:00"/>
    <d v="1899-12-30T02:03:00"/>
    <d v="1899-12-30T00:28:00"/>
    <x v="4"/>
    <x v="0"/>
    <x v="2"/>
    <x v="21"/>
    <s v="Libre"/>
    <n v="213"/>
    <n v="258.40999999999997"/>
    <s v="Plato_4,  Plato_18,  Plato_9,  Plato_8"/>
    <x v="8"/>
    <x v="13"/>
    <s v=" Plato_18"/>
    <s v=" Plato_9"/>
    <s v=" Plato_8"/>
    <s v="Plato_4Plato_18Plato_9Plato_8"/>
    <x v="0"/>
  </r>
  <r>
    <x v="22"/>
    <n v="1"/>
    <x v="22"/>
    <n v="5"/>
    <x v="22"/>
    <x v="22"/>
    <d v="2023-04-01T04:09:00"/>
    <d v="1899-12-30T01:25:00"/>
    <d v="1899-12-30T01:03:00"/>
    <d v="1899-12-30T00:22:00"/>
    <x v="3"/>
    <x v="2"/>
    <x v="2"/>
    <x v="22"/>
    <s v="Libre"/>
    <n v="138"/>
    <n v="176.46"/>
    <s v="Plato_12,  Plato_6"/>
    <x v="9"/>
    <x v="4"/>
    <s v=" Plato_6"/>
    <m/>
    <m/>
    <s v="Plato_12Plato_6"/>
    <x v="0"/>
  </r>
  <r>
    <x v="23"/>
    <n v="5"/>
    <x v="23"/>
    <n v="5"/>
    <x v="23"/>
    <x v="23"/>
    <d v="2023-04-01T06:20:00"/>
    <d v="1899-12-30T03:34:00"/>
    <d v="1899-12-30T03:00:00"/>
    <d v="1899-12-30T00:34:00"/>
    <x v="0"/>
    <x v="0"/>
    <x v="2"/>
    <x v="23"/>
    <s v="Ocupada"/>
    <n v="233"/>
    <n v="271.18"/>
    <s v="Plato_10,  Plato_9,  Plato_14,  Plato_20"/>
    <x v="5"/>
    <x v="14"/>
    <s v=" Plato_9"/>
    <s v=" Plato_14"/>
    <s v=" Plato_20"/>
    <s v="Plato_10Plato_9Plato_14Plato_20"/>
    <x v="0"/>
  </r>
  <r>
    <x v="24"/>
    <n v="12"/>
    <x v="24"/>
    <n v="5"/>
    <x v="14"/>
    <x v="23"/>
    <d v="2023-04-01T04:59:00"/>
    <d v="1899-12-30T02:13:00"/>
    <d v="1899-12-30T00:35:00"/>
    <d v="1899-12-30T01:38:00"/>
    <x v="3"/>
    <x v="2"/>
    <x v="0"/>
    <x v="24"/>
    <s v="Ocupada"/>
    <n v="34"/>
    <n v="80.150000000000006"/>
    <s v="Plato_18"/>
    <x v="1"/>
    <x v="9"/>
    <m/>
    <m/>
    <m/>
    <s v="Plato_18"/>
    <x v="0"/>
  </r>
  <r>
    <x v="25"/>
    <n v="18"/>
    <x v="25"/>
    <n v="2"/>
    <x v="24"/>
    <x v="24"/>
    <d v="2023-04-01T05:47:00"/>
    <d v="1899-12-30T03:58:00"/>
    <d v="1899-12-30T01:49:00"/>
    <d v="1899-12-30T02:09:00"/>
    <x v="3"/>
    <x v="1"/>
    <x v="2"/>
    <x v="25"/>
    <s v="Ocupada"/>
    <n v="126"/>
    <n v="136.37"/>
    <s v="Plato_4,  Plato_13,  Plato_7"/>
    <x v="7"/>
    <x v="13"/>
    <s v=" Plato_13"/>
    <s v=" Plato_7"/>
    <m/>
    <s v="Plato_4Plato_13Plato_7"/>
    <x v="0"/>
  </r>
  <r>
    <x v="26"/>
    <n v="4"/>
    <x v="26"/>
    <n v="2"/>
    <x v="25"/>
    <x v="25"/>
    <d v="2023-04-01T02:27:00"/>
    <d v="1899-12-30T01:23:00"/>
    <d v="1899-12-30T00:55:00"/>
    <d v="1899-12-30T00:28:00"/>
    <x v="3"/>
    <x v="0"/>
    <x v="2"/>
    <x v="26"/>
    <s v="Ocupada"/>
    <n v="61"/>
    <n v="80.27"/>
    <s v="Plato_8,  Plato_10"/>
    <x v="2"/>
    <x v="5"/>
    <s v=" Plato_10"/>
    <m/>
    <m/>
    <s v="Plato_8Plato_10"/>
    <x v="0"/>
  </r>
  <r>
    <x v="27"/>
    <n v="2"/>
    <x v="27"/>
    <n v="2"/>
    <x v="26"/>
    <x v="26"/>
    <d v="2023-04-01T03:16:00"/>
    <d v="1899-12-30T02:27:00"/>
    <d v="1899-12-30T00:56:00"/>
    <d v="1899-12-30T01:31:00"/>
    <x v="4"/>
    <x v="2"/>
    <x v="2"/>
    <x v="27"/>
    <s v="Reservada"/>
    <n v="94"/>
    <n v="135.22"/>
    <s v="Plato_4,  Plato_9"/>
    <x v="10"/>
    <x v="13"/>
    <s v=" Plato_9"/>
    <m/>
    <m/>
    <s v="Plato_4Plato_9"/>
    <x v="0"/>
  </r>
  <r>
    <x v="28"/>
    <n v="20"/>
    <x v="28"/>
    <n v="5"/>
    <x v="27"/>
    <x v="27"/>
    <d v="2023-04-01T06:10:00"/>
    <d v="1899-12-30T03:23:00"/>
    <d v="1899-12-30T01:11:00"/>
    <d v="1899-12-30T02:12:00"/>
    <x v="2"/>
    <x v="0"/>
    <x v="2"/>
    <x v="28"/>
    <s v="Ocupada"/>
    <n v="173"/>
    <n v="187.83"/>
    <s v="Plato_1,  Plato_4,  Plato_17"/>
    <x v="8"/>
    <x v="15"/>
    <s v=" Plato_4"/>
    <s v=" Plato_17"/>
    <m/>
    <s v="Plato_1Plato_4Plato_17"/>
    <x v="0"/>
  </r>
  <r>
    <x v="29"/>
    <n v="14"/>
    <x v="29"/>
    <n v="4"/>
    <x v="28"/>
    <x v="28"/>
    <d v="2023-04-01T06:13:00"/>
    <d v="1899-12-30T03:18:00"/>
    <d v="1899-12-30T01:09:00"/>
    <d v="1899-12-30T02:09:00"/>
    <x v="4"/>
    <x v="0"/>
    <x v="1"/>
    <x v="29"/>
    <s v="Libre"/>
    <n v="112"/>
    <n v="138.29"/>
    <s v="Plato_10,  Plato_3"/>
    <x v="5"/>
    <x v="14"/>
    <s v=" Plato_3"/>
    <m/>
    <m/>
    <s v="Plato_10Plato_3"/>
    <x v="0"/>
  </r>
  <r>
    <x v="30"/>
    <n v="13"/>
    <x v="30"/>
    <n v="3"/>
    <x v="29"/>
    <x v="29"/>
    <d v="2023-04-01T06:02:00"/>
    <d v="1899-12-30T03:26:00"/>
    <d v="1899-12-30T01:45:00"/>
    <d v="1899-12-30T01:41:00"/>
    <x v="2"/>
    <x v="1"/>
    <x v="2"/>
    <x v="30"/>
    <s v="Ocupada"/>
    <n v="67"/>
    <n v="86.81"/>
    <s v="Plato_9,  Plato_12"/>
    <x v="10"/>
    <x v="11"/>
    <s v=" Plato_12"/>
    <m/>
    <m/>
    <s v="Plato_9Plato_12"/>
    <x v="0"/>
  </r>
  <r>
    <x v="31"/>
    <n v="5"/>
    <x v="31"/>
    <n v="1"/>
    <x v="30"/>
    <x v="30"/>
    <d v="2023-04-01T06:49:00"/>
    <d v="1899-12-30T03:56:00"/>
    <d v="1899-12-30T02:08:00"/>
    <d v="1899-12-30T01:48:00"/>
    <x v="1"/>
    <x v="0"/>
    <x v="2"/>
    <x v="31"/>
    <s v="Ocupada"/>
    <n v="211"/>
    <n v="239.25"/>
    <s v="Plato_15,  Plato_11,  Plato_10,  Plato_4"/>
    <x v="7"/>
    <x v="6"/>
    <s v=" Plato_11"/>
    <s v=" Plato_10"/>
    <s v=" Plato_4"/>
    <s v="Plato_15Plato_11Plato_10Plato_4"/>
    <x v="0"/>
  </r>
  <r>
    <x v="32"/>
    <n v="4"/>
    <x v="32"/>
    <n v="5"/>
    <x v="31"/>
    <x v="31"/>
    <d v="2023-04-01T06:21:00"/>
    <d v="1899-12-30T03:03:00"/>
    <d v="1899-12-30T02:10:00"/>
    <d v="1899-12-30T00:53:00"/>
    <x v="4"/>
    <x v="2"/>
    <x v="0"/>
    <x v="32"/>
    <s v="Ocupada"/>
    <n v="306"/>
    <n v="326.38"/>
    <s v="Plato_8,  Plato_6,  Plato_15,  Plato_10"/>
    <x v="4"/>
    <x v="5"/>
    <s v=" Plato_6"/>
    <s v=" Plato_15"/>
    <s v=" Plato_10"/>
    <s v="Plato_8Plato_6Plato_15Plato_10"/>
    <x v="0"/>
  </r>
  <r>
    <x v="33"/>
    <n v="15"/>
    <x v="33"/>
    <n v="1"/>
    <x v="32"/>
    <x v="21"/>
    <d v="2023-04-01T06:07:00"/>
    <d v="1899-12-30T03:51:00"/>
    <d v="1899-12-30T01:05:00"/>
    <d v="1899-12-30T02:46:00"/>
    <x v="4"/>
    <x v="1"/>
    <x v="2"/>
    <x v="33"/>
    <s v="Libre"/>
    <n v="112"/>
    <n v="125.08"/>
    <s v="Plato_18,  Plato_10"/>
    <x v="4"/>
    <x v="9"/>
    <s v=" Plato_10"/>
    <m/>
    <m/>
    <s v="Plato_18Plato_10"/>
    <x v="0"/>
  </r>
  <r>
    <x v="34"/>
    <n v="13"/>
    <x v="34"/>
    <n v="2"/>
    <x v="33"/>
    <x v="32"/>
    <d v="2023-04-01T05:55:00"/>
    <d v="1899-12-30T02:52:00"/>
    <d v="1899-12-30T01:05:00"/>
    <d v="1899-12-30T01:47:00"/>
    <x v="0"/>
    <x v="0"/>
    <x v="2"/>
    <x v="34"/>
    <s v="Ocupada"/>
    <n v="214"/>
    <n v="229.75"/>
    <s v="Plato_2,  Plato_9,  Plato_11,  Plato_17"/>
    <x v="4"/>
    <x v="8"/>
    <s v=" Plato_9"/>
    <s v=" Plato_11"/>
    <s v=" Plato_17"/>
    <s v="Plato_2Plato_9Plato_11Plato_17"/>
    <x v="0"/>
  </r>
  <r>
    <x v="35"/>
    <n v="5"/>
    <x v="35"/>
    <n v="5"/>
    <x v="34"/>
    <x v="33"/>
    <d v="2023-04-01T06:26:00"/>
    <d v="1899-12-30T03:14:00"/>
    <d v="1899-12-30T00:38:00"/>
    <d v="1899-12-30T02:36:00"/>
    <x v="2"/>
    <x v="0"/>
    <x v="2"/>
    <x v="35"/>
    <s v="Ocupada"/>
    <n v="30"/>
    <n v="75.28"/>
    <s v="Plato_2"/>
    <x v="6"/>
    <x v="8"/>
    <m/>
    <m/>
    <m/>
    <s v="Plato_2"/>
    <x v="0"/>
  </r>
  <r>
    <x v="36"/>
    <n v="20"/>
    <x v="36"/>
    <n v="1"/>
    <x v="29"/>
    <x v="14"/>
    <d v="2023-04-01T06:02:00"/>
    <d v="1899-12-30T02:53:00"/>
    <d v="1899-12-30T00:47:00"/>
    <d v="1899-12-30T02:06:00"/>
    <x v="3"/>
    <x v="2"/>
    <x v="2"/>
    <x v="36"/>
    <s v="Ocupada"/>
    <n v="21"/>
    <n v="31.39"/>
    <s v="Plato_13"/>
    <x v="2"/>
    <x v="16"/>
    <m/>
    <m/>
    <m/>
    <s v="Plato_13"/>
    <x v="0"/>
  </r>
  <r>
    <x v="37"/>
    <n v="10"/>
    <x v="37"/>
    <n v="6"/>
    <x v="35"/>
    <x v="34"/>
    <d v="2023-04-01T03:53:00"/>
    <d v="1899-12-30T01:15:00"/>
    <d v="1899-12-30T01:38:00"/>
    <d v="1899-12-30T00:00:00"/>
    <x v="4"/>
    <x v="0"/>
    <x v="0"/>
    <x v="37"/>
    <s v="Reservada"/>
    <n v="235"/>
    <n v="251.31"/>
    <s v="Plato_17,  Plato_8,  Plato_19"/>
    <x v="9"/>
    <x v="1"/>
    <s v=" Plato_8"/>
    <s v=" Plato_19"/>
    <m/>
    <s v="Plato_17Plato_8Plato_19"/>
    <x v="1"/>
  </r>
  <r>
    <x v="38"/>
    <n v="15"/>
    <x v="38"/>
    <n v="3"/>
    <x v="36"/>
    <x v="35"/>
    <d v="2023-04-01T07:39:00"/>
    <d v="1899-12-30T04:13:00"/>
    <d v="1899-12-30T00:57:00"/>
    <d v="1899-12-30T03:16:00"/>
    <x v="2"/>
    <x v="2"/>
    <x v="1"/>
    <x v="38"/>
    <s v="Ocupada"/>
    <n v="108"/>
    <n v="156.36000000000001"/>
    <s v="Plato_19"/>
    <x v="6"/>
    <x v="17"/>
    <m/>
    <m/>
    <m/>
    <s v="Plato_19"/>
    <x v="0"/>
  </r>
  <r>
    <x v="39"/>
    <n v="1"/>
    <x v="39"/>
    <n v="1"/>
    <x v="37"/>
    <x v="36"/>
    <d v="2023-04-01T04:05:00"/>
    <d v="1899-12-30T02:05:00"/>
    <d v="1899-12-30T01:18:00"/>
    <d v="1899-12-30T00:47:00"/>
    <x v="0"/>
    <x v="0"/>
    <x v="1"/>
    <x v="39"/>
    <s v="Libre"/>
    <n v="148"/>
    <n v="161.68"/>
    <s v="Plato_9,  Plato_11,  Plato_16"/>
    <x v="10"/>
    <x v="11"/>
    <s v=" Plato_11"/>
    <s v=" Plato_16"/>
    <m/>
    <s v="Plato_9Plato_11Plato_16"/>
    <x v="0"/>
  </r>
  <r>
    <x v="40"/>
    <n v="7"/>
    <x v="40"/>
    <n v="4"/>
    <x v="38"/>
    <x v="37"/>
    <d v="2023-04-01T04:20:00"/>
    <d v="1899-12-30T02:21:00"/>
    <d v="1899-12-30T01:29:00"/>
    <d v="1899-12-30T00:52:00"/>
    <x v="2"/>
    <x v="0"/>
    <x v="2"/>
    <x v="40"/>
    <s v="Ocupada"/>
    <n v="204"/>
    <n v="219.24"/>
    <s v="Plato_15,  Plato_10,  Plato_2"/>
    <x v="4"/>
    <x v="6"/>
    <s v=" Plato_10"/>
    <s v=" Plato_2"/>
    <m/>
    <s v="Plato_15Plato_10Plato_2"/>
    <x v="0"/>
  </r>
  <r>
    <x v="41"/>
    <n v="14"/>
    <x v="41"/>
    <n v="1"/>
    <x v="39"/>
    <x v="38"/>
    <d v="2023-04-01T01:46:00"/>
    <d v="1899-12-30T01:21:00"/>
    <d v="1899-12-30T01:09:00"/>
    <d v="1899-12-30T00:12:00"/>
    <x v="2"/>
    <x v="0"/>
    <x v="2"/>
    <x v="41"/>
    <s v="Reservada"/>
    <n v="102"/>
    <n v="151.57999999999998"/>
    <s v="Plato_5,  Plato_20"/>
    <x v="6"/>
    <x v="7"/>
    <s v=" Plato_20"/>
    <m/>
    <m/>
    <s v="Plato_5Plato_20"/>
    <x v="0"/>
  </r>
  <r>
    <x v="42"/>
    <n v="8"/>
    <x v="42"/>
    <n v="6"/>
    <x v="40"/>
    <x v="39"/>
    <d v="2023-04-01T03:14:00"/>
    <d v="1899-12-30T02:27:00"/>
    <d v="1899-12-30T02:26:00"/>
    <d v="1899-12-30T00:01:00"/>
    <x v="4"/>
    <x v="0"/>
    <x v="2"/>
    <x v="42"/>
    <s v="Ocupada"/>
    <n v="203"/>
    <n v="235.19"/>
    <s v="Plato_15,  Plato_18,  Plato_7,  Plato_17"/>
    <x v="4"/>
    <x v="6"/>
    <s v=" Plato_18"/>
    <s v=" Plato_7"/>
    <s v=" Plato_17"/>
    <s v="Plato_15Plato_18Plato_7Plato_17"/>
    <x v="0"/>
  </r>
  <r>
    <x v="43"/>
    <n v="18"/>
    <x v="39"/>
    <n v="1"/>
    <x v="41"/>
    <x v="40"/>
    <d v="2023-04-01T06:18:00"/>
    <d v="1899-12-30T03:12:00"/>
    <d v="1899-12-30T01:25:00"/>
    <d v="1899-12-30T01:47:00"/>
    <x v="4"/>
    <x v="0"/>
    <x v="2"/>
    <x v="43"/>
    <s v="Libre"/>
    <n v="122"/>
    <n v="164.6"/>
    <s v="Plato_10,  Plato_1,  Plato_13"/>
    <x v="0"/>
    <x v="14"/>
    <s v=" Plato_1"/>
    <s v=" Plato_13"/>
    <m/>
    <s v="Plato_10Plato_1Plato_13"/>
    <x v="0"/>
  </r>
  <r>
    <x v="44"/>
    <n v="17"/>
    <x v="43"/>
    <n v="2"/>
    <x v="42"/>
    <x v="41"/>
    <d v="2023-04-01T04:01:00"/>
    <d v="1899-12-30T01:46:00"/>
    <d v="1899-12-30T00:47:00"/>
    <d v="1899-12-30T00:59:00"/>
    <x v="2"/>
    <x v="0"/>
    <x v="2"/>
    <x v="44"/>
    <s v="Reservada"/>
    <n v="54"/>
    <n v="79.41"/>
    <s v="Plato_4"/>
    <x v="4"/>
    <x v="13"/>
    <m/>
    <m/>
    <m/>
    <s v="Plato_4"/>
    <x v="0"/>
  </r>
  <r>
    <x v="45"/>
    <n v="10"/>
    <x v="44"/>
    <n v="1"/>
    <x v="43"/>
    <x v="42"/>
    <d v="2023-04-01T03:39:00"/>
    <d v="1899-12-30T01:52:00"/>
    <d v="1899-12-30T01:26:00"/>
    <d v="1899-12-30T00:26:00"/>
    <x v="3"/>
    <x v="0"/>
    <x v="2"/>
    <x v="45"/>
    <s v="Libre"/>
    <n v="140"/>
    <n v="167.97"/>
    <s v="Plato_2,  Plato_18,  Plato_14"/>
    <x v="9"/>
    <x v="8"/>
    <s v=" Plato_18"/>
    <s v=" Plato_14"/>
    <m/>
    <s v="Plato_2Plato_18Plato_14"/>
    <x v="0"/>
  </r>
  <r>
    <x v="46"/>
    <n v="18"/>
    <x v="45"/>
    <n v="3"/>
    <x v="44"/>
    <x v="43"/>
    <d v="2023-04-01T07:29:00"/>
    <d v="1899-12-30T04:14:00"/>
    <d v="1899-12-30T01:27:00"/>
    <d v="1899-12-30T02:47:00"/>
    <x v="2"/>
    <x v="0"/>
    <x v="2"/>
    <x v="46"/>
    <s v="Ocupada"/>
    <n v="109"/>
    <n v="119.98"/>
    <s v="Plato_11,  Plato_14,  Plato_3"/>
    <x v="2"/>
    <x v="3"/>
    <s v=" Plato_14"/>
    <s v=" Plato_3"/>
    <m/>
    <s v="Plato_11Plato_14Plato_3"/>
    <x v="0"/>
  </r>
  <r>
    <x v="47"/>
    <n v="17"/>
    <x v="46"/>
    <n v="2"/>
    <x v="45"/>
    <x v="44"/>
    <d v="2023-04-01T04:02:00"/>
    <d v="1899-12-30T03:34:00"/>
    <d v="1899-12-30T02:04:00"/>
    <d v="1899-12-30T01:30:00"/>
    <x v="0"/>
    <x v="1"/>
    <x v="2"/>
    <x v="47"/>
    <s v="Libre"/>
    <n v="158"/>
    <n v="183.31"/>
    <s v="Plato_6,  Plato_5,  Plato_11"/>
    <x v="6"/>
    <x v="18"/>
    <s v=" Plato_5"/>
    <s v=" Plato_11"/>
    <m/>
    <s v="Plato_6Plato_5Plato_11"/>
    <x v="0"/>
  </r>
  <r>
    <x v="48"/>
    <n v="8"/>
    <x v="47"/>
    <n v="3"/>
    <x v="46"/>
    <x v="45"/>
    <d v="2023-04-01T05:29:00"/>
    <d v="1899-12-30T03:45:00"/>
    <d v="1899-12-30T01:21:00"/>
    <d v="1899-12-30T02:24:00"/>
    <x v="2"/>
    <x v="0"/>
    <x v="2"/>
    <x v="48"/>
    <s v="Libre"/>
    <n v="186"/>
    <n v="206.92000000000002"/>
    <s v="Plato_7,  Plato_15,  Plato_4"/>
    <x v="7"/>
    <x v="0"/>
    <s v=" Plato_15"/>
    <s v=" Plato_4"/>
    <m/>
    <s v="Plato_7Plato_15Plato_4"/>
    <x v="0"/>
  </r>
  <r>
    <x v="49"/>
    <n v="19"/>
    <x v="48"/>
    <n v="5"/>
    <x v="47"/>
    <x v="46"/>
    <d v="2023-04-01T06:57:00"/>
    <d v="1899-12-30T03:18:00"/>
    <d v="1899-12-30T00:21:00"/>
    <d v="1899-12-30T02:57:00"/>
    <x v="4"/>
    <x v="0"/>
    <x v="0"/>
    <x v="49"/>
    <s v="Ocupada"/>
    <n v="76"/>
    <n v="92.74"/>
    <s v="Plato_15,  Plato_5"/>
    <x v="10"/>
    <x v="6"/>
    <s v=" Plato_5"/>
    <m/>
    <m/>
    <s v="Plato_15Plato_5"/>
    <x v="0"/>
  </r>
  <r>
    <x v="50"/>
    <n v="12"/>
    <x v="49"/>
    <n v="1"/>
    <x v="48"/>
    <x v="47"/>
    <d v="2023-04-01T03:02:00"/>
    <d v="1899-12-30T01:20:00"/>
    <d v="1899-12-30T02:44:00"/>
    <d v="1899-12-30T00:00:00"/>
    <x v="3"/>
    <x v="2"/>
    <x v="2"/>
    <x v="50"/>
    <s v="Reservada"/>
    <n v="225"/>
    <n v="262.08"/>
    <s v="Plato_14,  Plato_11,  Plato_5,  Plato_4"/>
    <x v="0"/>
    <x v="19"/>
    <s v=" Plato_11"/>
    <s v=" Plato_5"/>
    <s v=" Plato_4"/>
    <s v="Plato_14Plato_11Plato_5Plato_4"/>
    <x v="1"/>
  </r>
  <r>
    <x v="51"/>
    <n v="7"/>
    <x v="50"/>
    <n v="4"/>
    <x v="49"/>
    <x v="4"/>
    <d v="2023-04-01T01:11:00"/>
    <d v="1899-12-30T01:10:00"/>
    <d v="1899-12-30T01:02:00"/>
    <d v="1899-12-30T00:08:00"/>
    <x v="0"/>
    <x v="0"/>
    <x v="2"/>
    <x v="51"/>
    <s v="Libre"/>
    <n v="263"/>
    <n v="309.88"/>
    <s v="Plato_11,  Plato_17,  Plato_18"/>
    <x v="3"/>
    <x v="3"/>
    <s v=" Plato_17"/>
    <s v=" Plato_18"/>
    <m/>
    <s v="Plato_11Plato_17Plato_18"/>
    <x v="0"/>
  </r>
  <r>
    <x v="52"/>
    <n v="16"/>
    <x v="51"/>
    <n v="5"/>
    <x v="50"/>
    <x v="23"/>
    <d v="2023-04-01T04:44:00"/>
    <d v="1899-12-30T01:43:00"/>
    <d v="1899-12-30T01:52:00"/>
    <d v="1899-12-30T00:00:00"/>
    <x v="3"/>
    <x v="0"/>
    <x v="0"/>
    <x v="52"/>
    <s v="Libre"/>
    <n v="267"/>
    <n v="303.88"/>
    <s v="Plato_14,  Plato_2,  Plato_19"/>
    <x v="3"/>
    <x v="19"/>
    <s v=" Plato_2"/>
    <s v=" Plato_19"/>
    <m/>
    <s v="Plato_14Plato_2Plato_19"/>
    <x v="1"/>
  </r>
  <r>
    <x v="53"/>
    <n v="6"/>
    <x v="52"/>
    <n v="6"/>
    <x v="51"/>
    <x v="48"/>
    <d v="2023-04-01T04:14:00"/>
    <d v="1899-12-30T03:34:00"/>
    <d v="1899-12-30T03:23:00"/>
    <d v="1899-12-30T00:11:00"/>
    <x v="4"/>
    <x v="2"/>
    <x v="2"/>
    <x v="53"/>
    <s v="Reservada"/>
    <n v="187"/>
    <n v="210.36"/>
    <s v="Plato_8,  Plato_17,  Plato_4,  Plato_11"/>
    <x v="6"/>
    <x v="5"/>
    <s v=" Plato_17"/>
    <s v=" Plato_4"/>
    <s v=" Plato_11"/>
    <s v="Plato_8Plato_17Plato_4Plato_11"/>
    <x v="0"/>
  </r>
  <r>
    <x v="54"/>
    <n v="20"/>
    <x v="53"/>
    <n v="5"/>
    <x v="52"/>
    <x v="49"/>
    <d v="2023-04-01T05:00:00"/>
    <d v="1899-12-30T03:45:00"/>
    <d v="1899-12-30T01:36:00"/>
    <d v="1899-12-30T02:09:00"/>
    <x v="4"/>
    <x v="2"/>
    <x v="2"/>
    <x v="54"/>
    <s v="Ocupada"/>
    <n v="255"/>
    <n v="300.49"/>
    <s v="Plato_11,  Plato_7,  Plato_19,  Plato_15"/>
    <x v="4"/>
    <x v="3"/>
    <s v=" Plato_7"/>
    <s v=" Plato_19"/>
    <s v=" Plato_15"/>
    <s v="Plato_11Plato_7Plato_19Plato_15"/>
    <x v="0"/>
  </r>
  <r>
    <x v="55"/>
    <n v="1"/>
    <x v="14"/>
    <n v="3"/>
    <x v="53"/>
    <x v="50"/>
    <d v="2023-04-01T04:57:00"/>
    <d v="1899-12-30T03:37:00"/>
    <d v="1899-12-30T01:18:00"/>
    <d v="1899-12-30T02:19:00"/>
    <x v="3"/>
    <x v="0"/>
    <x v="0"/>
    <x v="55"/>
    <s v="Libre"/>
    <n v="48"/>
    <n v="91.2"/>
    <s v="Plato_9,  Plato_12"/>
    <x v="8"/>
    <x v="11"/>
    <s v=" Plato_12"/>
    <m/>
    <m/>
    <s v="Plato_9Plato_12"/>
    <x v="0"/>
  </r>
  <r>
    <x v="56"/>
    <n v="18"/>
    <x v="54"/>
    <n v="2"/>
    <x v="54"/>
    <x v="51"/>
    <d v="2023-04-01T04:52:00"/>
    <d v="1899-12-30T01:48:00"/>
    <d v="1899-12-30T01:08:00"/>
    <d v="1899-12-30T00:40:00"/>
    <x v="2"/>
    <x v="0"/>
    <x v="2"/>
    <x v="56"/>
    <s v="Libre"/>
    <n v="169"/>
    <n v="214.45"/>
    <s v="Plato_8,  Plato_20,  Plato_5,  Plato_19"/>
    <x v="1"/>
    <x v="5"/>
    <s v=" Plato_20"/>
    <s v=" Plato_5"/>
    <s v=" Plato_19"/>
    <s v="Plato_8Plato_20Plato_5Plato_19"/>
    <x v="0"/>
  </r>
  <r>
    <x v="57"/>
    <n v="8"/>
    <x v="55"/>
    <n v="3"/>
    <x v="55"/>
    <x v="52"/>
    <d v="2023-04-01T04:21:00"/>
    <d v="1899-12-30T02:50:00"/>
    <d v="1899-12-30T01:13:00"/>
    <d v="1899-12-30T01:37:00"/>
    <x v="1"/>
    <x v="2"/>
    <x v="2"/>
    <x v="57"/>
    <s v="Reservada"/>
    <n v="82"/>
    <n v="112.7"/>
    <s v="Plato_5,  Plato_3"/>
    <x v="2"/>
    <x v="7"/>
    <s v=" Plato_3"/>
    <m/>
    <m/>
    <s v="Plato_5Plato_3"/>
    <x v="0"/>
  </r>
  <r>
    <x v="58"/>
    <n v="8"/>
    <x v="56"/>
    <n v="4"/>
    <x v="56"/>
    <x v="53"/>
    <d v="2023-04-01T05:04:00"/>
    <d v="1899-12-30T03:43:00"/>
    <d v="1899-12-30T00:48:00"/>
    <d v="1899-12-30T02:55:00"/>
    <x v="1"/>
    <x v="0"/>
    <x v="1"/>
    <x v="58"/>
    <s v="Libre"/>
    <n v="160"/>
    <n v="193.89"/>
    <s v="Plato_12,  Plato_14,  Plato_4,  Plato_20"/>
    <x v="1"/>
    <x v="4"/>
    <s v=" Plato_14"/>
    <s v=" Plato_4"/>
    <s v=" Plato_20"/>
    <s v="Plato_12Plato_14Plato_4Plato_20"/>
    <x v="0"/>
  </r>
  <r>
    <x v="59"/>
    <n v="6"/>
    <x v="57"/>
    <n v="1"/>
    <x v="57"/>
    <x v="54"/>
    <d v="2023-04-01T05:46:00"/>
    <d v="1899-12-30T03:37:00"/>
    <d v="1899-12-30T00:43:00"/>
    <d v="1899-12-30T02:54:00"/>
    <x v="1"/>
    <x v="0"/>
    <x v="2"/>
    <x v="59"/>
    <s v="Reservada"/>
    <n v="102"/>
    <n v="121.53999999999999"/>
    <s v="Plato_4,  Plato_11"/>
    <x v="6"/>
    <x v="13"/>
    <s v=" Plato_11"/>
    <m/>
    <m/>
    <s v="Plato_4Plato_11"/>
    <x v="0"/>
  </r>
  <r>
    <x v="60"/>
    <n v="10"/>
    <x v="58"/>
    <n v="5"/>
    <x v="58"/>
    <x v="55"/>
    <d v="2023-04-01T06:22:00"/>
    <d v="1899-12-30T02:48:00"/>
    <d v="1899-12-30T02:39:00"/>
    <d v="1899-12-30T00:09:00"/>
    <x v="2"/>
    <x v="0"/>
    <x v="2"/>
    <x v="60"/>
    <s v="Ocupada"/>
    <n v="242"/>
    <n v="284.87"/>
    <s v="Plato_20,  Plato_4,  Plato_2,  Plato_16"/>
    <x v="9"/>
    <x v="2"/>
    <s v=" Plato_4"/>
    <s v=" Plato_2"/>
    <s v=" Plato_16"/>
    <s v="Plato_20Plato_4Plato_2Plato_16"/>
    <x v="0"/>
  </r>
  <r>
    <x v="61"/>
    <n v="2"/>
    <x v="59"/>
    <n v="1"/>
    <x v="59"/>
    <x v="56"/>
    <d v="2023-04-01T06:24:00"/>
    <d v="1899-12-30T03:52:00"/>
    <d v="1899-12-30T02:35:00"/>
    <d v="1899-12-30T01:17:00"/>
    <x v="1"/>
    <x v="2"/>
    <x v="2"/>
    <x v="61"/>
    <s v="Ocupada"/>
    <n v="148"/>
    <n v="185.93"/>
    <s v="Plato_2,  Plato_12,  Plato_17"/>
    <x v="10"/>
    <x v="8"/>
    <s v=" Plato_12"/>
    <s v=" Plato_17"/>
    <m/>
    <s v="Plato_2Plato_12Plato_17"/>
    <x v="0"/>
  </r>
  <r>
    <x v="62"/>
    <n v="17"/>
    <x v="10"/>
    <n v="4"/>
    <x v="60"/>
    <x v="57"/>
    <d v="2023-04-01T04:06:00"/>
    <d v="1899-12-30T03:25:00"/>
    <d v="1899-12-30T00:30:00"/>
    <d v="1899-12-30T02:55:00"/>
    <x v="4"/>
    <x v="0"/>
    <x v="2"/>
    <x v="62"/>
    <s v="Reservada"/>
    <n v="55"/>
    <n v="88.34"/>
    <s v="Plato_3,  Plato_8"/>
    <x v="1"/>
    <x v="12"/>
    <s v=" Plato_8"/>
    <m/>
    <m/>
    <s v="Plato_3Plato_8"/>
    <x v="0"/>
  </r>
  <r>
    <x v="63"/>
    <n v="3"/>
    <x v="60"/>
    <n v="3"/>
    <x v="45"/>
    <x v="58"/>
    <d v="2023-04-01T04:02:00"/>
    <d v="1899-12-30T02:22:00"/>
    <d v="1899-12-30T01:22:00"/>
    <d v="1899-12-30T01:00:00"/>
    <x v="3"/>
    <x v="1"/>
    <x v="1"/>
    <x v="63"/>
    <s v="Reservada"/>
    <n v="288"/>
    <n v="322.77"/>
    <s v="Plato_3,  Plato_20,  Plato_19"/>
    <x v="4"/>
    <x v="12"/>
    <s v=" Plato_20"/>
    <s v=" Plato_19"/>
    <m/>
    <s v="Plato_3Plato_20Plato_19"/>
    <x v="0"/>
  </r>
  <r>
    <x v="64"/>
    <n v="5"/>
    <x v="61"/>
    <n v="1"/>
    <x v="61"/>
    <x v="59"/>
    <d v="2023-04-01T03:03:00"/>
    <d v="1899-12-30T01:24:00"/>
    <d v="1899-12-30T02:35:00"/>
    <d v="1899-12-30T00:00:00"/>
    <x v="0"/>
    <x v="0"/>
    <x v="0"/>
    <x v="64"/>
    <s v="Ocupada"/>
    <n v="196"/>
    <n v="210"/>
    <s v="Plato_16,  Plato_17,  Plato_12,  Plato_20"/>
    <x v="6"/>
    <x v="10"/>
    <s v=" Plato_17"/>
    <s v=" Plato_12"/>
    <s v=" Plato_20"/>
    <s v="Plato_16Plato_17Plato_12Plato_20"/>
    <x v="1"/>
  </r>
  <r>
    <x v="65"/>
    <n v="18"/>
    <x v="62"/>
    <n v="2"/>
    <x v="41"/>
    <x v="60"/>
    <d v="2023-04-01T06:18:00"/>
    <d v="1899-12-30T03:50:00"/>
    <d v="1899-12-30T01:54:00"/>
    <d v="1899-12-30T01:56:00"/>
    <x v="3"/>
    <x v="0"/>
    <x v="2"/>
    <x v="65"/>
    <s v="Reservada"/>
    <n v="210"/>
    <n v="220.88"/>
    <s v="Plato_19,  Plato_20,  Plato_4"/>
    <x v="0"/>
    <x v="17"/>
    <s v=" Plato_20"/>
    <s v=" Plato_4"/>
    <m/>
    <s v="Plato_19Plato_20Plato_4"/>
    <x v="0"/>
  </r>
  <r>
    <x v="66"/>
    <n v="2"/>
    <x v="63"/>
    <n v="6"/>
    <x v="62"/>
    <x v="61"/>
    <d v="2023-04-01T05:10:00"/>
    <d v="1899-12-30T01:25:00"/>
    <d v="1899-12-30T02:11:00"/>
    <d v="1899-12-30T00:00:00"/>
    <x v="2"/>
    <x v="0"/>
    <x v="0"/>
    <x v="66"/>
    <s v="Reservada"/>
    <n v="256"/>
    <n v="277.25"/>
    <s v="Plato_20,  Plato_19,  Plato_10,  Plato_2"/>
    <x v="4"/>
    <x v="2"/>
    <s v=" Plato_19"/>
    <s v=" Plato_10"/>
    <s v=" Plato_2"/>
    <s v="Plato_20Plato_19Plato_10Plato_2"/>
    <x v="1"/>
  </r>
  <r>
    <x v="67"/>
    <n v="8"/>
    <x v="64"/>
    <n v="4"/>
    <x v="63"/>
    <x v="9"/>
    <d v="2023-04-01T03:15:00"/>
    <d v="1899-12-30T03:28:00"/>
    <d v="1899-12-30T02:25:00"/>
    <d v="1899-12-30T01:03:00"/>
    <x v="3"/>
    <x v="2"/>
    <x v="2"/>
    <x v="67"/>
    <s v="Ocupada"/>
    <n v="218"/>
    <n v="263.64999999999998"/>
    <s v="Plato_14,  Plato_16,  Plato_15,  Plato_1"/>
    <x v="2"/>
    <x v="19"/>
    <s v=" Plato_16"/>
    <s v=" Plato_15"/>
    <s v=" Plato_1"/>
    <s v="Plato_14Plato_16Plato_15Plato_1"/>
    <x v="0"/>
  </r>
  <r>
    <x v="68"/>
    <n v="5"/>
    <x v="65"/>
    <n v="4"/>
    <x v="64"/>
    <x v="62"/>
    <d v="2023-04-01T03:57:00"/>
    <d v="1899-12-30T01:55:00"/>
    <d v="1899-12-30T01:32:00"/>
    <d v="1899-12-30T00:23:00"/>
    <x v="2"/>
    <x v="0"/>
    <x v="2"/>
    <x v="68"/>
    <s v="Libre"/>
    <n v="234"/>
    <n v="265.49"/>
    <s v="Plato_13,  Plato_7,  Plato_11"/>
    <x v="4"/>
    <x v="16"/>
    <s v=" Plato_7"/>
    <s v=" Plato_11"/>
    <m/>
    <s v="Plato_13Plato_7Plato_11"/>
    <x v="0"/>
  </r>
  <r>
    <x v="69"/>
    <n v="17"/>
    <x v="66"/>
    <n v="4"/>
    <x v="65"/>
    <x v="63"/>
    <d v="2023-04-01T01:22:00"/>
    <d v="1899-12-30T01:11:00"/>
    <d v="1899-12-30T00:40:00"/>
    <d v="1899-12-30T00:31:00"/>
    <x v="4"/>
    <x v="0"/>
    <x v="0"/>
    <x v="69"/>
    <s v="Libre"/>
    <n v="118"/>
    <n v="146.26"/>
    <s v="Plato_1,  Plato_18"/>
    <x v="3"/>
    <x v="15"/>
    <s v=" Plato_18"/>
    <m/>
    <m/>
    <s v="Plato_1Plato_18"/>
    <x v="0"/>
  </r>
  <r>
    <x v="70"/>
    <n v="18"/>
    <x v="67"/>
    <n v="4"/>
    <x v="66"/>
    <x v="6"/>
    <d v="2023-04-01T05:56:00"/>
    <d v="1899-12-30T04:14:00"/>
    <d v="1899-12-30T00:49:00"/>
    <d v="1899-12-30T03:25:00"/>
    <x v="0"/>
    <x v="0"/>
    <x v="2"/>
    <x v="70"/>
    <s v="Ocupada"/>
    <n v="136"/>
    <n v="160.01"/>
    <s v="Plato_2,  Plato_14"/>
    <x v="3"/>
    <x v="8"/>
    <s v=" Plato_14"/>
    <m/>
    <m/>
    <s v="Plato_2Plato_14"/>
    <x v="0"/>
  </r>
  <r>
    <x v="71"/>
    <n v="17"/>
    <x v="68"/>
    <n v="1"/>
    <x v="67"/>
    <x v="64"/>
    <d v="2023-04-01T05:51:00"/>
    <d v="1899-12-30T03:09:00"/>
    <d v="1899-12-30T00:54:00"/>
    <d v="1899-12-30T02:15:00"/>
    <x v="2"/>
    <x v="0"/>
    <x v="2"/>
    <x v="71"/>
    <s v="Reservada"/>
    <n v="75"/>
    <n v="90.28"/>
    <s v="Plato_13,  Plato_4"/>
    <x v="4"/>
    <x v="16"/>
    <s v=" Plato_4"/>
    <m/>
    <m/>
    <s v="Plato_13Plato_4"/>
    <x v="0"/>
  </r>
  <r>
    <x v="72"/>
    <n v="1"/>
    <x v="69"/>
    <n v="4"/>
    <x v="68"/>
    <x v="65"/>
    <d v="2023-04-01T06:09:00"/>
    <d v="1899-12-30T03:30:00"/>
    <d v="1899-12-30T00:20:00"/>
    <d v="1899-12-30T03:10:00"/>
    <x v="4"/>
    <x v="1"/>
    <x v="2"/>
    <x v="72"/>
    <s v="Libre"/>
    <n v="81"/>
    <n v="115.50999999999999"/>
    <s v="Plato_6"/>
    <x v="10"/>
    <x v="18"/>
    <m/>
    <m/>
    <m/>
    <s v="Plato_6"/>
    <x v="0"/>
  </r>
  <r>
    <x v="73"/>
    <n v="19"/>
    <x v="70"/>
    <n v="4"/>
    <x v="69"/>
    <x v="66"/>
    <d v="2023-04-01T04:13:00"/>
    <d v="1899-12-30T03:09:00"/>
    <d v="1899-12-30T01:40:00"/>
    <d v="1899-12-30T01:29:00"/>
    <x v="4"/>
    <x v="0"/>
    <x v="2"/>
    <x v="73"/>
    <s v="Libre"/>
    <n v="218"/>
    <n v="248.82999999999998"/>
    <s v="Plato_10,  Plato_18,  Plato_15"/>
    <x v="2"/>
    <x v="14"/>
    <s v=" Plato_18"/>
    <s v=" Plato_15"/>
    <m/>
    <s v="Plato_10Plato_18Plato_15"/>
    <x v="0"/>
  </r>
  <r>
    <x v="74"/>
    <n v="19"/>
    <x v="71"/>
    <n v="5"/>
    <x v="7"/>
    <x v="67"/>
    <d v="2023-04-01T04:49:00"/>
    <d v="1899-12-30T01:28:00"/>
    <d v="1899-12-30T00:51:00"/>
    <d v="1899-12-30T00:37:00"/>
    <x v="3"/>
    <x v="0"/>
    <x v="2"/>
    <x v="74"/>
    <s v="Ocupada"/>
    <n v="109"/>
    <n v="154.22999999999999"/>
    <s v="Plato_20,  Plato_14"/>
    <x v="5"/>
    <x v="2"/>
    <s v=" Plato_14"/>
    <m/>
    <m/>
    <s v="Plato_20Plato_14"/>
    <x v="0"/>
  </r>
  <r>
    <x v="75"/>
    <n v="17"/>
    <x v="72"/>
    <n v="3"/>
    <x v="70"/>
    <x v="68"/>
    <d v="2023-04-01T05:24:00"/>
    <d v="1899-12-30T02:27:00"/>
    <d v="1899-12-30T01:37:00"/>
    <d v="1899-12-30T00:50:00"/>
    <x v="1"/>
    <x v="0"/>
    <x v="2"/>
    <x v="75"/>
    <s v="Reservada"/>
    <n v="158"/>
    <n v="175.76"/>
    <s v="Plato_2,  Plato_4,  Plato_7,  Plato_10"/>
    <x v="10"/>
    <x v="8"/>
    <s v=" Plato_4"/>
    <s v=" Plato_7"/>
    <s v=" Plato_10"/>
    <s v="Plato_2Plato_4Plato_7Plato_10"/>
    <x v="0"/>
  </r>
  <r>
    <x v="76"/>
    <n v="3"/>
    <x v="73"/>
    <n v="1"/>
    <x v="71"/>
    <x v="69"/>
    <d v="2023-04-01T06:15:00"/>
    <d v="1899-12-30T03:29:00"/>
    <d v="1899-12-30T01:37:00"/>
    <d v="1899-12-30T01:52:00"/>
    <x v="0"/>
    <x v="2"/>
    <x v="2"/>
    <x v="76"/>
    <s v="Libre"/>
    <n v="99"/>
    <n v="118.88"/>
    <s v="Plato_4,  Plato_7,  Plato_11"/>
    <x v="6"/>
    <x v="13"/>
    <s v=" Plato_7"/>
    <s v=" Plato_11"/>
    <m/>
    <s v="Plato_4Plato_7Plato_11"/>
    <x v="0"/>
  </r>
  <r>
    <x v="77"/>
    <n v="7"/>
    <x v="74"/>
    <n v="4"/>
    <x v="61"/>
    <x v="70"/>
    <d v="2023-04-01T03:03:00"/>
    <d v="1899-12-30T01:29:00"/>
    <d v="1899-12-30T00:54:00"/>
    <d v="1899-12-30T00:35:00"/>
    <x v="0"/>
    <x v="0"/>
    <x v="2"/>
    <x v="77"/>
    <s v="Libre"/>
    <n v="57"/>
    <n v="77.02"/>
    <s v="Plato_12"/>
    <x v="1"/>
    <x v="4"/>
    <m/>
    <m/>
    <m/>
    <s v="Plato_12"/>
    <x v="0"/>
  </r>
  <r>
    <x v="78"/>
    <n v="16"/>
    <x v="75"/>
    <n v="2"/>
    <x v="72"/>
    <x v="70"/>
    <d v="2023-04-01T05:08:00"/>
    <d v="1899-12-30T03:34:00"/>
    <d v="1899-12-30T01:36:00"/>
    <d v="1899-12-30T01:58:00"/>
    <x v="0"/>
    <x v="0"/>
    <x v="2"/>
    <x v="78"/>
    <s v="Libre"/>
    <n v="309"/>
    <n v="343.01"/>
    <s v="Plato_9,  Plato_11,  Plato_3,  Plato_13"/>
    <x v="5"/>
    <x v="11"/>
    <s v=" Plato_11"/>
    <s v=" Plato_3"/>
    <s v=" Plato_13"/>
    <s v="Plato_9Plato_11Plato_3Plato_13"/>
    <x v="0"/>
  </r>
  <r>
    <x v="79"/>
    <n v="18"/>
    <x v="76"/>
    <n v="6"/>
    <x v="73"/>
    <x v="37"/>
    <d v="2023-04-01T03:46:00"/>
    <d v="1899-12-30T01:32:00"/>
    <d v="1899-12-30T01:07:00"/>
    <d v="1899-12-30T00:25:00"/>
    <x v="4"/>
    <x v="0"/>
    <x v="2"/>
    <x v="79"/>
    <s v="Libre"/>
    <n v="121"/>
    <n v="160.05000000000001"/>
    <s v="Plato_5,  Plato_9,  Plato_7"/>
    <x v="5"/>
    <x v="7"/>
    <s v=" Plato_9"/>
    <s v=" Plato_7"/>
    <m/>
    <s v="Plato_5Plato_9Plato_7"/>
    <x v="0"/>
  </r>
  <r>
    <x v="80"/>
    <n v="17"/>
    <x v="77"/>
    <n v="4"/>
    <x v="74"/>
    <x v="71"/>
    <d v="2023-04-01T06:31:00"/>
    <d v="1899-12-30T03:06:00"/>
    <d v="1899-12-30T00:59:00"/>
    <d v="1899-12-30T02:07:00"/>
    <x v="3"/>
    <x v="2"/>
    <x v="2"/>
    <x v="80"/>
    <s v="Ocupada"/>
    <n v="62"/>
    <n v="85.69"/>
    <s v="Plato_17"/>
    <x v="7"/>
    <x v="1"/>
    <m/>
    <m/>
    <m/>
    <s v="Plato_17"/>
    <x v="0"/>
  </r>
  <r>
    <x v="81"/>
    <n v="16"/>
    <x v="78"/>
    <n v="3"/>
    <x v="75"/>
    <x v="72"/>
    <d v="2023-04-01T07:10:00"/>
    <d v="1899-12-30T03:45:00"/>
    <d v="1899-12-30T00:19:00"/>
    <d v="1899-12-30T03:26:00"/>
    <x v="3"/>
    <x v="1"/>
    <x v="2"/>
    <x v="81"/>
    <s v="Libre"/>
    <n v="80"/>
    <n v="118.6"/>
    <s v="Plato_1,  Plato_2"/>
    <x v="3"/>
    <x v="15"/>
    <s v=" Plato_2"/>
    <m/>
    <m/>
    <s v="Plato_1Plato_2"/>
    <x v="0"/>
  </r>
  <r>
    <x v="82"/>
    <n v="15"/>
    <x v="79"/>
    <n v="1"/>
    <x v="76"/>
    <x v="73"/>
    <d v="2023-04-01T06:39:00"/>
    <d v="1899-12-30T03:12:00"/>
    <d v="1899-12-30T01:34:00"/>
    <d v="1899-12-30T01:38:00"/>
    <x v="1"/>
    <x v="2"/>
    <x v="2"/>
    <x v="82"/>
    <s v="Ocupada"/>
    <n v="170"/>
    <n v="194.94"/>
    <s v="Plato_6,  Plato_3,  Plato_15"/>
    <x v="10"/>
    <x v="18"/>
    <s v=" Plato_3"/>
    <s v=" Plato_15"/>
    <m/>
    <s v="Plato_6Plato_3Plato_15"/>
    <x v="0"/>
  </r>
  <r>
    <x v="83"/>
    <n v="19"/>
    <x v="80"/>
    <n v="5"/>
    <x v="77"/>
    <x v="47"/>
    <d v="2023-04-01T03:18:00"/>
    <d v="1899-12-30T01:51:00"/>
    <d v="1899-12-30T00:10:00"/>
    <d v="1899-12-30T01:41:00"/>
    <x v="4"/>
    <x v="0"/>
    <x v="2"/>
    <x v="83"/>
    <s v="Ocupada"/>
    <n v="60"/>
    <n v="75.11"/>
    <s v="Plato_2"/>
    <x v="4"/>
    <x v="8"/>
    <m/>
    <m/>
    <m/>
    <s v="Plato_2"/>
    <x v="0"/>
  </r>
  <r>
    <x v="84"/>
    <n v="8"/>
    <x v="81"/>
    <n v="3"/>
    <x v="3"/>
    <x v="74"/>
    <d v="2023-04-01T04:31:00"/>
    <d v="1899-12-30T01:56:00"/>
    <d v="1899-12-30T02:22:00"/>
    <d v="1899-12-30T00:00:00"/>
    <x v="2"/>
    <x v="2"/>
    <x v="2"/>
    <x v="84"/>
    <s v="Libre"/>
    <n v="208"/>
    <n v="253.96"/>
    <s v="Plato_16,  Plato_19,  Plato_3,  Plato_15"/>
    <x v="8"/>
    <x v="10"/>
    <s v=" Plato_19"/>
    <s v=" Plato_3"/>
    <s v=" Plato_15"/>
    <s v="Plato_16Plato_19Plato_3Plato_15"/>
    <x v="1"/>
  </r>
  <r>
    <x v="85"/>
    <n v="20"/>
    <x v="82"/>
    <n v="3"/>
    <x v="78"/>
    <x v="9"/>
    <d v="2023-04-01T02:08:00"/>
    <d v="1899-12-30T02:06:00"/>
    <d v="1899-12-30T00:08:00"/>
    <d v="1899-12-30T01:58:00"/>
    <x v="3"/>
    <x v="0"/>
    <x v="0"/>
    <x v="85"/>
    <s v="Libre"/>
    <n v="50"/>
    <n v="61.84"/>
    <s v="Plato_1"/>
    <x v="0"/>
    <x v="15"/>
    <m/>
    <m/>
    <m/>
    <s v="Plato_1"/>
    <x v="0"/>
  </r>
  <r>
    <x v="86"/>
    <n v="3"/>
    <x v="83"/>
    <n v="2"/>
    <x v="77"/>
    <x v="75"/>
    <d v="2023-04-01T03:18:00"/>
    <d v="1899-12-30T01:47:00"/>
    <d v="1899-12-30T01:11:00"/>
    <d v="1899-12-30T00:36:00"/>
    <x v="4"/>
    <x v="0"/>
    <x v="2"/>
    <x v="86"/>
    <s v="Ocupada"/>
    <n v="99"/>
    <n v="128.46"/>
    <s v="Plato_4,  Plato_15,  Plato_17"/>
    <x v="5"/>
    <x v="13"/>
    <s v=" Plato_15"/>
    <s v=" Plato_17"/>
    <m/>
    <s v="Plato_4Plato_15Plato_17"/>
    <x v="0"/>
  </r>
  <r>
    <x v="87"/>
    <n v="18"/>
    <x v="84"/>
    <n v="1"/>
    <x v="79"/>
    <x v="43"/>
    <d v="2023-04-01T06:40:00"/>
    <d v="1899-12-30T03:10:00"/>
    <d v="1899-12-30T01:57:00"/>
    <d v="1899-12-30T01:13:00"/>
    <x v="4"/>
    <x v="0"/>
    <x v="0"/>
    <x v="87"/>
    <s v="Reservada"/>
    <n v="123"/>
    <n v="146.93"/>
    <s v="Plato_20,  Plato_12,  Plato_10"/>
    <x v="8"/>
    <x v="2"/>
    <s v=" Plato_12"/>
    <s v=" Plato_10"/>
    <m/>
    <s v="Plato_20Plato_12Plato_10"/>
    <x v="0"/>
  </r>
  <r>
    <x v="88"/>
    <n v="11"/>
    <x v="58"/>
    <n v="4"/>
    <x v="80"/>
    <x v="76"/>
    <d v="2023-04-01T02:19:00"/>
    <d v="1899-12-30T01:37:00"/>
    <d v="1899-12-30T02:22:00"/>
    <d v="1899-12-30T00:00:00"/>
    <x v="3"/>
    <x v="1"/>
    <x v="0"/>
    <x v="88"/>
    <s v="Libre"/>
    <n v="159"/>
    <n v="171.28"/>
    <s v="Plato_14,  Plato_18,  Plato_5"/>
    <x v="7"/>
    <x v="19"/>
    <s v=" Plato_18"/>
    <s v=" Plato_5"/>
    <m/>
    <s v="Plato_14Plato_18Plato_5"/>
    <x v="1"/>
  </r>
  <r>
    <x v="89"/>
    <n v="6"/>
    <x v="85"/>
    <n v="3"/>
    <x v="81"/>
    <x v="77"/>
    <d v="2023-04-01T03:13:00"/>
    <d v="1899-12-30T01:56:00"/>
    <d v="1899-12-30T00:48:00"/>
    <d v="1899-12-30T01:08:00"/>
    <x v="3"/>
    <x v="0"/>
    <x v="0"/>
    <x v="89"/>
    <s v="Reservada"/>
    <n v="34"/>
    <n v="64.69"/>
    <s v="Plato_18"/>
    <x v="8"/>
    <x v="9"/>
    <m/>
    <m/>
    <m/>
    <s v="Plato_18"/>
    <x v="0"/>
  </r>
  <r>
    <x v="90"/>
    <n v="1"/>
    <x v="86"/>
    <n v="5"/>
    <x v="70"/>
    <x v="78"/>
    <d v="2023-04-01T05:24:00"/>
    <d v="1899-12-30T01:46:00"/>
    <d v="1899-12-30T02:12:00"/>
    <d v="1899-12-30T00:00:00"/>
    <x v="3"/>
    <x v="0"/>
    <x v="2"/>
    <x v="90"/>
    <s v="Reservada"/>
    <n v="293"/>
    <n v="332.1"/>
    <s v="Plato_8,  Plato_13,  Plato_5,  Plato_6"/>
    <x v="0"/>
    <x v="5"/>
    <s v=" Plato_13"/>
    <s v=" Plato_5"/>
    <s v=" Plato_6"/>
    <s v="Plato_8Plato_13Plato_5Plato_6"/>
    <x v="1"/>
  </r>
  <r>
    <x v="91"/>
    <n v="6"/>
    <x v="87"/>
    <n v="2"/>
    <x v="68"/>
    <x v="79"/>
    <d v="2023-04-01T06:09:00"/>
    <d v="1899-12-30T02:34:00"/>
    <d v="1899-12-30T00:42:00"/>
    <d v="1899-12-30T01:52:00"/>
    <x v="2"/>
    <x v="1"/>
    <x v="2"/>
    <x v="91"/>
    <s v="Libre"/>
    <n v="82"/>
    <n v="94.75"/>
    <s v="Plato_9,  Plato_7"/>
    <x v="5"/>
    <x v="11"/>
    <s v=" Plato_7"/>
    <m/>
    <m/>
    <s v="Plato_9Plato_7"/>
    <x v="0"/>
  </r>
  <r>
    <x v="92"/>
    <n v="2"/>
    <x v="88"/>
    <n v="2"/>
    <x v="82"/>
    <x v="80"/>
    <d v="2023-04-01T03:48:00"/>
    <d v="1899-12-30T02:09:00"/>
    <d v="1899-12-30T00:18:00"/>
    <d v="1899-12-30T01:51:00"/>
    <x v="2"/>
    <x v="0"/>
    <x v="2"/>
    <x v="92"/>
    <s v="Libre"/>
    <n v="29"/>
    <n v="74.66"/>
    <s v="Plato_9"/>
    <x v="4"/>
    <x v="11"/>
    <m/>
    <m/>
    <m/>
    <s v="Plato_9"/>
    <x v="0"/>
  </r>
  <r>
    <x v="93"/>
    <n v="12"/>
    <x v="89"/>
    <n v="1"/>
    <x v="83"/>
    <x v="81"/>
    <d v="2023-04-01T04:53:00"/>
    <d v="1899-12-30T03:16:00"/>
    <d v="1899-12-30T02:09:00"/>
    <d v="1899-12-30T01:07:00"/>
    <x v="4"/>
    <x v="0"/>
    <x v="2"/>
    <x v="93"/>
    <s v="Ocupada"/>
    <n v="253"/>
    <n v="281.36"/>
    <s v="Plato_2,  Plato_15,  Plato_11"/>
    <x v="9"/>
    <x v="8"/>
    <s v=" Plato_15"/>
    <s v=" Plato_11"/>
    <m/>
    <s v="Plato_2Plato_15Plato_11"/>
    <x v="0"/>
  </r>
  <r>
    <x v="94"/>
    <n v="12"/>
    <x v="90"/>
    <n v="5"/>
    <x v="32"/>
    <x v="82"/>
    <d v="2023-04-01T06:07:00"/>
    <d v="1899-12-30T03:03:00"/>
    <d v="1899-12-30T00:41:00"/>
    <d v="1899-12-30T02:22:00"/>
    <x v="2"/>
    <x v="2"/>
    <x v="2"/>
    <x v="94"/>
    <s v="Ocupada"/>
    <n v="153"/>
    <n v="177.68"/>
    <s v="Plato_12,  Plato_15"/>
    <x v="0"/>
    <x v="4"/>
    <s v=" Plato_15"/>
    <m/>
    <m/>
    <s v="Plato_12Plato_15"/>
    <x v="0"/>
  </r>
  <r>
    <x v="95"/>
    <n v="16"/>
    <x v="91"/>
    <n v="5"/>
    <x v="84"/>
    <x v="83"/>
    <d v="2023-04-01T05:26:00"/>
    <d v="1899-12-30T03:27:00"/>
    <d v="1899-12-30T01:16:00"/>
    <d v="1899-12-30T02:11:00"/>
    <x v="4"/>
    <x v="1"/>
    <x v="2"/>
    <x v="95"/>
    <s v="Libre"/>
    <n v="176"/>
    <n v="209.63"/>
    <s v="Plato_11,  Plato_12,  Plato_7"/>
    <x v="6"/>
    <x v="3"/>
    <s v=" Plato_12"/>
    <s v=" Plato_7"/>
    <m/>
    <s v="Plato_11Plato_12Plato_7"/>
    <x v="0"/>
  </r>
  <r>
    <x v="96"/>
    <n v="14"/>
    <x v="92"/>
    <n v="2"/>
    <x v="61"/>
    <x v="75"/>
    <d v="2023-04-01T03:03:00"/>
    <d v="1899-12-30T01:32:00"/>
    <d v="1899-12-30T01:19:00"/>
    <d v="1899-12-30T00:13:00"/>
    <x v="2"/>
    <x v="2"/>
    <x v="2"/>
    <x v="96"/>
    <s v="Ocupada"/>
    <n v="188"/>
    <n v="207.22"/>
    <s v="Plato_10,  Plato_3,  Plato_18"/>
    <x v="8"/>
    <x v="14"/>
    <s v=" Plato_3"/>
    <s v=" Plato_18"/>
    <m/>
    <s v="Plato_10Plato_3Plato_18"/>
    <x v="0"/>
  </r>
  <r>
    <x v="97"/>
    <n v="7"/>
    <x v="93"/>
    <n v="3"/>
    <x v="85"/>
    <x v="84"/>
    <d v="2023-04-01T03:22:00"/>
    <d v="1899-12-30T02:36:00"/>
    <d v="1899-12-30T02:20:00"/>
    <d v="1899-12-30T00:16:00"/>
    <x v="3"/>
    <x v="0"/>
    <x v="2"/>
    <x v="97"/>
    <s v="Ocupada"/>
    <n v="166"/>
    <n v="183.15"/>
    <s v="Plato_3,  Plato_9,  Plato_12"/>
    <x v="6"/>
    <x v="12"/>
    <s v=" Plato_9"/>
    <s v=" Plato_12"/>
    <m/>
    <s v="Plato_3Plato_9Plato_12"/>
    <x v="0"/>
  </r>
  <r>
    <x v="98"/>
    <n v="2"/>
    <x v="12"/>
    <n v="6"/>
    <x v="41"/>
    <x v="85"/>
    <d v="2023-04-01T06:18:00"/>
    <d v="1899-12-30T04:11:00"/>
    <d v="1899-12-30T01:26:00"/>
    <d v="1899-12-30T02:45:00"/>
    <x v="2"/>
    <x v="0"/>
    <x v="2"/>
    <x v="98"/>
    <s v="Ocupada"/>
    <n v="139"/>
    <n v="172.55"/>
    <s v="Plato_2,  Plato_17,  Plato_12,  Plato_9"/>
    <x v="9"/>
    <x v="8"/>
    <s v=" Plato_17"/>
    <s v=" Plato_12"/>
    <s v=" Plato_9"/>
    <s v="Plato_2Plato_17Plato_12Plato_9"/>
    <x v="0"/>
  </r>
  <r>
    <x v="99"/>
    <n v="18"/>
    <x v="5"/>
    <n v="1"/>
    <x v="86"/>
    <x v="86"/>
    <d v="2023-04-01T06:45:00"/>
    <d v="1899-12-30T03:13:00"/>
    <d v="1899-12-30T01:43:00"/>
    <d v="1899-12-30T01:30:00"/>
    <x v="1"/>
    <x v="0"/>
    <x v="2"/>
    <x v="99"/>
    <s v="Reservada"/>
    <n v="166"/>
    <n v="181.15"/>
    <s v="Plato_7,  Plato_5,  Plato_1"/>
    <x v="3"/>
    <x v="0"/>
    <s v=" Plato_5"/>
    <s v=" Plato_1"/>
    <m/>
    <s v="Plato_7Plato_5Plato_1"/>
    <x v="0"/>
  </r>
  <r>
    <x v="100"/>
    <n v="1"/>
    <x v="94"/>
    <n v="5"/>
    <x v="87"/>
    <x v="87"/>
    <d v="2023-04-01T02:15:00"/>
    <d v="1899-12-30T02:01:00"/>
    <d v="1899-12-30T02:14:00"/>
    <d v="1899-12-30T00:00:00"/>
    <x v="4"/>
    <x v="0"/>
    <x v="2"/>
    <x v="100"/>
    <s v="Libre"/>
    <n v="138"/>
    <n v="153.09"/>
    <s v="Plato_17,  Plato_1,  Plato_5,  Plato_8"/>
    <x v="5"/>
    <x v="1"/>
    <s v=" Plato_1"/>
    <s v=" Plato_5"/>
    <s v=" Plato_8"/>
    <s v="Plato_17Plato_1Plato_5Plato_8"/>
    <x v="1"/>
  </r>
  <r>
    <x v="101"/>
    <n v="19"/>
    <x v="95"/>
    <n v="2"/>
    <x v="51"/>
    <x v="88"/>
    <d v="2023-04-01T04:14:00"/>
    <d v="1899-12-30T02:41:00"/>
    <d v="1899-12-30T00:46:00"/>
    <d v="1899-12-30T01:55:00"/>
    <x v="0"/>
    <x v="0"/>
    <x v="2"/>
    <x v="101"/>
    <s v="Reservada"/>
    <n v="171"/>
    <n v="183.65"/>
    <s v="Plato_16,  Plato_9"/>
    <x v="5"/>
    <x v="10"/>
    <s v=" Plato_9"/>
    <m/>
    <m/>
    <s v="Plato_16Plato_9"/>
    <x v="0"/>
  </r>
  <r>
    <x v="102"/>
    <n v="13"/>
    <x v="96"/>
    <n v="3"/>
    <x v="62"/>
    <x v="47"/>
    <d v="2023-04-01T05:10:00"/>
    <d v="1899-12-30T03:28:00"/>
    <d v="1899-12-30T01:39:00"/>
    <d v="1899-12-30T01:49:00"/>
    <x v="4"/>
    <x v="0"/>
    <x v="0"/>
    <x v="102"/>
    <s v="Reservada"/>
    <n v="73"/>
    <n v="99.75"/>
    <s v="Plato_13,  Plato_18,  Plato_4"/>
    <x v="2"/>
    <x v="16"/>
    <s v=" Plato_18"/>
    <s v=" Plato_4"/>
    <m/>
    <s v="Plato_13Plato_18Plato_4"/>
    <x v="0"/>
  </r>
  <r>
    <x v="103"/>
    <n v="14"/>
    <x v="97"/>
    <n v="4"/>
    <x v="88"/>
    <x v="1"/>
    <d v="2023-04-01T02:44:00"/>
    <d v="1899-12-30T01:16:00"/>
    <d v="1899-12-30T00:55:00"/>
    <d v="1899-12-30T00:21:00"/>
    <x v="0"/>
    <x v="1"/>
    <x v="0"/>
    <x v="103"/>
    <s v="Reservada"/>
    <n v="77"/>
    <n v="88.12"/>
    <s v="Plato_14,  Plato_17"/>
    <x v="7"/>
    <x v="19"/>
    <s v=" Plato_17"/>
    <m/>
    <m/>
    <s v="Plato_14Plato_17"/>
    <x v="0"/>
  </r>
  <r>
    <x v="104"/>
    <n v="14"/>
    <x v="98"/>
    <n v="6"/>
    <x v="89"/>
    <x v="89"/>
    <d v="2023-04-01T04:00:00"/>
    <d v="1899-12-30T02:42:00"/>
    <d v="1899-12-30T00:43:00"/>
    <d v="1899-12-30T01:59:00"/>
    <x v="0"/>
    <x v="0"/>
    <x v="2"/>
    <x v="104"/>
    <s v="Libre"/>
    <n v="141"/>
    <n v="156.63999999999999"/>
    <s v="Plato_3,  Plato_6"/>
    <x v="2"/>
    <x v="12"/>
    <s v=" Plato_6"/>
    <m/>
    <m/>
    <s v="Plato_3Plato_6"/>
    <x v="0"/>
  </r>
  <r>
    <x v="105"/>
    <n v="15"/>
    <x v="99"/>
    <n v="3"/>
    <x v="72"/>
    <x v="36"/>
    <d v="2023-04-01T05:08:00"/>
    <d v="1899-12-30T03:08:00"/>
    <d v="1899-12-30T00:29:00"/>
    <d v="1899-12-30T02:39:00"/>
    <x v="4"/>
    <x v="1"/>
    <x v="1"/>
    <x v="105"/>
    <s v="Libre"/>
    <n v="68"/>
    <n v="90.72"/>
    <s v="Plato_18"/>
    <x v="7"/>
    <x v="9"/>
    <m/>
    <m/>
    <m/>
    <s v="Plato_18"/>
    <x v="0"/>
  </r>
  <r>
    <x v="106"/>
    <n v="11"/>
    <x v="100"/>
    <n v="5"/>
    <x v="90"/>
    <x v="90"/>
    <d v="2023-04-01T02:58:00"/>
    <d v="1899-12-30T01:29:00"/>
    <d v="1899-12-30T02:21:00"/>
    <d v="1899-12-30T00:00:00"/>
    <x v="2"/>
    <x v="0"/>
    <x v="0"/>
    <x v="106"/>
    <s v="Reservada"/>
    <n v="253"/>
    <n v="301.77"/>
    <s v="Plato_15,  Plato_9,  Plato_18"/>
    <x v="6"/>
    <x v="6"/>
    <s v=" Plato_9"/>
    <s v=" Plato_18"/>
    <m/>
    <s v="Plato_15Plato_9Plato_18"/>
    <x v="1"/>
  </r>
  <r>
    <x v="107"/>
    <n v="3"/>
    <x v="101"/>
    <n v="3"/>
    <x v="91"/>
    <x v="91"/>
    <d v="2023-04-01T03:37:00"/>
    <d v="1899-12-30T02:05:00"/>
    <d v="1899-12-30T01:55:00"/>
    <d v="1899-12-30T00:10:00"/>
    <x v="4"/>
    <x v="1"/>
    <x v="0"/>
    <x v="107"/>
    <s v="Reservada"/>
    <n v="124"/>
    <n v="147.26"/>
    <s v="Plato_9,  Plato_4,  Plato_3,  Plato_16"/>
    <x v="3"/>
    <x v="11"/>
    <s v=" Plato_4"/>
    <s v=" Plato_3"/>
    <s v=" Plato_16"/>
    <s v="Plato_9Plato_4Plato_3Plato_16"/>
    <x v="0"/>
  </r>
  <r>
    <x v="108"/>
    <n v="10"/>
    <x v="102"/>
    <n v="2"/>
    <x v="92"/>
    <x v="19"/>
    <d v="2023-04-01T02:26:00"/>
    <d v="1899-12-30T01:01:00"/>
    <d v="1899-12-30T01:58:00"/>
    <d v="1899-12-30T00:00:00"/>
    <x v="4"/>
    <x v="1"/>
    <x v="2"/>
    <x v="108"/>
    <s v="Libre"/>
    <n v="169"/>
    <n v="211.95"/>
    <s v="Plato_18,  Plato_14,  Plato_5"/>
    <x v="8"/>
    <x v="9"/>
    <s v=" Plato_14"/>
    <s v=" Plato_5"/>
    <m/>
    <s v="Plato_18Plato_14Plato_5"/>
    <x v="1"/>
  </r>
  <r>
    <x v="109"/>
    <n v="5"/>
    <x v="103"/>
    <n v="1"/>
    <x v="93"/>
    <x v="86"/>
    <d v="2023-04-01T06:37:00"/>
    <d v="1899-12-30T03:05:00"/>
    <d v="1899-12-30T02:01:00"/>
    <d v="1899-12-30T01:04:00"/>
    <x v="1"/>
    <x v="0"/>
    <x v="2"/>
    <x v="109"/>
    <s v="Reservada"/>
    <n v="163"/>
    <n v="210.91"/>
    <s v="Plato_9,  Plato_10,  Plato_6"/>
    <x v="3"/>
    <x v="11"/>
    <s v=" Plato_10"/>
    <s v=" Plato_6"/>
    <m/>
    <s v="Plato_9Plato_10Plato_6"/>
    <x v="0"/>
  </r>
  <r>
    <x v="110"/>
    <n v="3"/>
    <x v="104"/>
    <n v="2"/>
    <x v="94"/>
    <x v="92"/>
    <d v="2023-04-01T05:07:00"/>
    <d v="1899-12-30T03:19:00"/>
    <d v="1899-12-30T02:17:00"/>
    <d v="1899-12-30T01:02:00"/>
    <x v="0"/>
    <x v="1"/>
    <x v="2"/>
    <x v="110"/>
    <s v="Reservada"/>
    <n v="204"/>
    <n v="222.82"/>
    <s v="Plato_15,  Plato_5,  Plato_7,  Plato_9"/>
    <x v="8"/>
    <x v="6"/>
    <s v=" Plato_5"/>
    <s v=" Plato_7"/>
    <s v=" Plato_9"/>
    <s v="Plato_15Plato_5Plato_7Plato_9"/>
    <x v="0"/>
  </r>
  <r>
    <x v="111"/>
    <n v="6"/>
    <x v="105"/>
    <n v="2"/>
    <x v="42"/>
    <x v="93"/>
    <d v="2023-04-01T04:01:00"/>
    <d v="1899-12-30T02:27:00"/>
    <d v="1899-12-30T00:16:00"/>
    <d v="1899-12-30T02:11:00"/>
    <x v="2"/>
    <x v="2"/>
    <x v="1"/>
    <x v="111"/>
    <s v="Ocupada"/>
    <n v="20"/>
    <n v="55.36"/>
    <s v="Plato_3"/>
    <x v="4"/>
    <x v="12"/>
    <m/>
    <m/>
    <m/>
    <s v="Plato_3"/>
    <x v="0"/>
  </r>
  <r>
    <x v="112"/>
    <n v="4"/>
    <x v="106"/>
    <n v="2"/>
    <x v="55"/>
    <x v="94"/>
    <d v="2023-04-01T04:21:00"/>
    <d v="1899-12-30T03:24:00"/>
    <d v="1899-12-30T00:51:00"/>
    <d v="1899-12-30T02:33:00"/>
    <x v="0"/>
    <x v="0"/>
    <x v="2"/>
    <x v="112"/>
    <s v="Ocupada"/>
    <n v="68"/>
    <n v="97.74"/>
    <s v="Plato_18"/>
    <x v="2"/>
    <x v="9"/>
    <m/>
    <m/>
    <m/>
    <s v="Plato_18"/>
    <x v="0"/>
  </r>
  <r>
    <x v="113"/>
    <n v="7"/>
    <x v="107"/>
    <n v="6"/>
    <x v="95"/>
    <x v="26"/>
    <d v="2023-04-01T03:30:00"/>
    <d v="1899-12-30T02:56:00"/>
    <d v="1899-12-30T02:11:00"/>
    <d v="1899-12-30T00:45:00"/>
    <x v="1"/>
    <x v="0"/>
    <x v="2"/>
    <x v="113"/>
    <s v="Ocupada"/>
    <n v="253"/>
    <n v="291.81"/>
    <s v="Plato_2,  Plato_9,  Plato_4,  Plato_5"/>
    <x v="9"/>
    <x v="8"/>
    <s v=" Plato_9"/>
    <s v=" Plato_4"/>
    <s v=" Plato_5"/>
    <s v="Plato_2Plato_9Plato_4Plato_5"/>
    <x v="0"/>
  </r>
  <r>
    <x v="114"/>
    <n v="12"/>
    <x v="94"/>
    <n v="6"/>
    <x v="34"/>
    <x v="95"/>
    <d v="2023-04-01T06:26:00"/>
    <d v="1899-12-30T02:58:00"/>
    <d v="1899-12-30T01:38:00"/>
    <d v="1899-12-30T01:20:00"/>
    <x v="1"/>
    <x v="2"/>
    <x v="0"/>
    <x v="114"/>
    <s v="Ocupada"/>
    <n v="237"/>
    <n v="283.45999999999998"/>
    <s v="Plato_6,  Plato_2,  Plato_15"/>
    <x v="7"/>
    <x v="18"/>
    <s v=" Plato_2"/>
    <s v=" Plato_15"/>
    <m/>
    <s v="Plato_6Plato_2Plato_15"/>
    <x v="0"/>
  </r>
  <r>
    <x v="115"/>
    <n v="8"/>
    <x v="108"/>
    <n v="5"/>
    <x v="10"/>
    <x v="96"/>
    <d v="2023-04-01T06:33:00"/>
    <d v="1899-12-30T03:33:00"/>
    <d v="1899-12-30T02:09:00"/>
    <d v="1899-12-30T01:24:00"/>
    <x v="1"/>
    <x v="0"/>
    <x v="2"/>
    <x v="115"/>
    <s v="Ocupada"/>
    <n v="269"/>
    <n v="316.69"/>
    <s v="Plato_15,  Plato_8,  Plato_19,  Plato_18"/>
    <x v="9"/>
    <x v="6"/>
    <s v=" Plato_8"/>
    <s v=" Plato_19"/>
    <s v=" Plato_18"/>
    <s v="Plato_15Plato_8Plato_19Plato_18"/>
    <x v="0"/>
  </r>
  <r>
    <x v="116"/>
    <n v="8"/>
    <x v="109"/>
    <n v="4"/>
    <x v="96"/>
    <x v="28"/>
    <d v="2023-04-01T05:45:00"/>
    <d v="1899-12-30T03:05:00"/>
    <d v="1899-12-30T00:08:00"/>
    <d v="1899-12-30T02:57:00"/>
    <x v="0"/>
    <x v="1"/>
    <x v="2"/>
    <x v="116"/>
    <s v="Ocupada"/>
    <n v="70"/>
    <n v="81.650000000000006"/>
    <s v="Plato_8"/>
    <x v="9"/>
    <x v="5"/>
    <m/>
    <m/>
    <m/>
    <s v="Plato_8"/>
    <x v="0"/>
  </r>
  <r>
    <x v="117"/>
    <n v="13"/>
    <x v="110"/>
    <n v="1"/>
    <x v="97"/>
    <x v="97"/>
    <d v="2023-04-01T01:45:00"/>
    <d v="1899-12-30T01:11:00"/>
    <d v="1899-12-30T02:16:00"/>
    <d v="1899-12-30T00:00:00"/>
    <x v="3"/>
    <x v="2"/>
    <x v="0"/>
    <x v="117"/>
    <s v="Libre"/>
    <n v="209"/>
    <n v="258.32"/>
    <s v="Plato_4,  Plato_14,  Plato_6,  Plato_15"/>
    <x v="6"/>
    <x v="13"/>
    <s v=" Plato_14"/>
    <s v=" Plato_6"/>
    <s v=" Plato_15"/>
    <s v="Plato_4Plato_14Plato_6Plato_15"/>
    <x v="1"/>
  </r>
  <r>
    <x v="118"/>
    <n v="5"/>
    <x v="111"/>
    <n v="2"/>
    <x v="98"/>
    <x v="98"/>
    <d v="2023-04-02T05:21:00"/>
    <d v="1899-12-30T01:24:00"/>
    <d v="1899-12-30T01:25:00"/>
    <d v="1899-12-30T00:00:00"/>
    <x v="1"/>
    <x v="0"/>
    <x v="2"/>
    <x v="118"/>
    <s v="Libre"/>
    <n v="156"/>
    <n v="196.19"/>
    <s v="Plato_17,  Plato_13"/>
    <x v="4"/>
    <x v="1"/>
    <s v=" Plato_13"/>
    <m/>
    <m/>
    <s v="Plato_17Plato_13"/>
    <x v="1"/>
  </r>
  <r>
    <x v="119"/>
    <n v="4"/>
    <x v="112"/>
    <n v="6"/>
    <x v="99"/>
    <x v="99"/>
    <d v="2023-04-02T07:01:00"/>
    <d v="1899-12-30T03:21:00"/>
    <d v="1899-12-30T00:29:00"/>
    <d v="1899-12-30T02:52:00"/>
    <x v="3"/>
    <x v="0"/>
    <x v="2"/>
    <x v="119"/>
    <s v="Ocupada"/>
    <n v="205"/>
    <n v="229.24"/>
    <s v="Plato_16,  Plato_6,  Plato_3"/>
    <x v="9"/>
    <x v="10"/>
    <s v=" Plato_6"/>
    <s v=" Plato_3"/>
    <m/>
    <s v="Plato_16Plato_6Plato_3"/>
    <x v="0"/>
  </r>
  <r>
    <x v="120"/>
    <n v="18"/>
    <x v="113"/>
    <n v="2"/>
    <x v="100"/>
    <x v="100"/>
    <d v="2023-04-02T06:30:00"/>
    <d v="1899-12-30T02:37:00"/>
    <d v="1899-12-30T00:11:00"/>
    <d v="1899-12-30T02:26:00"/>
    <x v="0"/>
    <x v="0"/>
    <x v="0"/>
    <x v="120"/>
    <s v="Libre"/>
    <n v="38"/>
    <n v="76.36"/>
    <s v="Plato_12"/>
    <x v="3"/>
    <x v="4"/>
    <m/>
    <m/>
    <m/>
    <s v="Plato_12"/>
    <x v="0"/>
  </r>
  <r>
    <x v="121"/>
    <n v="10"/>
    <x v="114"/>
    <n v="6"/>
    <x v="101"/>
    <x v="101"/>
    <d v="2023-04-02T05:59:00"/>
    <d v="1899-12-30T02:22:00"/>
    <d v="1899-12-30T02:39:00"/>
    <d v="1899-12-30T00:00:00"/>
    <x v="0"/>
    <x v="0"/>
    <x v="0"/>
    <x v="121"/>
    <s v="Ocupada"/>
    <n v="212"/>
    <n v="258.26"/>
    <s v="Plato_9,  Plato_18,  Plato_3,  Plato_10"/>
    <x v="1"/>
    <x v="11"/>
    <s v=" Plato_18"/>
    <s v=" Plato_3"/>
    <s v=" Plato_10"/>
    <s v="Plato_9Plato_18Plato_3Plato_10"/>
    <x v="1"/>
  </r>
  <r>
    <x v="122"/>
    <n v="6"/>
    <x v="115"/>
    <n v="4"/>
    <x v="102"/>
    <x v="101"/>
    <d v="2023-04-02T06:25:00"/>
    <d v="1899-12-30T02:48:00"/>
    <d v="1899-12-30T00:46:00"/>
    <d v="1899-12-30T02:02:00"/>
    <x v="0"/>
    <x v="0"/>
    <x v="0"/>
    <x v="122"/>
    <s v="Ocupada"/>
    <n v="158"/>
    <n v="193.64"/>
    <s v="Plato_18,  Plato_2"/>
    <x v="7"/>
    <x v="9"/>
    <s v=" Plato_2"/>
    <m/>
    <m/>
    <s v="Plato_18Plato_2"/>
    <x v="0"/>
  </r>
  <r>
    <x v="123"/>
    <n v="11"/>
    <x v="116"/>
    <n v="4"/>
    <x v="103"/>
    <x v="102"/>
    <d v="2023-04-02T06:29:00"/>
    <d v="1899-12-30T02:40:00"/>
    <d v="1899-12-30T01:58:00"/>
    <d v="1899-12-30T00:42:00"/>
    <x v="2"/>
    <x v="0"/>
    <x v="1"/>
    <x v="123"/>
    <s v="Libre"/>
    <n v="191"/>
    <n v="223.13"/>
    <s v="Plato_1,  Plato_8,  Plato_4"/>
    <x v="3"/>
    <x v="15"/>
    <s v=" Plato_8"/>
    <s v=" Plato_4"/>
    <m/>
    <s v="Plato_1Plato_8Plato_4"/>
    <x v="0"/>
  </r>
  <r>
    <x v="124"/>
    <n v="6"/>
    <x v="117"/>
    <n v="2"/>
    <x v="104"/>
    <x v="103"/>
    <d v="2023-04-02T05:09:00"/>
    <d v="1899-12-30T01:36:00"/>
    <d v="1899-12-30T01:37:00"/>
    <d v="1899-12-30T00:00:00"/>
    <x v="2"/>
    <x v="1"/>
    <x v="0"/>
    <x v="124"/>
    <s v="Ocupada"/>
    <n v="238"/>
    <n v="270.79000000000002"/>
    <s v="Plato_17,  Plato_12,  Plato_10,  Plato_2"/>
    <x v="5"/>
    <x v="1"/>
    <s v=" Plato_12"/>
    <s v=" Plato_10"/>
    <s v=" Plato_2"/>
    <s v="Plato_17Plato_12Plato_10Plato_2"/>
    <x v="1"/>
  </r>
  <r>
    <x v="125"/>
    <n v="11"/>
    <x v="118"/>
    <n v="4"/>
    <x v="105"/>
    <x v="103"/>
    <d v="2023-04-02T06:10:00"/>
    <d v="1899-12-30T02:22:00"/>
    <d v="1899-12-30T01:57:00"/>
    <d v="1899-12-30T00:25:00"/>
    <x v="2"/>
    <x v="0"/>
    <x v="2"/>
    <x v="125"/>
    <s v="Reservada"/>
    <n v="192"/>
    <n v="233.66"/>
    <s v="Plato_18,  Plato_10,  Plato_7"/>
    <x v="0"/>
    <x v="9"/>
    <s v=" Plato_10"/>
    <s v=" Plato_7"/>
    <m/>
    <s v="Plato_18Plato_10Plato_7"/>
    <x v="0"/>
  </r>
  <r>
    <x v="126"/>
    <n v="5"/>
    <x v="119"/>
    <n v="4"/>
    <x v="106"/>
    <x v="104"/>
    <d v="2023-04-02T06:13:00"/>
    <d v="1899-12-30T02:28:00"/>
    <d v="1899-12-30T00:38:00"/>
    <d v="1899-12-30T01:50:00"/>
    <x v="4"/>
    <x v="0"/>
    <x v="2"/>
    <x v="126"/>
    <s v="Reservada"/>
    <n v="52"/>
    <n v="64.3"/>
    <s v="Plato_10"/>
    <x v="3"/>
    <x v="14"/>
    <m/>
    <m/>
    <m/>
    <s v="Plato_10"/>
    <x v="0"/>
  </r>
  <r>
    <x v="127"/>
    <n v="17"/>
    <x v="53"/>
    <n v="6"/>
    <x v="107"/>
    <x v="105"/>
    <d v="2023-04-02T06:01:00"/>
    <d v="1899-12-30T02:17:00"/>
    <d v="1899-12-30T01:29:00"/>
    <d v="1899-12-30T00:48:00"/>
    <x v="0"/>
    <x v="0"/>
    <x v="1"/>
    <x v="127"/>
    <s v="Reservada"/>
    <n v="158"/>
    <n v="175.65"/>
    <s v="Plato_20,  Plato_12"/>
    <x v="4"/>
    <x v="2"/>
    <s v=" Plato_12"/>
    <m/>
    <m/>
    <s v="Plato_20Plato_12"/>
    <x v="0"/>
  </r>
  <r>
    <x v="128"/>
    <n v="18"/>
    <x v="120"/>
    <n v="4"/>
    <x v="108"/>
    <x v="105"/>
    <d v="2023-04-02T07:21:00"/>
    <d v="1899-12-30T03:52:00"/>
    <d v="1899-12-30T00:48:00"/>
    <d v="1899-12-30T03:04:00"/>
    <x v="2"/>
    <x v="0"/>
    <x v="2"/>
    <x v="128"/>
    <s v="Ocupada"/>
    <n v="115"/>
    <n v="157.82999999999998"/>
    <s v="Plato_5,  Plato_17"/>
    <x v="5"/>
    <x v="7"/>
    <s v=" Plato_17"/>
    <m/>
    <m/>
    <s v="Plato_5Plato_17"/>
    <x v="0"/>
  </r>
  <r>
    <x v="129"/>
    <n v="12"/>
    <x v="121"/>
    <n v="2"/>
    <x v="104"/>
    <x v="106"/>
    <d v="2023-04-02T05:09:00"/>
    <d v="1899-12-30T01:27:00"/>
    <d v="1899-12-30T01:39:00"/>
    <d v="1899-12-30T00:00:00"/>
    <x v="2"/>
    <x v="0"/>
    <x v="2"/>
    <x v="129"/>
    <s v="Reservada"/>
    <n v="134"/>
    <n v="165.29"/>
    <s v="Plato_10,  Plato_1,  Plato_11"/>
    <x v="5"/>
    <x v="14"/>
    <s v=" Plato_1"/>
    <s v=" Plato_11"/>
    <m/>
    <s v="Plato_10Plato_1Plato_11"/>
    <x v="1"/>
  </r>
  <r>
    <x v="130"/>
    <n v="20"/>
    <x v="122"/>
    <n v="4"/>
    <x v="98"/>
    <x v="107"/>
    <d v="2023-04-02T05:21:00"/>
    <d v="1899-12-30T01:41:00"/>
    <d v="1899-12-30T01:45:00"/>
    <d v="1899-12-30T00:00:00"/>
    <x v="0"/>
    <x v="1"/>
    <x v="2"/>
    <x v="130"/>
    <s v="Reservada"/>
    <n v="83"/>
    <n v="96.95"/>
    <s v="Plato_17,  Plato_10"/>
    <x v="1"/>
    <x v="1"/>
    <s v=" Plato_10"/>
    <m/>
    <m/>
    <s v="Plato_17Plato_10"/>
    <x v="1"/>
  </r>
  <r>
    <x v="131"/>
    <n v="1"/>
    <x v="123"/>
    <n v="2"/>
    <x v="109"/>
    <x v="107"/>
    <d v="2023-04-02T05:26:00"/>
    <d v="1899-12-30T01:46:00"/>
    <d v="1899-12-30T02:15:00"/>
    <d v="1899-12-30T00:00:00"/>
    <x v="1"/>
    <x v="0"/>
    <x v="0"/>
    <x v="131"/>
    <s v="Reservada"/>
    <n v="169"/>
    <n v="180.13"/>
    <s v="Plato_13,  Plato_4,  Plato_1,  Plato_3"/>
    <x v="10"/>
    <x v="16"/>
    <s v=" Plato_4"/>
    <s v=" Plato_1"/>
    <s v=" Plato_3"/>
    <s v="Plato_13Plato_4Plato_1Plato_3"/>
    <x v="1"/>
  </r>
  <r>
    <x v="132"/>
    <n v="16"/>
    <x v="124"/>
    <n v="5"/>
    <x v="110"/>
    <x v="108"/>
    <d v="2023-04-02T05:22:00"/>
    <d v="1899-12-30T01:43:00"/>
    <d v="1899-12-30T02:18:00"/>
    <d v="1899-12-30T00:00:00"/>
    <x v="0"/>
    <x v="0"/>
    <x v="0"/>
    <x v="132"/>
    <s v="Libre"/>
    <n v="222"/>
    <n v="232.85"/>
    <s v="Plato_3,  Plato_1,  Plato_11,  Plato_9"/>
    <x v="0"/>
    <x v="12"/>
    <s v=" Plato_1"/>
    <s v=" Plato_11"/>
    <s v=" Plato_9"/>
    <s v="Plato_3Plato_1Plato_11Plato_9"/>
    <x v="1"/>
  </r>
  <r>
    <x v="133"/>
    <n v="3"/>
    <x v="125"/>
    <n v="3"/>
    <x v="111"/>
    <x v="109"/>
    <d v="2023-04-02T06:42:00"/>
    <d v="1899-12-30T03:04:00"/>
    <d v="1899-12-30T01:25:00"/>
    <d v="1899-12-30T01:39:00"/>
    <x v="3"/>
    <x v="2"/>
    <x v="0"/>
    <x v="133"/>
    <s v="Libre"/>
    <n v="97"/>
    <n v="129.57999999999998"/>
    <s v="Plato_14,  Plato_16"/>
    <x v="8"/>
    <x v="19"/>
    <s v=" Plato_16"/>
    <m/>
    <m/>
    <s v="Plato_14Plato_16"/>
    <x v="0"/>
  </r>
  <r>
    <x v="134"/>
    <n v="16"/>
    <x v="126"/>
    <n v="4"/>
    <x v="112"/>
    <x v="110"/>
    <d v="2023-04-02T06:36:00"/>
    <d v="1899-12-30T03:18:00"/>
    <d v="1899-12-30T01:40:00"/>
    <d v="1899-12-30T01:38:00"/>
    <x v="1"/>
    <x v="0"/>
    <x v="0"/>
    <x v="134"/>
    <s v="Ocupada"/>
    <n v="180"/>
    <n v="216.7"/>
    <s v="Plato_15,  Plato_19,  Plato_3"/>
    <x v="4"/>
    <x v="6"/>
    <s v=" Plato_19"/>
    <s v=" Plato_3"/>
    <m/>
    <s v="Plato_15Plato_19Plato_3"/>
    <x v="0"/>
  </r>
  <r>
    <x v="135"/>
    <n v="11"/>
    <x v="127"/>
    <n v="1"/>
    <x v="113"/>
    <x v="111"/>
    <d v="2023-04-02T06:57:00"/>
    <d v="1899-12-30T03:26:00"/>
    <d v="1899-12-30T01:56:00"/>
    <d v="1899-12-30T01:30:00"/>
    <x v="1"/>
    <x v="0"/>
    <x v="2"/>
    <x v="135"/>
    <s v="Reservada"/>
    <n v="273"/>
    <n v="287.82"/>
    <s v="Plato_4,  Plato_17,  Plato_20,  Plato_19"/>
    <x v="6"/>
    <x v="13"/>
    <s v=" Plato_17"/>
    <s v=" Plato_20"/>
    <s v=" Plato_19"/>
    <s v="Plato_4Plato_17Plato_20Plato_19"/>
    <x v="0"/>
  </r>
  <r>
    <x v="136"/>
    <n v="4"/>
    <x v="128"/>
    <n v="6"/>
    <x v="114"/>
    <x v="112"/>
    <d v="2023-04-02T06:09:00"/>
    <d v="1899-12-30T02:57:00"/>
    <d v="1899-12-30T00:58:00"/>
    <d v="1899-12-30T01:59:00"/>
    <x v="4"/>
    <x v="0"/>
    <x v="2"/>
    <x v="136"/>
    <s v="Ocupada"/>
    <n v="30"/>
    <n v="66.960000000000008"/>
    <s v="Plato_2"/>
    <x v="6"/>
    <x v="8"/>
    <m/>
    <m/>
    <m/>
    <s v="Plato_2"/>
    <x v="0"/>
  </r>
  <r>
    <x v="137"/>
    <n v="10"/>
    <x v="58"/>
    <n v="5"/>
    <x v="115"/>
    <x v="112"/>
    <d v="2023-04-02T06:16:00"/>
    <d v="1899-12-30T03:04:00"/>
    <d v="1899-12-30T00:11:00"/>
    <d v="1899-12-30T02:53:00"/>
    <x v="1"/>
    <x v="0"/>
    <x v="2"/>
    <x v="137"/>
    <s v="Ocupada"/>
    <n v="81"/>
    <n v="127.72"/>
    <s v="Plato_6"/>
    <x v="5"/>
    <x v="18"/>
    <m/>
    <m/>
    <m/>
    <s v="Plato_6"/>
    <x v="0"/>
  </r>
  <r>
    <x v="138"/>
    <n v="17"/>
    <x v="129"/>
    <n v="3"/>
    <x v="116"/>
    <x v="113"/>
    <d v="2023-04-02T05:03:00"/>
    <d v="1899-12-30T01:39:00"/>
    <d v="1899-12-30T00:54:00"/>
    <d v="1899-12-30T00:45:00"/>
    <x v="2"/>
    <x v="1"/>
    <x v="2"/>
    <x v="138"/>
    <s v="Reservada"/>
    <n v="134"/>
    <n v="145.5"/>
    <s v="Plato_10,  Plato_19,  Plato_4"/>
    <x v="4"/>
    <x v="14"/>
    <s v=" Plato_19"/>
    <s v=" Plato_4"/>
    <m/>
    <s v="Plato_10Plato_19Plato_4"/>
    <x v="0"/>
  </r>
  <r>
    <x v="139"/>
    <n v="13"/>
    <x v="130"/>
    <n v="5"/>
    <x v="117"/>
    <x v="114"/>
    <d v="2023-04-02T06:15:00"/>
    <d v="1899-12-30T03:08:00"/>
    <d v="1899-12-30T02:30:00"/>
    <d v="1899-12-30T00:38:00"/>
    <x v="0"/>
    <x v="1"/>
    <x v="2"/>
    <x v="139"/>
    <s v="Ocupada"/>
    <n v="271"/>
    <n v="299.48"/>
    <s v="Plato_1,  Plato_16,  Plato_2,  Plato_19"/>
    <x v="4"/>
    <x v="15"/>
    <s v=" Plato_16"/>
    <s v=" Plato_2"/>
    <s v=" Plato_19"/>
    <s v="Plato_1Plato_16Plato_2Plato_19"/>
    <x v="0"/>
  </r>
  <r>
    <x v="140"/>
    <n v="5"/>
    <x v="131"/>
    <n v="4"/>
    <x v="118"/>
    <x v="115"/>
    <d v="2023-04-02T04:58:00"/>
    <d v="1899-12-30T01:40:00"/>
    <d v="1899-12-30T00:33:00"/>
    <d v="1899-12-30T01:07:00"/>
    <x v="0"/>
    <x v="1"/>
    <x v="2"/>
    <x v="140"/>
    <s v="Reservada"/>
    <n v="84"/>
    <n v="111.14"/>
    <s v="Plato_20,  Plato_5"/>
    <x v="1"/>
    <x v="2"/>
    <s v=" Plato_5"/>
    <m/>
    <m/>
    <s v="Plato_20Plato_5"/>
    <x v="0"/>
  </r>
  <r>
    <x v="141"/>
    <n v="2"/>
    <x v="132"/>
    <n v="4"/>
    <x v="104"/>
    <x v="115"/>
    <d v="2023-04-02T05:09:00"/>
    <d v="1899-12-30T02:06:00"/>
    <d v="1899-12-30T00:38:00"/>
    <d v="1899-12-30T01:28:00"/>
    <x v="1"/>
    <x v="0"/>
    <x v="0"/>
    <x v="141"/>
    <s v="Ocupada"/>
    <n v="228"/>
    <n v="261.39"/>
    <s v="Plato_18,  Plato_20,  Plato_3"/>
    <x v="10"/>
    <x v="9"/>
    <s v=" Plato_20"/>
    <s v=" Plato_3"/>
    <m/>
    <s v="Plato_18Plato_20Plato_3"/>
    <x v="0"/>
  </r>
  <r>
    <x v="142"/>
    <n v="6"/>
    <x v="133"/>
    <n v="2"/>
    <x v="119"/>
    <x v="116"/>
    <d v="2023-04-02T06:53:00"/>
    <d v="1899-12-30T03:53:00"/>
    <d v="1899-12-30T00:19:00"/>
    <d v="1899-12-30T03:34:00"/>
    <x v="4"/>
    <x v="2"/>
    <x v="2"/>
    <x v="142"/>
    <s v="Ocupada"/>
    <n v="132"/>
    <n v="173.51"/>
    <s v="Plato_14,  Plato_13"/>
    <x v="8"/>
    <x v="19"/>
    <s v=" Plato_13"/>
    <m/>
    <m/>
    <s v="Plato_14Plato_13"/>
    <x v="0"/>
  </r>
  <r>
    <x v="143"/>
    <n v="2"/>
    <x v="134"/>
    <n v="1"/>
    <x v="120"/>
    <x v="117"/>
    <d v="2023-04-02T04:26:00"/>
    <d v="1899-12-30T01:15:00"/>
    <d v="1899-12-30T01:57:00"/>
    <d v="1899-12-30T00:00:00"/>
    <x v="1"/>
    <x v="0"/>
    <x v="2"/>
    <x v="143"/>
    <s v="Libre"/>
    <n v="182"/>
    <n v="231.21"/>
    <s v="Plato_8,  Plato_15,  Plato_2,  Plato_1"/>
    <x v="6"/>
    <x v="5"/>
    <s v=" Plato_15"/>
    <s v=" Plato_2"/>
    <s v=" Plato_1"/>
    <s v="Plato_8Plato_15Plato_2Plato_1"/>
    <x v="1"/>
  </r>
  <r>
    <x v="144"/>
    <n v="16"/>
    <x v="135"/>
    <n v="6"/>
    <x v="121"/>
    <x v="118"/>
    <d v="2023-04-02T04:10:00"/>
    <d v="1899-12-30T01:01:00"/>
    <d v="1899-12-30T00:33:00"/>
    <d v="1899-12-30T00:28:00"/>
    <x v="4"/>
    <x v="0"/>
    <x v="0"/>
    <x v="51"/>
    <s v="Reservada"/>
    <n v="24"/>
    <n v="70.88"/>
    <s v="Plato_7"/>
    <x v="10"/>
    <x v="0"/>
    <m/>
    <m/>
    <m/>
    <s v="Plato_7"/>
    <x v="0"/>
  </r>
  <r>
    <x v="145"/>
    <n v="10"/>
    <x v="40"/>
    <n v="1"/>
    <x v="109"/>
    <x v="119"/>
    <d v="2023-04-02T05:26:00"/>
    <d v="1899-12-30T02:35:00"/>
    <d v="1899-12-30T01:29:00"/>
    <d v="1899-12-30T01:06:00"/>
    <x v="2"/>
    <x v="1"/>
    <x v="0"/>
    <x v="144"/>
    <s v="Ocupada"/>
    <n v="203"/>
    <n v="245.84"/>
    <s v="Plato_11,  Plato_7,  Plato_20"/>
    <x v="3"/>
    <x v="3"/>
    <s v=" Plato_7"/>
    <s v=" Plato_20"/>
    <m/>
    <s v="Plato_11Plato_7Plato_20"/>
    <x v="0"/>
  </r>
  <r>
    <x v="146"/>
    <n v="10"/>
    <x v="136"/>
    <n v="6"/>
    <x v="122"/>
    <x v="120"/>
    <d v="2023-04-02T05:47:00"/>
    <d v="1899-12-30T02:42:00"/>
    <d v="1899-12-30T02:21:00"/>
    <d v="1899-12-30T00:21:00"/>
    <x v="1"/>
    <x v="2"/>
    <x v="2"/>
    <x v="145"/>
    <s v="Reservada"/>
    <n v="297"/>
    <n v="333.43"/>
    <s v="Plato_17,  Plato_10,  Plato_18,  Plato_16"/>
    <x v="3"/>
    <x v="1"/>
    <s v=" Plato_10"/>
    <s v=" Plato_18"/>
    <s v=" Plato_16"/>
    <s v="Plato_17Plato_10Plato_18Plato_16"/>
    <x v="0"/>
  </r>
  <r>
    <x v="147"/>
    <n v="2"/>
    <x v="137"/>
    <n v="1"/>
    <x v="123"/>
    <x v="121"/>
    <d v="2023-04-02T04:09:00"/>
    <d v="1899-12-30T01:20:00"/>
    <d v="1899-12-30T00:51:00"/>
    <d v="1899-12-30T00:29:00"/>
    <x v="0"/>
    <x v="0"/>
    <x v="0"/>
    <x v="146"/>
    <s v="Ocupada"/>
    <n v="50"/>
    <n v="60.06"/>
    <s v="Plato_1"/>
    <x v="1"/>
    <x v="15"/>
    <m/>
    <m/>
    <m/>
    <s v="Plato_1"/>
    <x v="0"/>
  </r>
  <r>
    <x v="148"/>
    <n v="18"/>
    <x v="138"/>
    <n v="1"/>
    <x v="124"/>
    <x v="122"/>
    <d v="2023-04-02T05:32:00"/>
    <d v="1899-12-30T02:49:00"/>
    <d v="1899-12-30T02:30:00"/>
    <d v="1899-12-30T00:19:00"/>
    <x v="4"/>
    <x v="2"/>
    <x v="2"/>
    <x v="147"/>
    <s v="Ocupada"/>
    <n v="185"/>
    <n v="196.22"/>
    <s v="Plato_19,  Plato_12,  Plato_9,  Plato_18"/>
    <x v="4"/>
    <x v="17"/>
    <s v=" Plato_12"/>
    <s v=" Plato_9"/>
    <s v=" Plato_18"/>
    <s v="Plato_19Plato_12Plato_9Plato_18"/>
    <x v="0"/>
  </r>
  <r>
    <x v="149"/>
    <n v="14"/>
    <x v="139"/>
    <n v="2"/>
    <x v="106"/>
    <x v="123"/>
    <d v="2023-04-02T06:13:00"/>
    <d v="1899-12-30T03:17:00"/>
    <d v="1899-12-30T01:24:00"/>
    <d v="1899-12-30T01:53:00"/>
    <x v="0"/>
    <x v="0"/>
    <x v="2"/>
    <x v="148"/>
    <s v="Libre"/>
    <n v="184"/>
    <n v="208.66"/>
    <s v="Plato_16,  Plato_18,  Plato_3"/>
    <x v="6"/>
    <x v="10"/>
    <s v=" Plato_18"/>
    <s v=" Plato_3"/>
    <m/>
    <s v="Plato_16Plato_18Plato_3"/>
    <x v="0"/>
  </r>
  <r>
    <x v="150"/>
    <n v="8"/>
    <x v="140"/>
    <n v="2"/>
    <x v="125"/>
    <x v="123"/>
    <d v="2023-04-02T06:33:00"/>
    <d v="1899-12-30T03:37:00"/>
    <d v="1899-12-30T00:29:00"/>
    <d v="1899-12-30T03:08:00"/>
    <x v="4"/>
    <x v="0"/>
    <x v="2"/>
    <x v="149"/>
    <s v="Libre"/>
    <n v="20"/>
    <n v="43.21"/>
    <s v="Plato_3"/>
    <x v="0"/>
    <x v="12"/>
    <m/>
    <m/>
    <m/>
    <s v="Plato_3"/>
    <x v="0"/>
  </r>
  <r>
    <x v="151"/>
    <n v="6"/>
    <x v="141"/>
    <n v="1"/>
    <x v="117"/>
    <x v="124"/>
    <d v="2023-04-02T06:15:00"/>
    <d v="1899-12-30T03:21:00"/>
    <d v="1899-12-30T02:15:00"/>
    <d v="1899-12-30T01:06:00"/>
    <x v="2"/>
    <x v="1"/>
    <x v="0"/>
    <x v="150"/>
    <s v="Libre"/>
    <n v="171"/>
    <n v="192.48"/>
    <s v="Plato_14,  Plato_17,  Plato_6,  Plato_2"/>
    <x v="9"/>
    <x v="19"/>
    <s v=" Plato_17"/>
    <s v=" Plato_6"/>
    <s v=" Plato_2"/>
    <s v="Plato_14Plato_17Plato_6Plato_2"/>
    <x v="0"/>
  </r>
  <r>
    <x v="152"/>
    <n v="5"/>
    <x v="139"/>
    <n v="1"/>
    <x v="109"/>
    <x v="125"/>
    <d v="2023-04-02T05:26:00"/>
    <d v="1899-12-30T02:33:00"/>
    <d v="1899-12-30T02:29:00"/>
    <d v="1899-12-30T00:04:00"/>
    <x v="1"/>
    <x v="1"/>
    <x v="2"/>
    <x v="151"/>
    <s v="Libre"/>
    <n v="121"/>
    <n v="163.96"/>
    <s v="Plato_15,  Plato_8,  Plato_2,  Plato_7"/>
    <x v="7"/>
    <x v="6"/>
    <s v=" Plato_8"/>
    <s v=" Plato_2"/>
    <s v=" Plato_7"/>
    <s v="Plato_15Plato_8Plato_2Plato_7"/>
    <x v="0"/>
  </r>
  <r>
    <x v="153"/>
    <n v="12"/>
    <x v="142"/>
    <n v="3"/>
    <x v="126"/>
    <x v="126"/>
    <d v="2023-04-02T06:06:00"/>
    <d v="1899-12-30T03:32:00"/>
    <d v="1899-12-30T00:27:00"/>
    <d v="1899-12-30T03:05:00"/>
    <x v="1"/>
    <x v="0"/>
    <x v="2"/>
    <x v="152"/>
    <s v="Ocupada"/>
    <n v="68"/>
    <n v="113.17"/>
    <s v="Plato_18"/>
    <x v="6"/>
    <x v="9"/>
    <m/>
    <m/>
    <m/>
    <s v="Plato_18"/>
    <x v="0"/>
  </r>
  <r>
    <x v="154"/>
    <n v="20"/>
    <x v="143"/>
    <n v="3"/>
    <x v="127"/>
    <x v="126"/>
    <d v="2023-04-02T04:02:00"/>
    <d v="1899-12-30T01:13:00"/>
    <d v="1899-12-30T01:51:00"/>
    <d v="1899-12-30T00:00:00"/>
    <x v="3"/>
    <x v="2"/>
    <x v="2"/>
    <x v="153"/>
    <s v="Reservada"/>
    <n v="180"/>
    <n v="226.54"/>
    <s v="Plato_10,  Plato_8,  Plato_17"/>
    <x v="2"/>
    <x v="14"/>
    <s v=" Plato_8"/>
    <s v=" Plato_17"/>
    <m/>
    <s v="Plato_10Plato_8Plato_17"/>
    <x v="1"/>
  </r>
  <r>
    <x v="155"/>
    <n v="16"/>
    <x v="144"/>
    <n v="2"/>
    <x v="128"/>
    <x v="127"/>
    <d v="2023-04-02T06:26:00"/>
    <d v="1899-12-30T03:39:00"/>
    <d v="1899-12-30T00:40:00"/>
    <d v="1899-12-30T02:59:00"/>
    <x v="1"/>
    <x v="1"/>
    <x v="2"/>
    <x v="154"/>
    <s v="Libre"/>
    <n v="91"/>
    <n v="119.07"/>
    <s v="Plato_13,  Plato_16"/>
    <x v="7"/>
    <x v="16"/>
    <s v=" Plato_16"/>
    <m/>
    <m/>
    <s v="Plato_13Plato_16"/>
    <x v="0"/>
  </r>
  <r>
    <x v="156"/>
    <n v="18"/>
    <x v="145"/>
    <n v="1"/>
    <x v="129"/>
    <x v="128"/>
    <d v="2023-04-02T06:28:00"/>
    <d v="1899-12-30T03:57:00"/>
    <d v="1899-12-30T02:46:00"/>
    <d v="1899-12-30T01:11:00"/>
    <x v="1"/>
    <x v="0"/>
    <x v="2"/>
    <x v="155"/>
    <s v="Ocupada"/>
    <n v="255"/>
    <n v="266.69"/>
    <s v="Plato_15,  Plato_10,  Plato_3,  Plato_8"/>
    <x v="7"/>
    <x v="6"/>
    <s v=" Plato_10"/>
    <s v=" Plato_3"/>
    <s v=" Plato_8"/>
    <s v="Plato_15Plato_10Plato_3Plato_8"/>
    <x v="0"/>
  </r>
  <r>
    <x v="157"/>
    <n v="5"/>
    <x v="146"/>
    <n v="6"/>
    <x v="130"/>
    <x v="128"/>
    <d v="2023-04-02T04:54:00"/>
    <d v="1899-12-30T02:23:00"/>
    <d v="1899-12-30T01:12:00"/>
    <d v="1899-12-30T01:11:00"/>
    <x v="2"/>
    <x v="1"/>
    <x v="0"/>
    <x v="156"/>
    <s v="Ocupada"/>
    <n v="129"/>
    <n v="149.11000000000001"/>
    <s v="Plato_18,  Plato_6"/>
    <x v="1"/>
    <x v="9"/>
    <s v=" Plato_6"/>
    <m/>
    <m/>
    <s v="Plato_18Plato_6"/>
    <x v="0"/>
  </r>
  <r>
    <x v="158"/>
    <n v="17"/>
    <x v="147"/>
    <n v="6"/>
    <x v="131"/>
    <x v="128"/>
    <d v="2023-04-02T05:28:00"/>
    <d v="1899-12-30T02:42:00"/>
    <d v="1899-12-30T01:39:00"/>
    <d v="1899-12-30T01:03:00"/>
    <x v="0"/>
    <x v="1"/>
    <x v="2"/>
    <x v="157"/>
    <s v="Libre"/>
    <n v="225"/>
    <n v="235.22"/>
    <s v="Plato_2,  Plato_7,  Plato_17"/>
    <x v="2"/>
    <x v="8"/>
    <s v=" Plato_7"/>
    <s v=" Plato_17"/>
    <m/>
    <s v="Plato_2Plato_7Plato_17"/>
    <x v="0"/>
  </r>
  <r>
    <x v="159"/>
    <n v="12"/>
    <x v="148"/>
    <n v="6"/>
    <x v="132"/>
    <x v="128"/>
    <d v="2023-04-02T06:07:00"/>
    <d v="1899-12-30T03:21:00"/>
    <d v="1899-12-30T01:13:00"/>
    <d v="1899-12-30T02:08:00"/>
    <x v="4"/>
    <x v="0"/>
    <x v="1"/>
    <x v="158"/>
    <s v="Reservada"/>
    <n v="74"/>
    <n v="85.76"/>
    <s v="Plato_10,  Plato_7"/>
    <x v="2"/>
    <x v="14"/>
    <s v=" Plato_7"/>
    <m/>
    <m/>
    <s v="Plato_10Plato_7"/>
    <x v="0"/>
  </r>
  <r>
    <x v="160"/>
    <n v="18"/>
    <x v="149"/>
    <n v="3"/>
    <x v="133"/>
    <x v="129"/>
    <d v="2023-04-02T05:12:00"/>
    <d v="1899-12-30T02:27:00"/>
    <d v="1899-12-30T02:19:00"/>
    <d v="1899-12-30T00:08:00"/>
    <x v="1"/>
    <x v="0"/>
    <x v="2"/>
    <x v="159"/>
    <s v="Libre"/>
    <n v="165"/>
    <n v="206.82"/>
    <s v="Plato_16,  Plato_8,  Plato_7,  Plato_2"/>
    <x v="4"/>
    <x v="10"/>
    <s v=" Plato_8"/>
    <s v=" Plato_7"/>
    <s v=" Plato_2"/>
    <s v="Plato_16Plato_8Plato_7Plato_2"/>
    <x v="0"/>
  </r>
  <r>
    <x v="161"/>
    <n v="5"/>
    <x v="150"/>
    <n v="5"/>
    <x v="134"/>
    <x v="129"/>
    <d v="2023-04-02T03:59:00"/>
    <d v="1899-12-30T01:14:00"/>
    <d v="1899-12-30T02:15:00"/>
    <d v="1899-12-30T00:00:00"/>
    <x v="0"/>
    <x v="0"/>
    <x v="2"/>
    <x v="160"/>
    <s v="Libre"/>
    <n v="310"/>
    <n v="358.75"/>
    <s v="Plato_12,  Plato_10,  Plato_19,  Plato_8"/>
    <x v="9"/>
    <x v="4"/>
    <s v=" Plato_10"/>
    <s v=" Plato_19"/>
    <s v=" Plato_8"/>
    <s v="Plato_12Plato_10Plato_19Plato_8"/>
    <x v="1"/>
  </r>
  <r>
    <x v="162"/>
    <n v="15"/>
    <x v="151"/>
    <n v="1"/>
    <x v="135"/>
    <x v="129"/>
    <d v="2023-04-02T03:54:00"/>
    <d v="1899-12-30T01:24:00"/>
    <d v="1899-12-30T00:55:00"/>
    <d v="1899-12-30T00:29:00"/>
    <x v="1"/>
    <x v="2"/>
    <x v="2"/>
    <x v="161"/>
    <s v="Ocupada"/>
    <n v="27"/>
    <n v="69.58"/>
    <s v="Plato_6"/>
    <x v="3"/>
    <x v="18"/>
    <m/>
    <m/>
    <m/>
    <s v="Plato_6"/>
    <x v="0"/>
  </r>
  <r>
    <x v="163"/>
    <n v="4"/>
    <x v="152"/>
    <n v="6"/>
    <x v="136"/>
    <x v="129"/>
    <d v="2023-04-02T06:00:00"/>
    <d v="1899-12-30T03:30:00"/>
    <d v="1899-12-30T00:37:00"/>
    <d v="1899-12-30T02:53:00"/>
    <x v="2"/>
    <x v="0"/>
    <x v="2"/>
    <x v="162"/>
    <s v="Ocupada"/>
    <n v="106"/>
    <n v="119.15"/>
    <s v="Plato_14,  Plato_2"/>
    <x v="4"/>
    <x v="19"/>
    <s v=" Plato_2"/>
    <m/>
    <m/>
    <s v="Plato_14Plato_2"/>
    <x v="0"/>
  </r>
  <r>
    <x v="164"/>
    <n v="10"/>
    <x v="153"/>
    <n v="4"/>
    <x v="137"/>
    <x v="130"/>
    <d v="2023-04-02T04:29:00"/>
    <d v="1899-12-30T01:46:00"/>
    <d v="1899-12-30T02:38:00"/>
    <d v="1899-12-30T00:00:00"/>
    <x v="2"/>
    <x v="1"/>
    <x v="2"/>
    <x v="163"/>
    <s v="Libre"/>
    <n v="195"/>
    <n v="209.67"/>
    <s v="Plato_13,  Plato_2,  Plato_7,  Plato_20"/>
    <x v="5"/>
    <x v="16"/>
    <s v=" Plato_2"/>
    <s v=" Plato_7"/>
    <s v=" Plato_20"/>
    <s v="Plato_13Plato_2Plato_7Plato_20"/>
    <x v="1"/>
  </r>
  <r>
    <x v="165"/>
    <n v="3"/>
    <x v="154"/>
    <n v="6"/>
    <x v="138"/>
    <x v="131"/>
    <d v="2023-04-02T03:56:00"/>
    <d v="1899-12-30T01:16:00"/>
    <d v="1899-12-30T01:08:00"/>
    <d v="1899-12-30T00:08:00"/>
    <x v="3"/>
    <x v="0"/>
    <x v="0"/>
    <x v="164"/>
    <s v="Reservada"/>
    <n v="96"/>
    <n v="107.41"/>
    <s v="Plato_11,  Plato_2"/>
    <x v="4"/>
    <x v="3"/>
    <s v=" Plato_2"/>
    <m/>
    <m/>
    <s v="Plato_11Plato_2"/>
    <x v="0"/>
  </r>
  <r>
    <x v="166"/>
    <n v="12"/>
    <x v="155"/>
    <n v="2"/>
    <x v="109"/>
    <x v="132"/>
    <d v="2023-04-02T05:26:00"/>
    <d v="1899-12-30T02:49:00"/>
    <d v="1899-12-30T01:13:00"/>
    <d v="1899-12-30T01:36:00"/>
    <x v="2"/>
    <x v="2"/>
    <x v="2"/>
    <x v="165"/>
    <s v="Libre"/>
    <n v="243"/>
    <n v="268.98"/>
    <s v="Plato_3,  Plato_9,  Plato_19,  Plato_2"/>
    <x v="1"/>
    <x v="12"/>
    <s v=" Plato_9"/>
    <s v=" Plato_19"/>
    <s v=" Plato_2"/>
    <s v="Plato_3Plato_9Plato_19Plato_2"/>
    <x v="0"/>
  </r>
  <r>
    <x v="167"/>
    <n v="17"/>
    <x v="156"/>
    <n v="4"/>
    <x v="139"/>
    <x v="133"/>
    <d v="2023-04-02T04:53:00"/>
    <d v="1899-12-30T02:17:00"/>
    <d v="1899-12-30T00:26:00"/>
    <d v="1899-12-30T01:51:00"/>
    <x v="2"/>
    <x v="1"/>
    <x v="1"/>
    <x v="166"/>
    <s v="Libre"/>
    <n v="75"/>
    <n v="90.99"/>
    <s v="Plato_1"/>
    <x v="9"/>
    <x v="15"/>
    <m/>
    <m/>
    <m/>
    <s v="Plato_1"/>
    <x v="0"/>
  </r>
  <r>
    <x v="168"/>
    <n v="11"/>
    <x v="157"/>
    <n v="4"/>
    <x v="109"/>
    <x v="134"/>
    <d v="2023-04-02T05:26:00"/>
    <d v="1899-12-30T02:51:00"/>
    <d v="1899-12-30T01:07:00"/>
    <d v="1899-12-30T01:44:00"/>
    <x v="0"/>
    <x v="0"/>
    <x v="2"/>
    <x v="167"/>
    <s v="Reservada"/>
    <n v="88"/>
    <n v="136.72999999999999"/>
    <s v="Plato_12,  Plato_1"/>
    <x v="1"/>
    <x v="4"/>
    <s v=" Plato_1"/>
    <m/>
    <m/>
    <s v="Plato_12Plato_1"/>
    <x v="0"/>
  </r>
  <r>
    <x v="169"/>
    <n v="14"/>
    <x v="84"/>
    <n v="6"/>
    <x v="140"/>
    <x v="134"/>
    <d v="2023-04-02T03:40:00"/>
    <d v="1899-12-30T01:20:00"/>
    <d v="1899-12-30T02:44:00"/>
    <d v="1899-12-30T00:00:00"/>
    <x v="4"/>
    <x v="0"/>
    <x v="0"/>
    <x v="168"/>
    <s v="Ocupada"/>
    <n v="245"/>
    <n v="263.85000000000002"/>
    <s v="Plato_2,  Plato_10,  Plato_13,  Plato_16"/>
    <x v="4"/>
    <x v="8"/>
    <s v=" Plato_10"/>
    <s v=" Plato_13"/>
    <s v=" Plato_16"/>
    <s v="Plato_2Plato_10Plato_13Plato_16"/>
    <x v="1"/>
  </r>
  <r>
    <x v="170"/>
    <n v="8"/>
    <x v="158"/>
    <n v="2"/>
    <x v="141"/>
    <x v="135"/>
    <d v="2023-04-02T06:02:00"/>
    <d v="1899-12-30T03:28:00"/>
    <d v="1899-12-30T01:45:00"/>
    <d v="1899-12-30T01:43:00"/>
    <x v="4"/>
    <x v="2"/>
    <x v="2"/>
    <x v="169"/>
    <s v="Reservada"/>
    <n v="170"/>
    <n v="217.53"/>
    <s v="Plato_5,  Plato_19,  Plato_15,  Plato_7"/>
    <x v="1"/>
    <x v="7"/>
    <s v=" Plato_19"/>
    <s v=" Plato_15"/>
    <s v=" Plato_7"/>
    <s v="Plato_5Plato_19Plato_15Plato_7"/>
    <x v="0"/>
  </r>
  <r>
    <x v="171"/>
    <n v="14"/>
    <x v="159"/>
    <n v="3"/>
    <x v="142"/>
    <x v="135"/>
    <d v="2023-04-02T04:30:00"/>
    <d v="1899-12-30T01:56:00"/>
    <d v="1899-12-30T01:57:00"/>
    <d v="1899-12-30T00:00:00"/>
    <x v="2"/>
    <x v="2"/>
    <x v="2"/>
    <x v="170"/>
    <s v="Reservada"/>
    <n v="124"/>
    <n v="152.57999999999998"/>
    <s v="Plato_1,  Plato_8,  Plato_19,  Plato_16"/>
    <x v="6"/>
    <x v="15"/>
    <s v=" Plato_8"/>
    <s v=" Plato_19"/>
    <s v=" Plato_16"/>
    <s v="Plato_1Plato_8Plato_19Plato_16"/>
    <x v="1"/>
  </r>
  <r>
    <x v="172"/>
    <n v="11"/>
    <x v="160"/>
    <n v="6"/>
    <x v="98"/>
    <x v="135"/>
    <d v="2023-04-02T05:21:00"/>
    <d v="1899-12-30T03:02:00"/>
    <d v="1899-12-30T00:59:00"/>
    <d v="1899-12-30T02:03:00"/>
    <x v="2"/>
    <x v="0"/>
    <x v="2"/>
    <x v="171"/>
    <s v="Ocupada"/>
    <n v="66"/>
    <n v="115.07"/>
    <s v="Plato_11"/>
    <x v="8"/>
    <x v="3"/>
    <m/>
    <m/>
    <m/>
    <s v="Plato_11"/>
    <x v="0"/>
  </r>
  <r>
    <x v="173"/>
    <n v="1"/>
    <x v="161"/>
    <n v="5"/>
    <x v="143"/>
    <x v="136"/>
    <d v="2023-04-02T04:49:00"/>
    <d v="1899-12-30T02:16:00"/>
    <d v="1899-12-30T00:23:00"/>
    <d v="1899-12-30T01:53:00"/>
    <x v="0"/>
    <x v="0"/>
    <x v="2"/>
    <x v="172"/>
    <s v="Libre"/>
    <n v="139"/>
    <n v="185.96"/>
    <s v="Plato_14,  Plato_17"/>
    <x v="5"/>
    <x v="19"/>
    <s v=" Plato_17"/>
    <m/>
    <m/>
    <s v="Plato_14Plato_17"/>
    <x v="0"/>
  </r>
  <r>
    <x v="174"/>
    <n v="20"/>
    <x v="162"/>
    <n v="4"/>
    <x v="144"/>
    <x v="137"/>
    <d v="2023-04-02T04:32:00"/>
    <d v="1899-12-30T02:20:00"/>
    <d v="1899-12-30T00:48:00"/>
    <d v="1899-12-30T01:32:00"/>
    <x v="2"/>
    <x v="0"/>
    <x v="2"/>
    <x v="173"/>
    <s v="Ocupada"/>
    <n v="63"/>
    <n v="93.5"/>
    <s v="Plato_13"/>
    <x v="9"/>
    <x v="16"/>
    <m/>
    <m/>
    <m/>
    <s v="Plato_13"/>
    <x v="0"/>
  </r>
  <r>
    <x v="175"/>
    <n v="5"/>
    <x v="163"/>
    <n v="1"/>
    <x v="131"/>
    <x v="138"/>
    <d v="2023-04-02T05:28:00"/>
    <d v="1899-12-30T03:05:00"/>
    <d v="1899-12-30T02:06:00"/>
    <d v="1899-12-30T00:59:00"/>
    <x v="4"/>
    <x v="0"/>
    <x v="2"/>
    <x v="174"/>
    <s v="Libre"/>
    <n v="208"/>
    <n v="225.4"/>
    <s v="Plato_18,  Plato_10,  Plato_9,  Plato_6"/>
    <x v="5"/>
    <x v="9"/>
    <s v=" Plato_10"/>
    <s v=" Plato_9"/>
    <s v=" Plato_6"/>
    <s v="Plato_18Plato_10Plato_9Plato_6"/>
    <x v="0"/>
  </r>
  <r>
    <x v="176"/>
    <n v="8"/>
    <x v="164"/>
    <n v="4"/>
    <x v="134"/>
    <x v="138"/>
    <d v="2023-04-02T03:59:00"/>
    <d v="1899-12-30T01:36:00"/>
    <d v="1899-12-30T00:37:00"/>
    <d v="1899-12-30T00:59:00"/>
    <x v="2"/>
    <x v="2"/>
    <x v="1"/>
    <x v="175"/>
    <s v="Reservada"/>
    <n v="25"/>
    <n v="38.340000000000003"/>
    <s v="Plato_1"/>
    <x v="7"/>
    <x v="15"/>
    <m/>
    <m/>
    <m/>
    <s v="Plato_1"/>
    <x v="0"/>
  </r>
  <r>
    <x v="177"/>
    <n v="10"/>
    <x v="165"/>
    <n v="3"/>
    <x v="133"/>
    <x v="139"/>
    <d v="2023-04-02T05:12:00"/>
    <d v="1899-12-30T03:06:00"/>
    <d v="1899-12-30T00:56:00"/>
    <d v="1899-12-30T02:10:00"/>
    <x v="0"/>
    <x v="2"/>
    <x v="2"/>
    <x v="176"/>
    <s v="Ocupada"/>
    <n v="90"/>
    <n v="131.9"/>
    <s v="Plato_7,  Plato_13"/>
    <x v="4"/>
    <x v="0"/>
    <s v=" Plato_13"/>
    <m/>
    <m/>
    <s v="Plato_7Plato_13"/>
    <x v="0"/>
  </r>
  <r>
    <x v="178"/>
    <n v="10"/>
    <x v="152"/>
    <n v="1"/>
    <x v="104"/>
    <x v="139"/>
    <d v="2023-04-02T05:09:00"/>
    <d v="1899-12-30T02:48:00"/>
    <d v="1899-12-30T02:41:00"/>
    <d v="1899-12-30T00:07:00"/>
    <x v="2"/>
    <x v="2"/>
    <x v="2"/>
    <x v="177"/>
    <s v="Reservada"/>
    <n v="166"/>
    <n v="212.61"/>
    <s v="Plato_9,  Plato_2,  Plato_3,  Plato_6"/>
    <x v="2"/>
    <x v="11"/>
    <s v=" Plato_2"/>
    <s v=" Plato_3"/>
    <s v=" Plato_6"/>
    <s v="Plato_9Plato_2Plato_3Plato_6"/>
    <x v="0"/>
  </r>
  <r>
    <x v="179"/>
    <n v="13"/>
    <x v="166"/>
    <n v="6"/>
    <x v="145"/>
    <x v="140"/>
    <d v="2023-04-02T04:56:00"/>
    <d v="1899-12-30T02:39:00"/>
    <d v="1899-12-30T00:45:00"/>
    <d v="1899-12-30T01:54:00"/>
    <x v="2"/>
    <x v="1"/>
    <x v="2"/>
    <x v="178"/>
    <s v="Libre"/>
    <n v="72"/>
    <n v="105.02000000000001"/>
    <s v="Plato_19"/>
    <x v="2"/>
    <x v="17"/>
    <m/>
    <m/>
    <m/>
    <s v="Plato_19"/>
    <x v="0"/>
  </r>
  <r>
    <x v="180"/>
    <n v="14"/>
    <x v="167"/>
    <n v="1"/>
    <x v="146"/>
    <x v="141"/>
    <d v="2023-04-02T06:14:00"/>
    <d v="1899-12-30T03:59:00"/>
    <d v="1899-12-30T01:26:00"/>
    <d v="1899-12-30T02:33:00"/>
    <x v="2"/>
    <x v="0"/>
    <x v="0"/>
    <x v="179"/>
    <s v="Libre"/>
    <n v="61"/>
    <n v="87.49"/>
    <s v="Plato_15,  Plato_9"/>
    <x v="9"/>
    <x v="6"/>
    <s v=" Plato_9"/>
    <m/>
    <m/>
    <s v="Plato_15Plato_9"/>
    <x v="0"/>
  </r>
  <r>
    <x v="181"/>
    <n v="5"/>
    <x v="37"/>
    <n v="5"/>
    <x v="147"/>
    <x v="141"/>
    <d v="2023-04-02T04:48:00"/>
    <d v="1899-12-30T02:33:00"/>
    <d v="1899-12-30T01:31:00"/>
    <d v="1899-12-30T01:02:00"/>
    <x v="2"/>
    <x v="0"/>
    <x v="2"/>
    <x v="180"/>
    <s v="Libre"/>
    <n v="214"/>
    <n v="229.84"/>
    <s v="Plato_15,  Plato_16,  Plato_17"/>
    <x v="5"/>
    <x v="6"/>
    <s v=" Plato_16"/>
    <s v=" Plato_17"/>
    <m/>
    <s v="Plato_15Plato_16Plato_17"/>
    <x v="0"/>
  </r>
  <r>
    <x v="182"/>
    <n v="11"/>
    <x v="168"/>
    <n v="6"/>
    <x v="148"/>
    <x v="142"/>
    <d v="2023-04-02T03:36:00"/>
    <d v="1899-12-30T01:27:00"/>
    <d v="1899-12-30T01:22:00"/>
    <d v="1899-12-30T00:05:00"/>
    <x v="1"/>
    <x v="1"/>
    <x v="2"/>
    <x v="181"/>
    <s v="Libre"/>
    <n v="144"/>
    <n v="161.19999999999999"/>
    <s v="Plato_19,  Plato_4"/>
    <x v="8"/>
    <x v="17"/>
    <s v=" Plato_4"/>
    <m/>
    <m/>
    <s v="Plato_19Plato_4"/>
    <x v="0"/>
  </r>
  <r>
    <x v="183"/>
    <n v="12"/>
    <x v="169"/>
    <n v="5"/>
    <x v="149"/>
    <x v="143"/>
    <d v="2023-04-02T03:17:00"/>
    <d v="1899-12-30T01:09:00"/>
    <d v="1899-12-30T00:28:00"/>
    <d v="1899-12-30T00:41:00"/>
    <x v="2"/>
    <x v="0"/>
    <x v="2"/>
    <x v="182"/>
    <s v="Reservada"/>
    <n v="46"/>
    <n v="72.78"/>
    <s v="Plato_14"/>
    <x v="8"/>
    <x v="19"/>
    <m/>
    <m/>
    <m/>
    <s v="Plato_14"/>
    <x v="0"/>
  </r>
  <r>
    <x v="184"/>
    <n v="7"/>
    <x v="170"/>
    <n v="6"/>
    <x v="122"/>
    <x v="144"/>
    <d v="2023-04-02T05:47:00"/>
    <d v="1899-12-30T03:55:00"/>
    <d v="1899-12-30T00:20:00"/>
    <d v="1899-12-30T03:35:00"/>
    <x v="0"/>
    <x v="0"/>
    <x v="2"/>
    <x v="183"/>
    <s v="Ocupada"/>
    <n v="52"/>
    <n v="69.61"/>
    <s v="Plato_10"/>
    <x v="6"/>
    <x v="14"/>
    <m/>
    <m/>
    <m/>
    <s v="Plato_10"/>
    <x v="0"/>
  </r>
  <r>
    <x v="185"/>
    <n v="14"/>
    <x v="171"/>
    <n v="3"/>
    <x v="150"/>
    <x v="145"/>
    <d v="2023-04-02T04:05:00"/>
    <d v="1899-12-30T02:15:00"/>
    <d v="1899-12-30T01:10:00"/>
    <d v="1899-12-30T01:05:00"/>
    <x v="4"/>
    <x v="0"/>
    <x v="2"/>
    <x v="184"/>
    <s v="Ocupada"/>
    <n v="181"/>
    <n v="197.29"/>
    <s v="Plato_7,  Plato_14,  Plato_20"/>
    <x v="10"/>
    <x v="0"/>
    <s v=" Plato_14"/>
    <s v=" Plato_20"/>
    <m/>
    <s v="Plato_7Plato_14Plato_20"/>
    <x v="0"/>
  </r>
  <r>
    <x v="186"/>
    <n v="17"/>
    <x v="172"/>
    <n v="4"/>
    <x v="151"/>
    <x v="145"/>
    <d v="2023-04-02T03:23:00"/>
    <d v="1899-12-30T01:18:00"/>
    <d v="1899-12-30T00:07:00"/>
    <d v="1899-12-30T01:11:00"/>
    <x v="1"/>
    <x v="0"/>
    <x v="2"/>
    <x v="185"/>
    <s v="Reservada"/>
    <n v="44"/>
    <n v="61.09"/>
    <s v="Plato_5"/>
    <x v="5"/>
    <x v="7"/>
    <m/>
    <m/>
    <m/>
    <s v="Plato_5"/>
    <x v="0"/>
  </r>
  <r>
    <x v="187"/>
    <n v="2"/>
    <x v="173"/>
    <n v="2"/>
    <x v="152"/>
    <x v="146"/>
    <d v="2023-04-02T03:25:00"/>
    <d v="1899-12-30T01:21:00"/>
    <d v="1899-12-30T02:19:00"/>
    <d v="1899-12-30T00:00:00"/>
    <x v="1"/>
    <x v="0"/>
    <x v="2"/>
    <x v="186"/>
    <s v="Reservada"/>
    <n v="190"/>
    <n v="205.43"/>
    <s v="Plato_7,  Plato_6,  Plato_2,  Plato_10"/>
    <x v="10"/>
    <x v="0"/>
    <s v=" Plato_6"/>
    <s v=" Plato_2"/>
    <s v=" Plato_10"/>
    <s v="Plato_7Plato_6Plato_2Plato_10"/>
    <x v="1"/>
  </r>
  <r>
    <x v="188"/>
    <n v="4"/>
    <x v="174"/>
    <n v="4"/>
    <x v="153"/>
    <x v="147"/>
    <d v="2023-04-02T05:45:00"/>
    <d v="1899-12-30T03:47:00"/>
    <d v="1899-12-30T00:28:00"/>
    <d v="1899-12-30T03:19:00"/>
    <x v="0"/>
    <x v="1"/>
    <x v="2"/>
    <x v="187"/>
    <s v="Reservada"/>
    <n v="21"/>
    <n v="62.56"/>
    <s v="Plato_13"/>
    <x v="8"/>
    <x v="16"/>
    <m/>
    <m/>
    <m/>
    <s v="Plato_13"/>
    <x v="0"/>
  </r>
  <r>
    <x v="189"/>
    <n v="19"/>
    <x v="175"/>
    <n v="1"/>
    <x v="154"/>
    <x v="148"/>
    <d v="2023-04-02T05:14:00"/>
    <d v="1899-12-30T03:18:00"/>
    <d v="1899-12-30T01:50:00"/>
    <d v="1899-12-30T01:28:00"/>
    <x v="0"/>
    <x v="0"/>
    <x v="0"/>
    <x v="188"/>
    <s v="Libre"/>
    <n v="154"/>
    <n v="170.62"/>
    <s v="Plato_13,  Plato_18,  Plato_5"/>
    <x v="3"/>
    <x v="16"/>
    <s v=" Plato_18"/>
    <s v=" Plato_5"/>
    <m/>
    <s v="Plato_13Plato_18Plato_5"/>
    <x v="0"/>
  </r>
  <r>
    <x v="190"/>
    <n v="11"/>
    <x v="176"/>
    <n v="5"/>
    <x v="155"/>
    <x v="148"/>
    <d v="2023-04-02T05:40:00"/>
    <d v="1899-12-30T03:44:00"/>
    <d v="1899-12-30T02:22:00"/>
    <d v="1899-12-30T01:22:00"/>
    <x v="2"/>
    <x v="2"/>
    <x v="0"/>
    <x v="189"/>
    <s v="Libre"/>
    <n v="261"/>
    <n v="274.26"/>
    <s v="Plato_9,  Plato_8,  Plato_13,  Plato_6"/>
    <x v="3"/>
    <x v="11"/>
    <s v=" Plato_8"/>
    <s v=" Plato_13"/>
    <s v=" Plato_6"/>
    <s v="Plato_9Plato_8Plato_13Plato_6"/>
    <x v="0"/>
  </r>
  <r>
    <x v="191"/>
    <n v="7"/>
    <x v="177"/>
    <n v="2"/>
    <x v="156"/>
    <x v="149"/>
    <d v="2023-04-02T04:44:00"/>
    <d v="1899-12-30T02:51:00"/>
    <d v="1899-12-30T01:40:00"/>
    <d v="1899-12-30T01:11:00"/>
    <x v="3"/>
    <x v="0"/>
    <x v="2"/>
    <x v="190"/>
    <s v="Reservada"/>
    <n v="136"/>
    <n v="161.72"/>
    <s v="Plato_6,  Plato_17,  Plato_3"/>
    <x v="5"/>
    <x v="18"/>
    <s v=" Plato_17"/>
    <s v=" Plato_3"/>
    <m/>
    <s v="Plato_6Plato_17Plato_3"/>
    <x v="0"/>
  </r>
  <r>
    <x v="192"/>
    <n v="16"/>
    <x v="178"/>
    <n v="6"/>
    <x v="157"/>
    <x v="149"/>
    <d v="2023-04-02T03:04:00"/>
    <d v="1899-12-30T01:11:00"/>
    <d v="1899-12-30T00:51:00"/>
    <d v="1899-12-30T00:20:00"/>
    <x v="2"/>
    <x v="2"/>
    <x v="2"/>
    <x v="191"/>
    <s v="Libre"/>
    <n v="139"/>
    <n v="185.56"/>
    <s v="Plato_10,  Plato_9"/>
    <x v="2"/>
    <x v="14"/>
    <s v=" Plato_9"/>
    <m/>
    <m/>
    <s v="Plato_10Plato_9"/>
    <x v="0"/>
  </r>
  <r>
    <x v="193"/>
    <n v="11"/>
    <x v="179"/>
    <n v="6"/>
    <x v="158"/>
    <x v="149"/>
    <d v="2023-04-02T05:18:00"/>
    <d v="1899-12-30T03:25:00"/>
    <d v="1899-12-30T02:26:00"/>
    <d v="1899-12-30T00:59:00"/>
    <x v="0"/>
    <x v="2"/>
    <x v="2"/>
    <x v="192"/>
    <s v="Reservada"/>
    <n v="208"/>
    <n v="239.6"/>
    <s v="Plato_2,  Plato_8,  Plato_5,  Plato_11"/>
    <x v="5"/>
    <x v="8"/>
    <s v=" Plato_8"/>
    <s v=" Plato_5"/>
    <s v=" Plato_11"/>
    <s v="Plato_2Plato_8Plato_5Plato_11"/>
    <x v="0"/>
  </r>
  <r>
    <x v="194"/>
    <n v="16"/>
    <x v="180"/>
    <n v="1"/>
    <x v="159"/>
    <x v="150"/>
    <d v="2023-04-02T03:05:00"/>
    <d v="1899-12-30T01:14:00"/>
    <d v="1899-12-30T01:48:00"/>
    <d v="1899-12-30T00:00:00"/>
    <x v="0"/>
    <x v="0"/>
    <x v="2"/>
    <x v="193"/>
    <s v="Libre"/>
    <n v="193"/>
    <n v="210.82999999999998"/>
    <s v="Plato_15,  Plato_18,  Plato_9"/>
    <x v="9"/>
    <x v="6"/>
    <s v=" Plato_18"/>
    <s v=" Plato_9"/>
    <m/>
    <s v="Plato_15Plato_18Plato_9"/>
    <x v="1"/>
  </r>
  <r>
    <x v="195"/>
    <n v="6"/>
    <x v="181"/>
    <n v="1"/>
    <x v="160"/>
    <x v="151"/>
    <d v="2023-04-02T05:01:00"/>
    <d v="1899-12-30T03:26:00"/>
    <d v="1899-12-30T00:13:00"/>
    <d v="1899-12-30T03:13:00"/>
    <x v="1"/>
    <x v="0"/>
    <x v="2"/>
    <x v="194"/>
    <s v="Ocupada"/>
    <n v="80"/>
    <n v="110.25"/>
    <s v="Plato_20"/>
    <x v="6"/>
    <x v="2"/>
    <m/>
    <m/>
    <m/>
    <s v="Plato_20"/>
    <x v="0"/>
  </r>
  <r>
    <x v="196"/>
    <n v="2"/>
    <x v="121"/>
    <n v="6"/>
    <x v="123"/>
    <x v="151"/>
    <d v="2023-04-02T04:09:00"/>
    <d v="1899-12-30T02:19:00"/>
    <d v="1899-12-30T02:26:00"/>
    <d v="1899-12-30T00:00:00"/>
    <x v="2"/>
    <x v="0"/>
    <x v="2"/>
    <x v="195"/>
    <s v="Libre"/>
    <n v="327"/>
    <n v="369.75"/>
    <s v="Plato_6,  Plato_7,  Plato_8,  Plato_17"/>
    <x v="6"/>
    <x v="18"/>
    <s v=" Plato_7"/>
    <s v=" Plato_8"/>
    <s v=" Plato_17"/>
    <s v="Plato_6Plato_7Plato_8Plato_17"/>
    <x v="1"/>
  </r>
  <r>
    <x v="197"/>
    <n v="17"/>
    <x v="87"/>
    <n v="6"/>
    <x v="161"/>
    <x v="152"/>
    <d v="2023-04-02T04:52:00"/>
    <d v="1899-12-30T03:03:00"/>
    <d v="1899-12-30T01:59:00"/>
    <d v="1899-12-30T01:04:00"/>
    <x v="3"/>
    <x v="0"/>
    <x v="2"/>
    <x v="196"/>
    <s v="Libre"/>
    <n v="211"/>
    <n v="252.05"/>
    <s v="Plato_7,  Plato_17,  Plato_16,  Plato_11"/>
    <x v="9"/>
    <x v="0"/>
    <s v=" Plato_17"/>
    <s v=" Plato_16"/>
    <s v=" Plato_11"/>
    <s v="Plato_7Plato_17Plato_16Plato_11"/>
    <x v="0"/>
  </r>
  <r>
    <x v="198"/>
    <n v="13"/>
    <x v="182"/>
    <n v="6"/>
    <x v="118"/>
    <x v="153"/>
    <d v="2023-04-02T04:58:00"/>
    <d v="1899-12-30T03:12:00"/>
    <d v="1899-12-30T01:40:00"/>
    <d v="1899-12-30T01:32:00"/>
    <x v="3"/>
    <x v="0"/>
    <x v="2"/>
    <x v="197"/>
    <s v="Libre"/>
    <n v="87"/>
    <n v="115.1"/>
    <s v="Plato_6,  Plato_2"/>
    <x v="4"/>
    <x v="18"/>
    <s v=" Plato_2"/>
    <m/>
    <m/>
    <s v="Plato_6Plato_2"/>
    <x v="0"/>
  </r>
  <r>
    <x v="199"/>
    <n v="17"/>
    <x v="183"/>
    <n v="6"/>
    <x v="162"/>
    <x v="153"/>
    <d v="2023-04-02T05:36:00"/>
    <d v="1899-12-30T03:50:00"/>
    <d v="1899-12-30T02:00:00"/>
    <d v="1899-12-30T01:50:00"/>
    <x v="2"/>
    <x v="0"/>
    <x v="2"/>
    <x v="198"/>
    <s v="Libre"/>
    <n v="142"/>
    <n v="177.69"/>
    <s v="Plato_1,  Plato_13,  Plato_6"/>
    <x v="7"/>
    <x v="15"/>
    <s v=" Plato_13"/>
    <s v=" Plato_6"/>
    <m/>
    <s v="Plato_1Plato_13Plato_6"/>
    <x v="0"/>
  </r>
  <r>
    <x v="200"/>
    <n v="8"/>
    <x v="144"/>
    <n v="6"/>
    <x v="163"/>
    <x v="154"/>
    <d v="2023-04-02T02:54:00"/>
    <d v="1899-12-30T01:14:00"/>
    <d v="1899-12-30T00:47:00"/>
    <d v="1899-12-30T00:27:00"/>
    <x v="0"/>
    <x v="0"/>
    <x v="2"/>
    <x v="199"/>
    <s v="Reservada"/>
    <n v="62"/>
    <n v="100.4"/>
    <s v="Plato_17"/>
    <x v="3"/>
    <x v="1"/>
    <m/>
    <m/>
    <m/>
    <s v="Plato_17"/>
    <x v="0"/>
  </r>
  <r>
    <x v="201"/>
    <n v="16"/>
    <x v="184"/>
    <n v="4"/>
    <x v="127"/>
    <x v="154"/>
    <d v="2023-04-02T04:02:00"/>
    <d v="1899-12-30T02:37:00"/>
    <d v="1899-12-30T00:35:00"/>
    <d v="1899-12-30T02:02:00"/>
    <x v="0"/>
    <x v="0"/>
    <x v="2"/>
    <x v="200"/>
    <s v="Ocupada"/>
    <n v="69"/>
    <n v="79.66"/>
    <s v="Plato_14"/>
    <x v="8"/>
    <x v="19"/>
    <m/>
    <m/>
    <m/>
    <s v="Plato_14"/>
    <x v="0"/>
  </r>
  <r>
    <x v="202"/>
    <n v="18"/>
    <x v="185"/>
    <n v="4"/>
    <x v="164"/>
    <x v="155"/>
    <d v="2023-04-02T04:50:00"/>
    <d v="1899-12-30T03:30:00"/>
    <d v="1899-12-30T02:19:00"/>
    <d v="1899-12-30T01:11:00"/>
    <x v="3"/>
    <x v="1"/>
    <x v="2"/>
    <x v="201"/>
    <s v="Ocupada"/>
    <n v="226"/>
    <n v="241.92"/>
    <s v="Plato_18,  Plato_2,  Plato_4,  Plato_9"/>
    <x v="2"/>
    <x v="9"/>
    <s v=" Plato_2"/>
    <s v=" Plato_4"/>
    <s v=" Plato_9"/>
    <s v="Plato_18Plato_2Plato_4Plato_9"/>
    <x v="0"/>
  </r>
  <r>
    <x v="203"/>
    <n v="6"/>
    <x v="186"/>
    <n v="1"/>
    <x v="123"/>
    <x v="155"/>
    <d v="2023-04-02T04:09:00"/>
    <d v="1899-12-30T02:49:00"/>
    <d v="1899-12-30T01:11:00"/>
    <d v="1899-12-30T01:38:00"/>
    <x v="3"/>
    <x v="0"/>
    <x v="2"/>
    <x v="202"/>
    <s v="Ocupada"/>
    <n v="271"/>
    <n v="285.94"/>
    <s v="Plato_17,  Plato_2,  Plato_11,  Plato_5"/>
    <x v="9"/>
    <x v="1"/>
    <s v=" Plato_2"/>
    <s v=" Plato_11"/>
    <s v=" Plato_5"/>
    <s v="Plato_17Plato_2Plato_11Plato_5"/>
    <x v="0"/>
  </r>
  <r>
    <x v="204"/>
    <n v="2"/>
    <x v="187"/>
    <n v="5"/>
    <x v="165"/>
    <x v="156"/>
    <d v="2023-04-02T03:28:00"/>
    <d v="1899-12-30T02:12:00"/>
    <d v="1899-12-30T02:52:00"/>
    <d v="1899-12-30T00:00:00"/>
    <x v="2"/>
    <x v="0"/>
    <x v="1"/>
    <x v="203"/>
    <s v="Ocupada"/>
    <n v="239"/>
    <n v="288.36"/>
    <s v="Plato_1,  Plato_4,  Plato_7,  Plato_17"/>
    <x v="7"/>
    <x v="15"/>
    <s v=" Plato_4"/>
    <s v=" Plato_7"/>
    <s v=" Plato_17"/>
    <s v="Plato_1Plato_4Plato_7Plato_17"/>
    <x v="1"/>
  </r>
  <r>
    <x v="205"/>
    <n v="5"/>
    <x v="185"/>
    <n v="2"/>
    <x v="166"/>
    <x v="156"/>
    <d v="2023-04-02T03:22:00"/>
    <d v="1899-12-30T01:51:00"/>
    <d v="1899-12-30T01:42:00"/>
    <d v="1899-12-30T00:09:00"/>
    <x v="2"/>
    <x v="0"/>
    <x v="2"/>
    <x v="204"/>
    <s v="Libre"/>
    <n v="202"/>
    <n v="240.88"/>
    <s v="Plato_4,  Plato_20,  Plato_8,  Plato_14"/>
    <x v="1"/>
    <x v="13"/>
    <s v=" Plato_20"/>
    <s v=" Plato_8"/>
    <s v=" Plato_14"/>
    <s v="Plato_4Plato_20Plato_8Plato_14"/>
    <x v="0"/>
  </r>
  <r>
    <x v="206"/>
    <n v="9"/>
    <x v="188"/>
    <n v="6"/>
    <x v="167"/>
    <x v="156"/>
    <d v="2023-04-02T04:06:00"/>
    <d v="1899-12-30T02:35:00"/>
    <d v="1899-12-30T02:51:00"/>
    <d v="1899-12-30T00:00:00"/>
    <x v="1"/>
    <x v="2"/>
    <x v="1"/>
    <x v="205"/>
    <s v="Reservada"/>
    <n v="214"/>
    <n v="248.49"/>
    <s v="Plato_14,  Plato_18,  Plato_1,  Plato_10"/>
    <x v="6"/>
    <x v="19"/>
    <s v=" Plato_18"/>
    <s v=" Plato_1"/>
    <s v=" Plato_10"/>
    <s v="Plato_14Plato_18Plato_1Plato_10"/>
    <x v="1"/>
  </r>
  <r>
    <x v="207"/>
    <n v="14"/>
    <x v="81"/>
    <n v="3"/>
    <x v="157"/>
    <x v="157"/>
    <d v="2023-04-02T03:04:00"/>
    <d v="1899-12-30T01:37:00"/>
    <d v="1899-12-30T00:47:00"/>
    <d v="1899-12-30T00:50:00"/>
    <x v="0"/>
    <x v="0"/>
    <x v="2"/>
    <x v="206"/>
    <s v="Reservada"/>
    <n v="144"/>
    <n v="171.94"/>
    <s v="Plato_15,  Plato_7"/>
    <x v="1"/>
    <x v="6"/>
    <s v=" Plato_7"/>
    <m/>
    <m/>
    <s v="Plato_15Plato_7"/>
    <x v="0"/>
  </r>
  <r>
    <x v="208"/>
    <n v="9"/>
    <x v="189"/>
    <n v="2"/>
    <x v="168"/>
    <x v="158"/>
    <d v="2023-04-02T02:43:00"/>
    <d v="1899-12-30T01:17:00"/>
    <d v="1899-12-30T01:42:00"/>
    <d v="1899-12-30T00:00:00"/>
    <x v="0"/>
    <x v="2"/>
    <x v="0"/>
    <x v="207"/>
    <s v="Reservada"/>
    <n v="206"/>
    <n v="236.96"/>
    <s v="Plato_14,  Plato_19,  Plato_13,  Plato_8"/>
    <x v="6"/>
    <x v="19"/>
    <s v=" Plato_19"/>
    <s v=" Plato_13"/>
    <s v=" Plato_8"/>
    <s v="Plato_14Plato_19Plato_13Plato_8"/>
    <x v="1"/>
  </r>
  <r>
    <x v="209"/>
    <n v="6"/>
    <x v="190"/>
    <n v="6"/>
    <x v="169"/>
    <x v="159"/>
    <d v="2023-04-02T02:48:00"/>
    <d v="1899-12-30T01:40:00"/>
    <d v="1899-12-30T00:32:00"/>
    <d v="1899-12-30T01:08:00"/>
    <x v="1"/>
    <x v="0"/>
    <x v="0"/>
    <x v="32"/>
    <s v="Ocupada"/>
    <n v="105"/>
    <n v="125.38"/>
    <s v="Plato_8"/>
    <x v="1"/>
    <x v="5"/>
    <m/>
    <m/>
    <m/>
    <s v="Plato_8"/>
    <x v="0"/>
  </r>
  <r>
    <x v="210"/>
    <n v="20"/>
    <x v="191"/>
    <n v="6"/>
    <x v="170"/>
    <x v="159"/>
    <d v="2023-04-02T04:38:00"/>
    <d v="1899-12-30T03:30:00"/>
    <d v="1899-12-30T00:49:00"/>
    <d v="1899-12-30T02:41:00"/>
    <x v="3"/>
    <x v="0"/>
    <x v="1"/>
    <x v="208"/>
    <s v="Ocupada"/>
    <n v="69"/>
    <n v="116.55"/>
    <s v="Plato_14"/>
    <x v="7"/>
    <x v="19"/>
    <m/>
    <m/>
    <m/>
    <s v="Plato_14"/>
    <x v="0"/>
  </r>
  <r>
    <x v="211"/>
    <n v="13"/>
    <x v="192"/>
    <n v="3"/>
    <x v="171"/>
    <x v="160"/>
    <d v="2023-04-02T04:11:00"/>
    <d v="1899-12-30T03:05:00"/>
    <d v="1899-12-30T00:41:00"/>
    <d v="1899-12-30T02:24:00"/>
    <x v="4"/>
    <x v="1"/>
    <x v="2"/>
    <x v="209"/>
    <s v="Ocupada"/>
    <n v="63"/>
    <n v="75.400000000000006"/>
    <s v="Plato_13"/>
    <x v="1"/>
    <x v="16"/>
    <m/>
    <m/>
    <m/>
    <s v="Plato_13"/>
    <x v="0"/>
  </r>
  <r>
    <x v="212"/>
    <n v="12"/>
    <x v="193"/>
    <n v="6"/>
    <x v="172"/>
    <x v="161"/>
    <d v="2023-04-02T04:24:00"/>
    <d v="1899-12-30T03:19:00"/>
    <d v="1899-12-30T02:02:00"/>
    <d v="1899-12-30T01:17:00"/>
    <x v="1"/>
    <x v="0"/>
    <x v="2"/>
    <x v="210"/>
    <s v="Ocupada"/>
    <n v="109"/>
    <n v="122.69"/>
    <s v="Plato_10,  Plato_5,  Plato_14,  Plato_12"/>
    <x v="7"/>
    <x v="14"/>
    <s v=" Plato_5"/>
    <s v=" Plato_14"/>
    <s v=" Plato_12"/>
    <s v="Plato_10Plato_5Plato_14Plato_12"/>
    <x v="0"/>
  </r>
  <r>
    <x v="213"/>
    <n v="5"/>
    <x v="194"/>
    <n v="6"/>
    <x v="173"/>
    <x v="162"/>
    <d v="2023-04-02T02:46:00"/>
    <d v="1899-12-30T01:27:00"/>
    <d v="1899-12-30T01:16:00"/>
    <d v="1899-12-30T00:11:00"/>
    <x v="2"/>
    <x v="0"/>
    <x v="0"/>
    <x v="211"/>
    <s v="Reservada"/>
    <n v="152"/>
    <n v="194.74"/>
    <s v="Plato_12,  Plato_18,  Plato_17"/>
    <x v="10"/>
    <x v="4"/>
    <s v=" Plato_18"/>
    <s v=" Plato_17"/>
    <m/>
    <s v="Plato_12Plato_18Plato_17"/>
    <x v="0"/>
  </r>
  <r>
    <x v="214"/>
    <n v="12"/>
    <x v="195"/>
    <n v="1"/>
    <x v="174"/>
    <x v="163"/>
    <d v="2023-04-02T02:44:00"/>
    <d v="1899-12-30T01:41:00"/>
    <d v="1899-12-30T00:22:00"/>
    <d v="1899-12-30T01:19:00"/>
    <x v="4"/>
    <x v="0"/>
    <x v="1"/>
    <x v="212"/>
    <s v="Ocupada"/>
    <n v="46"/>
    <n v="89.95"/>
    <s v="Plato_14"/>
    <x v="4"/>
    <x v="19"/>
    <m/>
    <m/>
    <m/>
    <s v="Plato_14"/>
    <x v="0"/>
  </r>
  <r>
    <x v="215"/>
    <n v="19"/>
    <x v="196"/>
    <n v="2"/>
    <x v="175"/>
    <x v="164"/>
    <d v="2023-04-02T02:50:00"/>
    <d v="1899-12-30T01:34:00"/>
    <d v="1899-12-30T00:53:00"/>
    <d v="1899-12-30T00:41:00"/>
    <x v="3"/>
    <x v="2"/>
    <x v="2"/>
    <x v="213"/>
    <s v="Reservada"/>
    <n v="32"/>
    <n v="81.62"/>
    <s v="Plato_15"/>
    <x v="10"/>
    <x v="6"/>
    <m/>
    <m/>
    <m/>
    <s v="Plato_15"/>
    <x v="0"/>
  </r>
  <r>
    <x v="216"/>
    <n v="5"/>
    <x v="197"/>
    <n v="6"/>
    <x v="176"/>
    <x v="165"/>
    <d v="2023-04-02T02:52:00"/>
    <d v="1899-12-30T01:38:00"/>
    <d v="1899-12-30T00:12:00"/>
    <d v="1899-12-30T01:26:00"/>
    <x v="4"/>
    <x v="0"/>
    <x v="0"/>
    <x v="214"/>
    <s v="Reservada"/>
    <n v="56"/>
    <n v="81.569999999999993"/>
    <s v="Plato_16"/>
    <x v="8"/>
    <x v="10"/>
    <m/>
    <m/>
    <m/>
    <s v="Plato_16"/>
    <x v="0"/>
  </r>
  <r>
    <x v="217"/>
    <n v="8"/>
    <x v="198"/>
    <n v="2"/>
    <x v="177"/>
    <x v="166"/>
    <d v="2023-04-02T03:10:00"/>
    <d v="1899-12-30T02:13:00"/>
    <d v="1899-12-30T02:30:00"/>
    <d v="1899-12-30T00:00:00"/>
    <x v="2"/>
    <x v="0"/>
    <x v="2"/>
    <x v="215"/>
    <s v="Ocupada"/>
    <n v="208"/>
    <n v="257.10000000000002"/>
    <s v="Plato_13,  Plato_18,  Plato_17,  Plato_11"/>
    <x v="4"/>
    <x v="16"/>
    <s v=" Plato_18"/>
    <s v=" Plato_17"/>
    <s v=" Plato_11"/>
    <s v="Plato_13Plato_18Plato_17Plato_11"/>
    <x v="1"/>
  </r>
  <r>
    <x v="218"/>
    <n v="8"/>
    <x v="199"/>
    <n v="1"/>
    <x v="178"/>
    <x v="167"/>
    <d v="2023-04-02T02:55:00"/>
    <d v="1899-12-30T02:02:00"/>
    <d v="1899-12-30T00:55:00"/>
    <d v="1899-12-30T01:07:00"/>
    <x v="4"/>
    <x v="0"/>
    <x v="2"/>
    <x v="216"/>
    <s v="Ocupada"/>
    <n v="154"/>
    <n v="186.42000000000002"/>
    <s v="Plato_15,  Plato_9"/>
    <x v="9"/>
    <x v="6"/>
    <s v=" Plato_9"/>
    <m/>
    <m/>
    <s v="Plato_15Plato_9"/>
    <x v="0"/>
  </r>
  <r>
    <x v="219"/>
    <n v="19"/>
    <x v="160"/>
    <n v="6"/>
    <x v="179"/>
    <x v="168"/>
    <d v="2023-04-02T04:33:00"/>
    <d v="1899-12-30T03:27:00"/>
    <d v="1899-12-30T01:07:00"/>
    <d v="1899-12-30T02:20:00"/>
    <x v="2"/>
    <x v="0"/>
    <x v="2"/>
    <x v="217"/>
    <s v="Reservada"/>
    <n v="156"/>
    <n v="182.02"/>
    <s v="Plato_19,  Plato_7"/>
    <x v="1"/>
    <x v="17"/>
    <s v=" Plato_7"/>
    <m/>
    <m/>
    <s v="Plato_19Plato_7"/>
    <x v="0"/>
  </r>
  <r>
    <x v="220"/>
    <n v="15"/>
    <x v="154"/>
    <n v="6"/>
    <x v="180"/>
    <x v="169"/>
    <d v="2023-04-02T04:57:00"/>
    <d v="1899-12-30T03:56:00"/>
    <d v="1899-12-30T00:13:00"/>
    <d v="1899-12-30T03:43:00"/>
    <x v="3"/>
    <x v="0"/>
    <x v="2"/>
    <x v="218"/>
    <s v="Reservada"/>
    <n v="24"/>
    <n v="72.5"/>
    <s v="Plato_7"/>
    <x v="8"/>
    <x v="0"/>
    <m/>
    <m/>
    <m/>
    <s v="Plato_7"/>
    <x v="0"/>
  </r>
  <r>
    <x v="221"/>
    <n v="11"/>
    <x v="200"/>
    <n v="1"/>
    <x v="181"/>
    <x v="170"/>
    <d v="2023-04-02T03:01:00"/>
    <d v="1899-12-30T02:16:00"/>
    <d v="1899-12-30T01:28:00"/>
    <d v="1899-12-30T00:48:00"/>
    <x v="3"/>
    <x v="2"/>
    <x v="2"/>
    <x v="219"/>
    <s v="Ocupada"/>
    <n v="260"/>
    <n v="294.7"/>
    <s v="Plato_17,  Plato_20,  Plato_9"/>
    <x v="2"/>
    <x v="1"/>
    <s v=" Plato_20"/>
    <s v=" Plato_9"/>
    <m/>
    <s v="Plato_17Plato_20Plato_9"/>
    <x v="0"/>
  </r>
  <r>
    <x v="222"/>
    <n v="16"/>
    <x v="201"/>
    <n v="5"/>
    <x v="182"/>
    <x v="171"/>
    <d v="2023-04-02T02:00:00"/>
    <d v="1899-12-30T01:17:00"/>
    <d v="1899-12-30T02:36:00"/>
    <d v="1899-12-30T00:00:00"/>
    <x v="0"/>
    <x v="0"/>
    <x v="2"/>
    <x v="220"/>
    <s v="Ocupada"/>
    <n v="206"/>
    <n v="230.19"/>
    <s v="Plato_19,  Plato_20,  Plato_7,  Plato_2"/>
    <x v="6"/>
    <x v="17"/>
    <s v=" Plato_20"/>
    <s v=" Plato_7"/>
    <s v=" Plato_2"/>
    <s v="Plato_19Plato_20Plato_7Plato_2"/>
    <x v="1"/>
  </r>
  <r>
    <x v="223"/>
    <n v="7"/>
    <x v="202"/>
    <n v="6"/>
    <x v="123"/>
    <x v="171"/>
    <d v="2023-04-02T04:09:00"/>
    <d v="1899-12-30T03:11:00"/>
    <d v="1899-12-30T02:26:00"/>
    <d v="1899-12-30T00:45:00"/>
    <x v="1"/>
    <x v="2"/>
    <x v="2"/>
    <x v="221"/>
    <s v="Reservada"/>
    <n v="171"/>
    <n v="210.48"/>
    <s v="Plato_3,  Plato_13,  Plato_6,  Plato_9"/>
    <x v="5"/>
    <x v="12"/>
    <s v=" Plato_13"/>
    <s v=" Plato_6"/>
    <s v=" Plato_9"/>
    <s v="Plato_3Plato_13Plato_6Plato_9"/>
    <x v="0"/>
  </r>
  <r>
    <x v="224"/>
    <n v="8"/>
    <x v="203"/>
    <n v="6"/>
    <x v="183"/>
    <x v="171"/>
    <d v="2023-04-02T03:55:00"/>
    <d v="1899-12-30T03:12:00"/>
    <d v="1899-12-30T01:49:00"/>
    <d v="1899-12-30T01:23:00"/>
    <x v="2"/>
    <x v="2"/>
    <x v="2"/>
    <x v="222"/>
    <s v="Ocupada"/>
    <n v="80"/>
    <n v="127.71000000000001"/>
    <s v="Plato_5,  Plato_4"/>
    <x v="0"/>
    <x v="7"/>
    <s v=" Plato_4"/>
    <m/>
    <m/>
    <s v="Plato_5Plato_4"/>
    <x v="0"/>
  </r>
  <r>
    <x v="225"/>
    <n v="14"/>
    <x v="204"/>
    <n v="4"/>
    <x v="184"/>
    <x v="172"/>
    <d v="2023-04-02T02:34:00"/>
    <d v="1899-12-30T01:37:00"/>
    <d v="1899-12-30T00:25:00"/>
    <d v="1899-12-30T01:12:00"/>
    <x v="1"/>
    <x v="0"/>
    <x v="2"/>
    <x v="223"/>
    <s v="Reservada"/>
    <n v="72"/>
    <n v="89.55"/>
    <s v="Plato_7"/>
    <x v="3"/>
    <x v="0"/>
    <m/>
    <m/>
    <m/>
    <s v="Plato_7"/>
    <x v="0"/>
  </r>
  <r>
    <x v="226"/>
    <n v="20"/>
    <x v="205"/>
    <n v="6"/>
    <x v="185"/>
    <x v="173"/>
    <d v="2023-04-02T03:52:00"/>
    <d v="1899-12-30T03:13:00"/>
    <d v="1899-12-30T01:47:00"/>
    <d v="1899-12-30T01:26:00"/>
    <x v="2"/>
    <x v="0"/>
    <x v="2"/>
    <x v="224"/>
    <s v="Ocupada"/>
    <n v="182"/>
    <n v="221.74"/>
    <s v="Plato_15,  Plato_18,  Plato_17,  Plato_4"/>
    <x v="9"/>
    <x v="6"/>
    <s v=" Plato_18"/>
    <s v=" Plato_17"/>
    <s v=" Plato_4"/>
    <s v="Plato_15Plato_18Plato_17Plato_4"/>
    <x v="0"/>
  </r>
  <r>
    <x v="227"/>
    <n v="1"/>
    <x v="206"/>
    <n v="2"/>
    <x v="186"/>
    <x v="173"/>
    <d v="2023-04-02T04:45:00"/>
    <d v="1899-12-30T04:06:00"/>
    <d v="1899-12-30T00:13:00"/>
    <d v="1899-12-30T03:53:00"/>
    <x v="0"/>
    <x v="2"/>
    <x v="2"/>
    <x v="225"/>
    <s v="Ocupada"/>
    <n v="96"/>
    <n v="127.17"/>
    <s v="Plato_15"/>
    <x v="1"/>
    <x v="6"/>
    <m/>
    <m/>
    <m/>
    <s v="Plato_15"/>
    <x v="0"/>
  </r>
  <r>
    <x v="228"/>
    <n v="8"/>
    <x v="207"/>
    <n v="2"/>
    <x v="187"/>
    <x v="173"/>
    <d v="2023-04-02T03:45:00"/>
    <d v="1899-12-30T03:06:00"/>
    <d v="1899-12-30T00:55:00"/>
    <d v="1899-12-30T02:11:00"/>
    <x v="0"/>
    <x v="2"/>
    <x v="2"/>
    <x v="226"/>
    <s v="Ocupada"/>
    <n v="154"/>
    <n v="188.69"/>
    <s v="Plato_1,  Plato_13,  Plato_9"/>
    <x v="10"/>
    <x v="15"/>
    <s v=" Plato_13"/>
    <s v=" Plato_9"/>
    <m/>
    <s v="Plato_1Plato_13Plato_9"/>
    <x v="0"/>
  </r>
  <r>
    <x v="229"/>
    <n v="8"/>
    <x v="10"/>
    <n v="1"/>
    <x v="188"/>
    <x v="174"/>
    <d v="2023-04-02T02:39:00"/>
    <d v="1899-12-30T01:47:00"/>
    <d v="1899-12-30T00:31:00"/>
    <d v="1899-12-30T01:16:00"/>
    <x v="2"/>
    <x v="1"/>
    <x v="0"/>
    <x v="227"/>
    <s v="Libre"/>
    <n v="38"/>
    <n v="83.64"/>
    <s v="Plato_12"/>
    <x v="10"/>
    <x v="4"/>
    <m/>
    <m/>
    <m/>
    <s v="Plato_12"/>
    <x v="0"/>
  </r>
  <r>
    <x v="230"/>
    <n v="12"/>
    <x v="208"/>
    <n v="2"/>
    <x v="189"/>
    <x v="174"/>
    <d v="2023-04-02T02:26:00"/>
    <d v="1899-12-30T01:34:00"/>
    <d v="1899-12-30T01:41:00"/>
    <d v="1899-12-30T00:00:00"/>
    <x v="0"/>
    <x v="0"/>
    <x v="2"/>
    <x v="228"/>
    <s v="Libre"/>
    <n v="255"/>
    <n v="294.81"/>
    <s v="Plato_11,  Plato_5,  Plato_8,  Plato_15"/>
    <x v="10"/>
    <x v="3"/>
    <s v=" Plato_5"/>
    <s v=" Plato_8"/>
    <s v=" Plato_15"/>
    <s v="Plato_11Plato_5Plato_8Plato_15"/>
    <x v="1"/>
  </r>
  <r>
    <x v="231"/>
    <n v="13"/>
    <x v="209"/>
    <n v="6"/>
    <x v="190"/>
    <x v="175"/>
    <d v="2023-04-02T04:23:00"/>
    <d v="1899-12-30T03:38:00"/>
    <d v="1899-12-30T00:57:00"/>
    <d v="1899-12-30T02:41:00"/>
    <x v="2"/>
    <x v="0"/>
    <x v="2"/>
    <x v="229"/>
    <s v="Reservada"/>
    <n v="84"/>
    <n v="102.86"/>
    <s v="Plato_16"/>
    <x v="3"/>
    <x v="10"/>
    <m/>
    <m/>
    <m/>
    <s v="Plato_16"/>
    <x v="0"/>
  </r>
  <r>
    <x v="232"/>
    <n v="12"/>
    <x v="210"/>
    <n v="2"/>
    <x v="191"/>
    <x v="176"/>
    <d v="2023-04-02T03:08:00"/>
    <d v="1899-12-30T02:24:00"/>
    <d v="1899-12-30T00:26:00"/>
    <d v="1899-12-30T01:58:00"/>
    <x v="4"/>
    <x v="1"/>
    <x v="2"/>
    <x v="230"/>
    <s v="Reservada"/>
    <n v="62"/>
    <n v="75.3"/>
    <s v="Plato_17"/>
    <x v="1"/>
    <x v="1"/>
    <m/>
    <m/>
    <m/>
    <s v="Plato_17"/>
    <x v="0"/>
  </r>
  <r>
    <x v="233"/>
    <n v="7"/>
    <x v="14"/>
    <n v="5"/>
    <x v="192"/>
    <x v="177"/>
    <d v="2023-04-02T04:18:00"/>
    <d v="1899-12-30T03:50:00"/>
    <d v="1899-12-30T02:00:00"/>
    <d v="1899-12-30T01:50:00"/>
    <x v="4"/>
    <x v="0"/>
    <x v="2"/>
    <x v="231"/>
    <s v="Ocupada"/>
    <n v="157"/>
    <n v="199.41"/>
    <s v="Plato_20,  Plato_4,  Plato_13"/>
    <x v="8"/>
    <x v="2"/>
    <s v=" Plato_4"/>
    <s v=" Plato_13"/>
    <m/>
    <s v="Plato_20Plato_4Plato_13"/>
    <x v="0"/>
  </r>
  <r>
    <x v="234"/>
    <n v="6"/>
    <x v="211"/>
    <n v="4"/>
    <x v="193"/>
    <x v="178"/>
    <d v="2023-04-02T02:28:00"/>
    <d v="1899-12-30T01:46:00"/>
    <d v="1899-12-30T00:30:00"/>
    <d v="1899-12-30T01:16:00"/>
    <x v="4"/>
    <x v="0"/>
    <x v="2"/>
    <x v="232"/>
    <s v="Libre"/>
    <n v="72"/>
    <n v="104.82"/>
    <s v="Plato_19"/>
    <x v="10"/>
    <x v="17"/>
    <m/>
    <m/>
    <m/>
    <s v="Plato_19"/>
    <x v="0"/>
  </r>
  <r>
    <x v="235"/>
    <n v="4"/>
    <x v="212"/>
    <n v="4"/>
    <x v="171"/>
    <x v="178"/>
    <d v="2023-04-02T04:11:00"/>
    <d v="1899-12-30T03:29:00"/>
    <d v="1899-12-30T00:22:00"/>
    <d v="1899-12-30T03:07:00"/>
    <x v="2"/>
    <x v="0"/>
    <x v="2"/>
    <x v="233"/>
    <s v="Libre"/>
    <n v="120"/>
    <n v="141.44999999999999"/>
    <s v="Plato_20"/>
    <x v="0"/>
    <x v="2"/>
    <m/>
    <m/>
    <m/>
    <s v="Plato_20"/>
    <x v="0"/>
  </r>
  <r>
    <x v="236"/>
    <n v="16"/>
    <x v="213"/>
    <n v="5"/>
    <x v="194"/>
    <x v="179"/>
    <d v="2023-04-02T02:41:00"/>
    <d v="1899-12-30T02:00:00"/>
    <d v="1899-12-30T01:20:00"/>
    <d v="1899-12-30T00:40:00"/>
    <x v="2"/>
    <x v="0"/>
    <x v="2"/>
    <x v="234"/>
    <s v="Reservada"/>
    <n v="106"/>
    <n v="155.30000000000001"/>
    <s v="Plato_12,  Plato_3,  Plato_9"/>
    <x v="4"/>
    <x v="4"/>
    <s v=" Plato_3"/>
    <s v=" Plato_9"/>
    <m/>
    <s v="Plato_12Plato_3Plato_9"/>
    <x v="0"/>
  </r>
  <r>
    <x v="237"/>
    <n v="16"/>
    <x v="214"/>
    <n v="3"/>
    <x v="195"/>
    <x v="180"/>
    <d v="2023-04-02T04:39:00"/>
    <d v="1899-12-30T03:59:00"/>
    <d v="1899-12-30T00:26:00"/>
    <d v="1899-12-30T03:33:00"/>
    <x v="2"/>
    <x v="0"/>
    <x v="2"/>
    <x v="235"/>
    <s v="Libre"/>
    <n v="35"/>
    <n v="82.2"/>
    <s v="Plato_8"/>
    <x v="9"/>
    <x v="5"/>
    <m/>
    <m/>
    <m/>
    <s v="Plato_8"/>
    <x v="0"/>
  </r>
  <r>
    <x v="238"/>
    <n v="6"/>
    <x v="215"/>
    <n v="4"/>
    <x v="196"/>
    <x v="180"/>
    <d v="2023-04-02T04:17:00"/>
    <d v="1899-12-30T03:37:00"/>
    <d v="1899-12-30T00:06:00"/>
    <d v="1899-12-30T03:31:00"/>
    <x v="0"/>
    <x v="2"/>
    <x v="2"/>
    <x v="236"/>
    <s v="Libre"/>
    <n v="56"/>
    <n v="75.03"/>
    <s v="Plato_16"/>
    <x v="0"/>
    <x v="10"/>
    <m/>
    <m/>
    <m/>
    <s v="Plato_16"/>
    <x v="0"/>
  </r>
  <r>
    <x v="239"/>
    <n v="13"/>
    <x v="216"/>
    <n v="6"/>
    <x v="197"/>
    <x v="180"/>
    <d v="2023-04-02T04:14:00"/>
    <d v="1899-12-30T03:34:00"/>
    <d v="1899-12-30T01:33:00"/>
    <d v="1899-12-30T02:01:00"/>
    <x v="1"/>
    <x v="0"/>
    <x v="2"/>
    <x v="223"/>
    <s v="Reservada"/>
    <n v="270"/>
    <n v="287.55"/>
    <s v="Plato_6,  Plato_15,  Plato_17"/>
    <x v="1"/>
    <x v="18"/>
    <s v=" Plato_15"/>
    <s v=" Plato_17"/>
    <m/>
    <s v="Plato_6Plato_15Plato_17"/>
    <x v="0"/>
  </r>
  <r>
    <x v="240"/>
    <n v="4"/>
    <x v="217"/>
    <n v="3"/>
    <x v="172"/>
    <x v="181"/>
    <d v="2023-04-02T04:24:00"/>
    <d v="1899-12-30T03:45:00"/>
    <d v="1899-12-30T01:24:00"/>
    <d v="1899-12-30T02:21:00"/>
    <x v="4"/>
    <x v="0"/>
    <x v="2"/>
    <x v="237"/>
    <s v="Libre"/>
    <n v="102"/>
    <n v="145.81"/>
    <s v="Plato_1,  Plato_10"/>
    <x v="1"/>
    <x v="15"/>
    <s v=" Plato_10"/>
    <m/>
    <m/>
    <s v="Plato_1Plato_10"/>
    <x v="0"/>
  </r>
  <r>
    <x v="241"/>
    <n v="12"/>
    <x v="218"/>
    <n v="1"/>
    <x v="144"/>
    <x v="181"/>
    <d v="2023-04-02T04:32:00"/>
    <d v="1899-12-30T03:53:00"/>
    <d v="1899-12-30T01:45:00"/>
    <d v="1899-12-30T02:08:00"/>
    <x v="2"/>
    <x v="1"/>
    <x v="2"/>
    <x v="238"/>
    <s v="Reservada"/>
    <n v="117"/>
    <n v="164.99"/>
    <s v="Plato_1,  Plato_3,  Plato_15,  Plato_20"/>
    <x v="6"/>
    <x v="15"/>
    <s v=" Plato_3"/>
    <s v=" Plato_15"/>
    <s v=" Plato_20"/>
    <s v="Plato_1Plato_3Plato_15Plato_20"/>
    <x v="0"/>
  </r>
  <r>
    <x v="242"/>
    <n v="4"/>
    <x v="219"/>
    <n v="2"/>
    <x v="198"/>
    <x v="182"/>
    <d v="2023-04-02T01:42:00"/>
    <d v="1899-12-30T01:04:00"/>
    <d v="1899-12-30T01:37:00"/>
    <d v="1899-12-30T00:00:00"/>
    <x v="1"/>
    <x v="0"/>
    <x v="1"/>
    <x v="239"/>
    <s v="Reservada"/>
    <n v="145"/>
    <n v="157.51"/>
    <s v="Plato_17,  Plato_10"/>
    <x v="7"/>
    <x v="1"/>
    <s v=" Plato_10"/>
    <m/>
    <m/>
    <s v="Plato_17Plato_10"/>
    <x v="1"/>
  </r>
  <r>
    <x v="243"/>
    <n v="2"/>
    <x v="220"/>
    <n v="5"/>
    <x v="198"/>
    <x v="183"/>
    <d v="2023-04-02T01:42:00"/>
    <d v="1899-12-30T01:20:00"/>
    <d v="1899-12-30T01:46:00"/>
    <d v="1899-12-30T00:00:00"/>
    <x v="2"/>
    <x v="2"/>
    <x v="2"/>
    <x v="240"/>
    <s v="Ocupada"/>
    <n v="126"/>
    <n v="137.32"/>
    <s v="Plato_5,  Plato_2"/>
    <x v="5"/>
    <x v="7"/>
    <s v=" Plato_2"/>
    <m/>
    <m/>
    <s v="Plato_5Plato_2"/>
    <x v="1"/>
  </r>
  <r>
    <x v="244"/>
    <n v="18"/>
    <x v="221"/>
    <n v="6"/>
    <x v="177"/>
    <x v="183"/>
    <d v="2023-04-02T03:10:00"/>
    <d v="1899-12-30T02:33:00"/>
    <d v="1899-12-30T01:46:00"/>
    <d v="1899-12-30T00:47:00"/>
    <x v="1"/>
    <x v="0"/>
    <x v="0"/>
    <x v="241"/>
    <s v="Libre"/>
    <n v="150"/>
    <n v="198.43"/>
    <s v="Plato_5,  Plato_11,  Plato_3"/>
    <x v="10"/>
    <x v="7"/>
    <s v=" Plato_11"/>
    <s v=" Plato_3"/>
    <m/>
    <s v="Plato_5Plato_11Plato_3"/>
    <x v="0"/>
  </r>
  <r>
    <x v="245"/>
    <n v="9"/>
    <x v="222"/>
    <n v="4"/>
    <x v="159"/>
    <x v="184"/>
    <d v="2023-04-02T03:05:00"/>
    <d v="1899-12-30T02:29:00"/>
    <d v="1899-12-30T00:33:00"/>
    <d v="1899-12-30T01:56:00"/>
    <x v="1"/>
    <x v="0"/>
    <x v="2"/>
    <x v="242"/>
    <s v="Reservada"/>
    <n v="54"/>
    <n v="90.72"/>
    <s v="Plato_6"/>
    <x v="0"/>
    <x v="18"/>
    <m/>
    <m/>
    <m/>
    <s v="Plato_6"/>
    <x v="0"/>
  </r>
  <r>
    <x v="246"/>
    <n v="9"/>
    <x v="223"/>
    <n v="4"/>
    <x v="142"/>
    <x v="185"/>
    <d v="2023-04-02T04:30:00"/>
    <d v="1899-12-30T03:58:00"/>
    <d v="1899-12-30T00:16:00"/>
    <d v="1899-12-30T03:42:00"/>
    <x v="4"/>
    <x v="0"/>
    <x v="1"/>
    <x v="243"/>
    <s v="Libre"/>
    <n v="50"/>
    <n v="98.259999999999991"/>
    <s v="Plato_1"/>
    <x v="4"/>
    <x v="15"/>
    <m/>
    <m/>
    <m/>
    <s v="Plato_1"/>
    <x v="0"/>
  </r>
  <r>
    <x v="247"/>
    <n v="4"/>
    <x v="224"/>
    <n v="4"/>
    <x v="199"/>
    <x v="186"/>
    <d v="2023-04-02T02:04:00"/>
    <d v="1899-12-30T01:34:00"/>
    <d v="1899-12-30T01:46:00"/>
    <d v="1899-12-30T00:00:00"/>
    <x v="2"/>
    <x v="0"/>
    <x v="2"/>
    <x v="244"/>
    <s v="Reservada"/>
    <n v="99"/>
    <n v="123.75"/>
    <s v="Plato_7,  Plato_1"/>
    <x v="3"/>
    <x v="0"/>
    <s v=" Plato_1"/>
    <m/>
    <m/>
    <s v="Plato_7Plato_1"/>
    <x v="1"/>
  </r>
  <r>
    <x v="248"/>
    <n v="13"/>
    <x v="225"/>
    <n v="3"/>
    <x v="200"/>
    <x v="187"/>
    <d v="2023-04-02T03:41:00"/>
    <d v="1899-12-30T03:29:00"/>
    <d v="1899-12-30T00:46:00"/>
    <d v="1899-12-30T02:43:00"/>
    <x v="3"/>
    <x v="0"/>
    <x v="2"/>
    <x v="245"/>
    <s v="Ocupada"/>
    <n v="184"/>
    <n v="207.34"/>
    <s v="Plato_12,  Plato_6,  Plato_14"/>
    <x v="10"/>
    <x v="4"/>
    <s v=" Plato_6"/>
    <s v=" Plato_14"/>
    <m/>
    <s v="Plato_12Plato_6Plato_14"/>
    <x v="0"/>
  </r>
  <r>
    <x v="249"/>
    <n v="10"/>
    <x v="226"/>
    <n v="4"/>
    <x v="201"/>
    <x v="188"/>
    <d v="2023-04-02T01:32:00"/>
    <d v="1899-12-30T01:06:00"/>
    <d v="1899-12-30T00:25:00"/>
    <d v="1899-12-30T00:41:00"/>
    <x v="2"/>
    <x v="0"/>
    <x v="2"/>
    <x v="246"/>
    <s v="Libre"/>
    <n v="35"/>
    <n v="73.13"/>
    <s v="Plato_8"/>
    <x v="1"/>
    <x v="5"/>
    <m/>
    <m/>
    <m/>
    <s v="Plato_8"/>
    <x v="0"/>
  </r>
  <r>
    <x v="250"/>
    <n v="12"/>
    <x v="227"/>
    <n v="6"/>
    <x v="202"/>
    <x v="188"/>
    <d v="2023-04-02T02:18:00"/>
    <d v="1899-12-30T02:07:00"/>
    <d v="1899-12-30T02:00:00"/>
    <d v="1899-12-30T00:07:00"/>
    <x v="2"/>
    <x v="0"/>
    <x v="0"/>
    <x v="247"/>
    <s v="Ocupada"/>
    <n v="225"/>
    <n v="243.69"/>
    <s v="Plato_18,  Plato_9,  Plato_6,  Plato_1"/>
    <x v="9"/>
    <x v="9"/>
    <s v=" Plato_9"/>
    <s v=" Plato_6"/>
    <s v=" Plato_1"/>
    <s v="Plato_18Plato_9Plato_6Plato_1"/>
    <x v="0"/>
  </r>
  <r>
    <x v="251"/>
    <n v="5"/>
    <x v="228"/>
    <n v="2"/>
    <x v="203"/>
    <x v="189"/>
    <d v="2023-04-02T03:27:00"/>
    <d v="1899-12-30T03:04:00"/>
    <d v="1899-12-30T00:16:00"/>
    <d v="1899-12-30T02:48:00"/>
    <x v="3"/>
    <x v="1"/>
    <x v="1"/>
    <x v="248"/>
    <s v="Reservada"/>
    <n v="21"/>
    <n v="70.88"/>
    <s v="Plato_13"/>
    <x v="10"/>
    <x v="16"/>
    <m/>
    <m/>
    <m/>
    <s v="Plato_13"/>
    <x v="0"/>
  </r>
  <r>
    <x v="252"/>
    <n v="13"/>
    <x v="41"/>
    <n v="5"/>
    <x v="169"/>
    <x v="190"/>
    <d v="2023-04-02T02:48:00"/>
    <d v="1899-12-30T02:26:00"/>
    <d v="1899-12-30T00:25:00"/>
    <d v="1899-12-30T02:01:00"/>
    <x v="0"/>
    <x v="2"/>
    <x v="2"/>
    <x v="249"/>
    <s v="Reservada"/>
    <n v="33"/>
    <n v="59.370000000000005"/>
    <s v="Plato_11"/>
    <x v="0"/>
    <x v="3"/>
    <m/>
    <m/>
    <m/>
    <s v="Plato_11"/>
    <x v="0"/>
  </r>
  <r>
    <x v="253"/>
    <n v="11"/>
    <x v="229"/>
    <n v="3"/>
    <x v="204"/>
    <x v="191"/>
    <d v="2023-04-02T03:43:00"/>
    <d v="1899-12-30T03:40:00"/>
    <d v="1899-12-30T01:07:00"/>
    <d v="1899-12-30T02:33:00"/>
    <x v="4"/>
    <x v="0"/>
    <x v="2"/>
    <x v="167"/>
    <s v="Ocupada"/>
    <n v="177"/>
    <n v="225.73"/>
    <s v="Plato_6,  Plato_15"/>
    <x v="9"/>
    <x v="18"/>
    <s v=" Plato_15"/>
    <m/>
    <m/>
    <s v="Plato_6Plato_15"/>
    <x v="0"/>
  </r>
  <r>
    <x v="254"/>
    <n v="3"/>
    <x v="230"/>
    <n v="5"/>
    <x v="205"/>
    <x v="191"/>
    <d v="2023-04-02T01:50:00"/>
    <d v="1899-12-30T01:32:00"/>
    <d v="1899-12-30T00:58:00"/>
    <d v="1899-12-30T00:34:00"/>
    <x v="1"/>
    <x v="2"/>
    <x v="2"/>
    <x v="250"/>
    <s v="Reservada"/>
    <n v="72"/>
    <n v="91.84"/>
    <s v="Plato_7"/>
    <x v="4"/>
    <x v="0"/>
    <m/>
    <m/>
    <m/>
    <s v="Plato_7"/>
    <x v="0"/>
  </r>
  <r>
    <x v="255"/>
    <n v="16"/>
    <x v="231"/>
    <n v="5"/>
    <x v="206"/>
    <x v="192"/>
    <d v="2023-04-02T02:25:00"/>
    <d v="1899-12-30T02:08:00"/>
    <d v="1899-12-30T00:21:00"/>
    <d v="1899-12-30T01:47:00"/>
    <x v="1"/>
    <x v="0"/>
    <x v="1"/>
    <x v="251"/>
    <s v="Libre"/>
    <n v="48"/>
    <n v="97.56"/>
    <s v="Plato_7"/>
    <x v="7"/>
    <x v="0"/>
    <m/>
    <m/>
    <m/>
    <s v="Plato_7"/>
    <x v="0"/>
  </r>
  <r>
    <x v="256"/>
    <n v="9"/>
    <x v="232"/>
    <n v="1"/>
    <x v="177"/>
    <x v="193"/>
    <d v="2023-04-02T03:10:00"/>
    <d v="1899-12-30T02:54:00"/>
    <d v="1899-12-30T02:09:00"/>
    <d v="1899-12-30T00:45:00"/>
    <x v="0"/>
    <x v="0"/>
    <x v="0"/>
    <x v="252"/>
    <s v="Libre"/>
    <n v="294"/>
    <n v="327.81"/>
    <s v="Plato_17,  Plato_14,  Plato_4,  Plato_15"/>
    <x v="4"/>
    <x v="1"/>
    <s v=" Plato_14"/>
    <s v=" Plato_4"/>
    <s v=" Plato_15"/>
    <s v="Plato_17Plato_14Plato_4Plato_15"/>
    <x v="0"/>
  </r>
  <r>
    <x v="257"/>
    <n v="4"/>
    <x v="233"/>
    <n v="1"/>
    <x v="207"/>
    <x v="194"/>
    <d v="2023-04-02T01:14:00"/>
    <d v="1899-12-30T01:15:00"/>
    <d v="1899-12-30T02:22:00"/>
    <d v="1899-12-30T00:00:00"/>
    <x v="4"/>
    <x v="2"/>
    <x v="2"/>
    <x v="36"/>
    <s v="Ocupada"/>
    <n v="173"/>
    <n v="183.39"/>
    <s v="Plato_7,  Plato_10,  Plato_13,  Plato_12"/>
    <x v="4"/>
    <x v="0"/>
    <s v=" Plato_10"/>
    <s v=" Plato_13"/>
    <s v=" Plato_12"/>
    <s v="Plato_7Plato_10Plato_13Plato_12"/>
    <x v="1"/>
  </r>
  <r>
    <x v="258"/>
    <n v="19"/>
    <x v="234"/>
    <n v="4"/>
    <x v="208"/>
    <x v="194"/>
    <d v="2023-04-02T01:24:00"/>
    <d v="1899-12-30T01:10:00"/>
    <d v="1899-12-30T01:34:00"/>
    <d v="1899-12-30T00:00:00"/>
    <x v="0"/>
    <x v="1"/>
    <x v="2"/>
    <x v="253"/>
    <s v="Reservada"/>
    <n v="168"/>
    <n v="203.02"/>
    <s v="Plato_11,  Plato_14"/>
    <x v="4"/>
    <x v="3"/>
    <s v=" Plato_14"/>
    <m/>
    <m/>
    <s v="Plato_11Plato_14"/>
    <x v="1"/>
  </r>
  <r>
    <x v="259"/>
    <n v="3"/>
    <x v="235"/>
    <n v="5"/>
    <x v="157"/>
    <x v="195"/>
    <d v="2023-04-02T03:04:00"/>
    <d v="1899-12-30T02:52:00"/>
    <d v="1899-12-30T02:51:00"/>
    <d v="1899-12-30T00:01:00"/>
    <x v="3"/>
    <x v="1"/>
    <x v="2"/>
    <x v="254"/>
    <s v="Reservada"/>
    <n v="220"/>
    <n v="244.85"/>
    <s v="Plato_10,  Plato_19,  Plato_6,  Plato_14"/>
    <x v="10"/>
    <x v="14"/>
    <s v=" Plato_19"/>
    <s v=" Plato_6"/>
    <s v=" Plato_14"/>
    <s v="Plato_10Plato_19Plato_6Plato_14"/>
    <x v="0"/>
  </r>
  <r>
    <x v="260"/>
    <n v="4"/>
    <x v="5"/>
    <n v="3"/>
    <x v="121"/>
    <x v="196"/>
    <d v="2023-04-02T04:10:00"/>
    <d v="1899-12-30T03:59:00"/>
    <d v="1899-12-30T02:56:00"/>
    <d v="1899-12-30T01:03:00"/>
    <x v="2"/>
    <x v="0"/>
    <x v="2"/>
    <x v="255"/>
    <s v="Reservada"/>
    <n v="191"/>
    <n v="233.65"/>
    <s v="Plato_3,  Plato_14,  Plato_9,  Plato_16"/>
    <x v="0"/>
    <x v="12"/>
    <s v=" Plato_14"/>
    <s v=" Plato_9"/>
    <s v=" Plato_16"/>
    <s v="Plato_3Plato_14Plato_9Plato_16"/>
    <x v="0"/>
  </r>
  <r>
    <x v="261"/>
    <n v="16"/>
    <x v="236"/>
    <n v="1"/>
    <x v="209"/>
    <x v="197"/>
    <d v="2023-04-02T01:15:00"/>
    <d v="1899-12-30T01:20:00"/>
    <d v="1899-12-30T01:14:00"/>
    <d v="1899-12-30T00:06:00"/>
    <x v="0"/>
    <x v="1"/>
    <x v="2"/>
    <x v="256"/>
    <s v="Ocupada"/>
    <n v="253"/>
    <n v="300.81"/>
    <s v="Plato_9,  Plato_17,  Plato_4,  Plato_11"/>
    <x v="2"/>
    <x v="11"/>
    <s v=" Plato_17"/>
    <s v=" Plato_4"/>
    <s v=" Plato_11"/>
    <s v="Plato_9Plato_17Plato_4Plato_11"/>
    <x v="0"/>
  </r>
  <r>
    <x v="262"/>
    <n v="10"/>
    <x v="206"/>
    <n v="5"/>
    <x v="210"/>
    <x v="198"/>
    <d v="2023-04-02T01:12:00"/>
    <d v="1899-12-30T01:03:00"/>
    <d v="1899-12-30T00:12:00"/>
    <d v="1899-12-30T00:51:00"/>
    <x v="4"/>
    <x v="0"/>
    <x v="2"/>
    <x v="257"/>
    <s v="Reservada"/>
    <n v="60"/>
    <n v="108.24000000000001"/>
    <s v="Plato_2"/>
    <x v="5"/>
    <x v="8"/>
    <m/>
    <m/>
    <m/>
    <s v="Plato_2"/>
    <x v="0"/>
  </r>
  <r>
    <x v="263"/>
    <n v="3"/>
    <x v="237"/>
    <n v="6"/>
    <x v="185"/>
    <x v="199"/>
    <d v="2023-04-02T03:52:00"/>
    <d v="1899-12-30T03:45:00"/>
    <d v="1899-12-30T00:48:00"/>
    <d v="1899-12-30T02:57:00"/>
    <x v="1"/>
    <x v="2"/>
    <x v="2"/>
    <x v="258"/>
    <s v="Libre"/>
    <n v="120"/>
    <n v="150.1"/>
    <s v="Plato_7,  Plato_15"/>
    <x v="7"/>
    <x v="0"/>
    <s v=" Plato_15"/>
    <m/>
    <m/>
    <s v="Plato_7Plato_15"/>
    <x v="0"/>
  </r>
  <r>
    <x v="264"/>
    <n v="12"/>
    <x v="238"/>
    <n v="4"/>
    <x v="211"/>
    <x v="200"/>
    <d v="2023-04-02T01:04:00"/>
    <d v="1899-12-30T01:15:00"/>
    <d v="1899-12-30T00:11:00"/>
    <d v="1899-12-30T01:04:00"/>
    <x v="3"/>
    <x v="0"/>
    <x v="2"/>
    <x v="259"/>
    <s v="Ocupada"/>
    <n v="18"/>
    <n v="56.97"/>
    <s v="Plato_4"/>
    <x v="2"/>
    <x v="13"/>
    <m/>
    <m/>
    <m/>
    <s v="Plato_4"/>
    <x v="0"/>
  </r>
  <r>
    <x v="265"/>
    <n v="12"/>
    <x v="239"/>
    <n v="6"/>
    <x v="212"/>
    <x v="201"/>
    <d v="2023-04-02T02:36:00"/>
    <d v="1899-12-30T02:51:00"/>
    <d v="1899-12-30T01:27:00"/>
    <d v="1899-12-30T01:24:00"/>
    <x v="2"/>
    <x v="0"/>
    <x v="2"/>
    <x v="260"/>
    <s v="Ocupada"/>
    <n v="162"/>
    <n v="186.36"/>
    <s v="Plato_1,  Plato_9"/>
    <x v="3"/>
    <x v="15"/>
    <s v=" Plato_9"/>
    <m/>
    <m/>
    <s v="Plato_1Plato_9"/>
    <x v="0"/>
  </r>
  <r>
    <x v="266"/>
    <n v="7"/>
    <x v="240"/>
    <n v="5"/>
    <x v="213"/>
    <x v="202"/>
    <d v="2023-04-03T03:48:00"/>
    <d v="1899-12-30T01:56:00"/>
    <d v="1899-12-30T01:36:00"/>
    <d v="1899-12-30T00:20:00"/>
    <x v="2"/>
    <x v="2"/>
    <x v="2"/>
    <x v="261"/>
    <s v="Ocupada"/>
    <n v="118"/>
    <n v="162.66"/>
    <s v="Plato_15,  Plato_16,  Plato_2"/>
    <x v="0"/>
    <x v="6"/>
    <s v=" Plato_16"/>
    <s v=" Plato_2"/>
    <m/>
    <s v="Plato_15Plato_16Plato_2"/>
    <x v="0"/>
  </r>
  <r>
    <x v="267"/>
    <n v="14"/>
    <x v="241"/>
    <n v="1"/>
    <x v="214"/>
    <x v="203"/>
    <d v="2023-04-03T03:44:00"/>
    <d v="1899-12-30T02:58:00"/>
    <d v="1899-12-30T01:23:00"/>
    <d v="1899-12-30T01:35:00"/>
    <x v="0"/>
    <x v="0"/>
    <x v="0"/>
    <x v="262"/>
    <s v="Libre"/>
    <n v="68"/>
    <n v="91.16"/>
    <s v="Plato_7,  Plato_5"/>
    <x v="7"/>
    <x v="0"/>
    <s v=" Plato_5"/>
    <m/>
    <m/>
    <s v="Plato_7Plato_5"/>
    <x v="0"/>
  </r>
  <r>
    <x v="268"/>
    <n v="11"/>
    <x v="242"/>
    <n v="2"/>
    <x v="215"/>
    <x v="204"/>
    <d v="2023-04-03T04:15:00"/>
    <d v="1899-12-30T01:17:00"/>
    <d v="1899-12-30T01:41:00"/>
    <d v="1899-12-30T00:00:00"/>
    <x v="2"/>
    <x v="0"/>
    <x v="0"/>
    <x v="263"/>
    <s v="Libre"/>
    <n v="250"/>
    <n v="289.17"/>
    <s v="Plato_19,  Plato_20,  Plato_18"/>
    <x v="5"/>
    <x v="17"/>
    <s v=" Plato_20"/>
    <s v=" Plato_18"/>
    <m/>
    <s v="Plato_19Plato_20Plato_18"/>
    <x v="1"/>
  </r>
  <r>
    <x v="269"/>
    <n v="10"/>
    <x v="26"/>
    <n v="1"/>
    <x v="216"/>
    <x v="205"/>
    <d v="2023-04-03T04:59:00"/>
    <d v="1899-12-30T03:48:00"/>
    <d v="1899-12-30T00:26:00"/>
    <d v="1899-12-30T03:22:00"/>
    <x v="4"/>
    <x v="0"/>
    <x v="2"/>
    <x v="264"/>
    <s v="Libre"/>
    <n v="102"/>
    <n v="112.13"/>
    <s v="Plato_18"/>
    <x v="8"/>
    <x v="9"/>
    <m/>
    <m/>
    <m/>
    <s v="Plato_18"/>
    <x v="0"/>
  </r>
  <r>
    <x v="270"/>
    <n v="3"/>
    <x v="243"/>
    <n v="3"/>
    <x v="217"/>
    <x v="206"/>
    <d v="2023-04-03T05:10:00"/>
    <d v="1899-12-30T03:45:00"/>
    <d v="1899-12-30T00:55:00"/>
    <d v="1899-12-30T02:50:00"/>
    <x v="0"/>
    <x v="0"/>
    <x v="2"/>
    <x v="265"/>
    <s v="Ocupada"/>
    <n v="44"/>
    <n v="60.11"/>
    <s v="Plato_5"/>
    <x v="6"/>
    <x v="7"/>
    <m/>
    <m/>
    <m/>
    <s v="Plato_5"/>
    <x v="0"/>
  </r>
  <r>
    <x v="271"/>
    <n v="7"/>
    <x v="244"/>
    <n v="1"/>
    <x v="218"/>
    <x v="207"/>
    <d v="2023-04-03T04:24:00"/>
    <d v="1899-12-30T03:50:00"/>
    <d v="1899-12-30T01:23:00"/>
    <d v="1899-12-30T02:27:00"/>
    <x v="4"/>
    <x v="0"/>
    <x v="2"/>
    <x v="266"/>
    <s v="Reservada"/>
    <n v="83"/>
    <n v="125.72999999999999"/>
    <s v="Plato_7,  Plato_8"/>
    <x v="0"/>
    <x v="0"/>
    <s v=" Plato_8"/>
    <m/>
    <m/>
    <s v="Plato_7Plato_8"/>
    <x v="0"/>
  </r>
  <r>
    <x v="272"/>
    <n v="20"/>
    <x v="185"/>
    <n v="5"/>
    <x v="219"/>
    <x v="208"/>
    <d v="2023-04-03T03:29:00"/>
    <d v="1899-12-30T01:57:00"/>
    <d v="1899-12-30T01:07:00"/>
    <d v="1899-12-30T00:50:00"/>
    <x v="2"/>
    <x v="0"/>
    <x v="1"/>
    <x v="267"/>
    <s v="Ocupada"/>
    <n v="123"/>
    <n v="159.30000000000001"/>
    <s v="Plato_15,  Plato_5,  Plato_1"/>
    <x v="1"/>
    <x v="6"/>
    <s v=" Plato_5"/>
    <s v=" Plato_1"/>
    <m/>
    <s v="Plato_15Plato_5Plato_1"/>
    <x v="0"/>
  </r>
  <r>
    <x v="273"/>
    <n v="7"/>
    <x v="245"/>
    <n v="1"/>
    <x v="220"/>
    <x v="209"/>
    <d v="2023-04-03T05:52:00"/>
    <d v="1899-12-30T02:52:00"/>
    <d v="1899-12-30T01:15:00"/>
    <d v="1899-12-30T01:37:00"/>
    <x v="1"/>
    <x v="0"/>
    <x v="0"/>
    <x v="268"/>
    <s v="Ocupada"/>
    <n v="116"/>
    <n v="135.93"/>
    <s v="Plato_10,  Plato_12"/>
    <x v="2"/>
    <x v="14"/>
    <s v=" Plato_12"/>
    <m/>
    <m/>
    <s v="Plato_10Plato_12"/>
    <x v="0"/>
  </r>
  <r>
    <x v="274"/>
    <n v="5"/>
    <x v="157"/>
    <n v="3"/>
    <x v="221"/>
    <x v="210"/>
    <d v="2023-04-03T05:58:00"/>
    <d v="1899-12-30T03:45:00"/>
    <d v="1899-12-30T02:02:00"/>
    <d v="1899-12-30T01:43:00"/>
    <x v="2"/>
    <x v="0"/>
    <x v="2"/>
    <x v="269"/>
    <s v="Reservada"/>
    <n v="121"/>
    <n v="170.67000000000002"/>
    <s v="Plato_11,  Plato_17,  Plato_10"/>
    <x v="6"/>
    <x v="3"/>
    <s v=" Plato_17"/>
    <s v=" Plato_10"/>
    <m/>
    <s v="Plato_11Plato_17Plato_10"/>
    <x v="0"/>
  </r>
  <r>
    <x v="275"/>
    <n v="15"/>
    <x v="246"/>
    <n v="6"/>
    <x v="222"/>
    <x v="211"/>
    <d v="2023-04-03T05:34:00"/>
    <d v="1899-12-30T02:59:00"/>
    <d v="1899-12-30T01:25:00"/>
    <d v="1899-12-30T01:34:00"/>
    <x v="4"/>
    <x v="0"/>
    <x v="0"/>
    <x v="270"/>
    <s v="Reservada"/>
    <n v="70"/>
    <n v="90.98"/>
    <s v="Plato_5,  Plato_10"/>
    <x v="8"/>
    <x v="7"/>
    <s v=" Plato_10"/>
    <m/>
    <m/>
    <s v="Plato_5Plato_10"/>
    <x v="0"/>
  </r>
  <r>
    <x v="276"/>
    <n v="4"/>
    <x v="247"/>
    <n v="2"/>
    <x v="223"/>
    <x v="212"/>
    <d v="2023-04-03T03:56:00"/>
    <d v="1899-12-30T02:28:00"/>
    <d v="1899-12-30T00:29:00"/>
    <d v="1899-12-30T01:59:00"/>
    <x v="3"/>
    <x v="0"/>
    <x v="2"/>
    <x v="271"/>
    <s v="Libre"/>
    <n v="93"/>
    <n v="103.28999999999999"/>
    <s v="Plato_17"/>
    <x v="0"/>
    <x v="1"/>
    <m/>
    <m/>
    <m/>
    <s v="Plato_17"/>
    <x v="0"/>
  </r>
  <r>
    <x v="277"/>
    <n v="5"/>
    <x v="36"/>
    <n v="4"/>
    <x v="224"/>
    <x v="213"/>
    <d v="2023-04-03T05:12:00"/>
    <d v="1899-12-30T02:02:00"/>
    <d v="1899-12-30T01:01:00"/>
    <d v="1899-12-30T01:01:00"/>
    <x v="0"/>
    <x v="0"/>
    <x v="1"/>
    <x v="272"/>
    <s v="Libre"/>
    <n v="141"/>
    <n v="182.36"/>
    <s v="Plato_17,  Plato_7"/>
    <x v="5"/>
    <x v="1"/>
    <s v=" Plato_7"/>
    <m/>
    <m/>
    <s v="Plato_17Plato_7"/>
    <x v="0"/>
  </r>
  <r>
    <x v="278"/>
    <n v="11"/>
    <x v="55"/>
    <n v="5"/>
    <x v="225"/>
    <x v="214"/>
    <d v="2023-04-03T02:35:00"/>
    <d v="1899-12-30T02:20:00"/>
    <d v="1899-12-30T02:22:00"/>
    <d v="1899-12-30T00:00:00"/>
    <x v="2"/>
    <x v="2"/>
    <x v="2"/>
    <x v="273"/>
    <s v="Libre"/>
    <n v="201"/>
    <n v="244.53"/>
    <s v="Plato_20,  Plato_8,  Plato_4,  Plato_16"/>
    <x v="5"/>
    <x v="2"/>
    <s v=" Plato_8"/>
    <s v=" Plato_4"/>
    <s v=" Plato_16"/>
    <s v="Plato_20Plato_8Plato_4Plato_16"/>
    <x v="1"/>
  </r>
  <r>
    <x v="279"/>
    <n v="14"/>
    <x v="248"/>
    <n v="6"/>
    <x v="226"/>
    <x v="215"/>
    <d v="2023-04-03T02:41:00"/>
    <d v="1899-12-30T02:11:00"/>
    <d v="1899-12-30T01:26:00"/>
    <d v="1899-12-30T00:45:00"/>
    <x v="3"/>
    <x v="0"/>
    <x v="2"/>
    <x v="274"/>
    <s v="Reservada"/>
    <n v="117"/>
    <n v="153.07999999999998"/>
    <s v="Plato_7,  Plato_14"/>
    <x v="8"/>
    <x v="0"/>
    <s v=" Plato_14"/>
    <m/>
    <m/>
    <s v="Plato_7Plato_14"/>
    <x v="0"/>
  </r>
  <r>
    <x v="280"/>
    <n v="18"/>
    <x v="249"/>
    <n v="2"/>
    <x v="227"/>
    <x v="216"/>
    <d v="2023-04-03T07:50:00"/>
    <d v="1899-12-30T04:13:00"/>
    <d v="1899-12-30T00:09:00"/>
    <d v="1899-12-30T04:04:00"/>
    <x v="4"/>
    <x v="1"/>
    <x v="1"/>
    <x v="275"/>
    <s v="Ocupada"/>
    <n v="66"/>
    <n v="110.3"/>
    <s v="Plato_11"/>
    <x v="4"/>
    <x v="3"/>
    <m/>
    <m/>
    <m/>
    <s v="Plato_11"/>
    <x v="0"/>
  </r>
  <r>
    <x v="281"/>
    <n v="6"/>
    <x v="250"/>
    <n v="1"/>
    <x v="228"/>
    <x v="205"/>
    <d v="2023-04-03T05:02:00"/>
    <d v="1899-12-30T03:51:00"/>
    <d v="1899-12-30T01:54:00"/>
    <d v="1899-12-30T01:57:00"/>
    <x v="4"/>
    <x v="0"/>
    <x v="2"/>
    <x v="276"/>
    <s v="Libre"/>
    <n v="74"/>
    <n v="93.05"/>
    <s v="Plato_4,  Plato_3"/>
    <x v="7"/>
    <x v="13"/>
    <s v=" Plato_3"/>
    <m/>
    <m/>
    <s v="Plato_4Plato_3"/>
    <x v="0"/>
  </r>
  <r>
    <x v="282"/>
    <n v="19"/>
    <x v="251"/>
    <n v="5"/>
    <x v="229"/>
    <x v="217"/>
    <d v="2023-04-03T04:48:00"/>
    <d v="1899-12-30T03:44:00"/>
    <d v="1899-12-30T00:06:00"/>
    <d v="1899-12-30T03:38:00"/>
    <x v="3"/>
    <x v="2"/>
    <x v="2"/>
    <x v="277"/>
    <s v="Libre"/>
    <n v="78"/>
    <n v="121.07"/>
    <s v="Plato_10"/>
    <x v="2"/>
    <x v="14"/>
    <m/>
    <m/>
    <m/>
    <s v="Plato_10"/>
    <x v="0"/>
  </r>
  <r>
    <x v="283"/>
    <n v="11"/>
    <x v="252"/>
    <n v="4"/>
    <x v="230"/>
    <x v="218"/>
    <d v="2023-04-03T04:37:00"/>
    <d v="1899-12-30T02:24:00"/>
    <d v="1899-12-30T03:15:00"/>
    <d v="1899-12-30T00:00:00"/>
    <x v="3"/>
    <x v="0"/>
    <x v="0"/>
    <x v="278"/>
    <s v="Ocupada"/>
    <n v="158"/>
    <n v="187.99"/>
    <s v="Plato_3,  Plato_6,  Plato_12,  Plato_11"/>
    <x v="4"/>
    <x v="12"/>
    <s v=" Plato_6"/>
    <s v=" Plato_12"/>
    <s v=" Plato_11"/>
    <s v="Plato_3Plato_6Plato_12Plato_11"/>
    <x v="1"/>
  </r>
  <r>
    <x v="284"/>
    <n v="18"/>
    <x v="253"/>
    <n v="6"/>
    <x v="231"/>
    <x v="219"/>
    <d v="2023-04-03T06:05:00"/>
    <d v="1899-12-30T03:02:00"/>
    <d v="1899-12-30T00:12:00"/>
    <d v="1899-12-30T02:50:00"/>
    <x v="4"/>
    <x v="0"/>
    <x v="0"/>
    <x v="279"/>
    <s v="Reservada"/>
    <n v="42"/>
    <n v="52.94"/>
    <s v="Plato_13"/>
    <x v="0"/>
    <x v="16"/>
    <m/>
    <m/>
    <m/>
    <s v="Plato_13"/>
    <x v="0"/>
  </r>
  <r>
    <x v="285"/>
    <n v="15"/>
    <x v="90"/>
    <n v="6"/>
    <x v="232"/>
    <x v="220"/>
    <d v="2023-04-03T02:28:00"/>
    <d v="1899-12-30T02:21:00"/>
    <d v="1899-12-30T00:25:00"/>
    <d v="1899-12-30T01:56:00"/>
    <x v="0"/>
    <x v="0"/>
    <x v="2"/>
    <x v="280"/>
    <s v="Ocupada"/>
    <n v="68"/>
    <n v="109.96000000000001"/>
    <s v="Plato_18"/>
    <x v="10"/>
    <x v="9"/>
    <m/>
    <m/>
    <m/>
    <s v="Plato_18"/>
    <x v="0"/>
  </r>
  <r>
    <x v="286"/>
    <n v="20"/>
    <x v="171"/>
    <n v="2"/>
    <x v="233"/>
    <x v="221"/>
    <d v="2023-04-03T04:44:00"/>
    <d v="1899-12-30T01:07:00"/>
    <d v="1899-12-30T02:01:00"/>
    <d v="1899-12-30T00:00:00"/>
    <x v="3"/>
    <x v="0"/>
    <x v="0"/>
    <x v="281"/>
    <s v="Reservada"/>
    <n v="202"/>
    <n v="233.67000000000002"/>
    <s v="Plato_15,  Plato_14,  Plato_2"/>
    <x v="1"/>
    <x v="6"/>
    <s v=" Plato_14"/>
    <s v=" Plato_2"/>
    <m/>
    <s v="Plato_15Plato_14Plato_2"/>
    <x v="1"/>
  </r>
  <r>
    <x v="287"/>
    <n v="15"/>
    <x v="254"/>
    <n v="3"/>
    <x v="234"/>
    <x v="222"/>
    <d v="2023-04-03T05:33:00"/>
    <d v="1899-12-30T03:25:00"/>
    <d v="1899-12-30T00:38:00"/>
    <d v="1899-12-30T02:47:00"/>
    <x v="3"/>
    <x v="2"/>
    <x v="2"/>
    <x v="230"/>
    <s v="Reservada"/>
    <n v="86"/>
    <n v="99.3"/>
    <s v="Plato_7,  Plato_12"/>
    <x v="7"/>
    <x v="0"/>
    <s v=" Plato_12"/>
    <m/>
    <m/>
    <s v="Plato_7Plato_12"/>
    <x v="0"/>
  </r>
  <r>
    <x v="288"/>
    <n v="15"/>
    <x v="255"/>
    <n v="5"/>
    <x v="235"/>
    <x v="223"/>
    <d v="2023-04-03T06:23:00"/>
    <d v="1899-12-30T03:15:00"/>
    <d v="1899-12-30T01:08:00"/>
    <d v="1899-12-30T02:07:00"/>
    <x v="3"/>
    <x v="0"/>
    <x v="0"/>
    <x v="282"/>
    <s v="Libre"/>
    <n v="138"/>
    <n v="164.56"/>
    <s v="Plato_3,  Plato_10"/>
    <x v="0"/>
    <x v="12"/>
    <s v=" Plato_10"/>
    <m/>
    <m/>
    <s v="Plato_3Plato_10"/>
    <x v="0"/>
  </r>
  <r>
    <x v="289"/>
    <n v="19"/>
    <x v="205"/>
    <n v="3"/>
    <x v="236"/>
    <x v="224"/>
    <d v="2023-04-03T04:33:00"/>
    <d v="1899-12-30T02:42:00"/>
    <d v="1899-12-30T00:57:00"/>
    <d v="1899-12-30T01:45:00"/>
    <x v="0"/>
    <x v="0"/>
    <x v="2"/>
    <x v="283"/>
    <s v="Ocupada"/>
    <n v="40"/>
    <n v="54.59"/>
    <s v="Plato_20"/>
    <x v="0"/>
    <x v="2"/>
    <m/>
    <m/>
    <m/>
    <s v="Plato_20"/>
    <x v="0"/>
  </r>
  <r>
    <x v="290"/>
    <n v="2"/>
    <x v="256"/>
    <n v="6"/>
    <x v="237"/>
    <x v="225"/>
    <d v="2023-04-03T06:09:00"/>
    <d v="1899-12-30T03:06:00"/>
    <d v="1899-12-30T01:35:00"/>
    <d v="1899-12-30T01:31:00"/>
    <x v="2"/>
    <x v="1"/>
    <x v="1"/>
    <x v="284"/>
    <s v="Ocupada"/>
    <n v="260"/>
    <n v="275.44"/>
    <s v="Plato_18,  Plato_1,  Plato_8,  Plato_17"/>
    <x v="6"/>
    <x v="9"/>
    <s v=" Plato_1"/>
    <s v=" Plato_8"/>
    <s v=" Plato_17"/>
    <s v="Plato_18Plato_1Plato_8Plato_17"/>
    <x v="0"/>
  </r>
  <r>
    <x v="291"/>
    <n v="10"/>
    <x v="257"/>
    <n v="3"/>
    <x v="238"/>
    <x v="226"/>
    <d v="2023-04-03T01:51:00"/>
    <d v="1899-12-30T01:42:00"/>
    <d v="1899-12-30T00:23:00"/>
    <d v="1899-12-30T01:19:00"/>
    <x v="0"/>
    <x v="2"/>
    <x v="0"/>
    <x v="285"/>
    <s v="Reservada"/>
    <n v="84"/>
    <n v="113.72"/>
    <s v="Plato_16"/>
    <x v="10"/>
    <x v="10"/>
    <m/>
    <m/>
    <m/>
    <s v="Plato_16"/>
    <x v="0"/>
  </r>
  <r>
    <x v="292"/>
    <n v="16"/>
    <x v="258"/>
    <n v="4"/>
    <x v="239"/>
    <x v="227"/>
    <d v="2023-04-03T04:35:00"/>
    <d v="1899-12-30T01:40:00"/>
    <d v="1899-12-30T02:00:00"/>
    <d v="1899-12-30T00:00:00"/>
    <x v="0"/>
    <x v="0"/>
    <x v="0"/>
    <x v="286"/>
    <s v="Reservada"/>
    <n v="216"/>
    <n v="249.11"/>
    <s v="Plato_16,  Plato_2,  Plato_19"/>
    <x v="10"/>
    <x v="10"/>
    <s v=" Plato_2"/>
    <s v=" Plato_19"/>
    <m/>
    <s v="Plato_16Plato_2Plato_19"/>
    <x v="1"/>
  </r>
  <r>
    <x v="293"/>
    <n v="17"/>
    <x v="128"/>
    <n v="6"/>
    <x v="240"/>
    <x v="228"/>
    <d v="2023-04-03T03:57:00"/>
    <d v="1899-12-30T03:31:00"/>
    <d v="1899-12-30T01:26:00"/>
    <d v="1899-12-30T02:05:00"/>
    <x v="2"/>
    <x v="1"/>
    <x v="2"/>
    <x v="287"/>
    <s v="Libre"/>
    <n v="326"/>
    <n v="346.36"/>
    <s v="Plato_17,  Plato_19,  Plato_4,  Plato_18"/>
    <x v="1"/>
    <x v="1"/>
    <s v=" Plato_19"/>
    <s v=" Plato_4"/>
    <s v=" Plato_18"/>
    <s v="Plato_17Plato_19Plato_4Plato_18"/>
    <x v="0"/>
  </r>
  <r>
    <x v="294"/>
    <n v="3"/>
    <x v="259"/>
    <n v="1"/>
    <x v="241"/>
    <x v="229"/>
    <d v="2023-04-03T02:01:00"/>
    <d v="1899-12-30T01:51:00"/>
    <d v="1899-12-30T02:57:00"/>
    <d v="1899-12-30T00:00:00"/>
    <x v="2"/>
    <x v="0"/>
    <x v="2"/>
    <x v="288"/>
    <s v="Reservada"/>
    <n v="247"/>
    <n v="293.42"/>
    <s v="Plato_15,  Plato_2,  Plato_17,  Plato_13"/>
    <x v="7"/>
    <x v="6"/>
    <s v=" Plato_2"/>
    <s v=" Plato_17"/>
    <s v=" Plato_13"/>
    <s v="Plato_15Plato_2Plato_17Plato_13"/>
    <x v="1"/>
  </r>
  <r>
    <x v="295"/>
    <n v="14"/>
    <x v="260"/>
    <n v="1"/>
    <x v="221"/>
    <x v="230"/>
    <d v="2023-04-03T05:58:00"/>
    <d v="1899-12-30T03:24:00"/>
    <d v="1899-12-30T00:46:00"/>
    <d v="1899-12-30T02:38:00"/>
    <x v="2"/>
    <x v="2"/>
    <x v="2"/>
    <x v="289"/>
    <s v="Ocupada"/>
    <n v="59"/>
    <n v="88.07"/>
    <s v="Plato_14,  Plato_19"/>
    <x v="0"/>
    <x v="19"/>
    <s v=" Plato_19"/>
    <m/>
    <m/>
    <s v="Plato_14Plato_19"/>
    <x v="0"/>
  </r>
  <r>
    <x v="296"/>
    <n v="4"/>
    <x v="12"/>
    <n v="3"/>
    <x v="242"/>
    <x v="231"/>
    <d v="2023-04-03T04:27:00"/>
    <d v="1899-12-30T03:39:00"/>
    <d v="1899-12-30T01:52:00"/>
    <d v="1899-12-30T01:47:00"/>
    <x v="1"/>
    <x v="0"/>
    <x v="2"/>
    <x v="290"/>
    <s v="Ocupada"/>
    <n v="175"/>
    <n v="218.46"/>
    <s v="Plato_9,  Plato_4,  Plato_13"/>
    <x v="0"/>
    <x v="11"/>
    <s v=" Plato_4"/>
    <s v=" Plato_13"/>
    <m/>
    <s v="Plato_9Plato_4Plato_13"/>
    <x v="0"/>
  </r>
  <r>
    <x v="297"/>
    <n v="11"/>
    <x v="261"/>
    <n v="4"/>
    <x v="243"/>
    <x v="232"/>
    <d v="2023-04-03T05:29:00"/>
    <d v="1899-12-30T02:15:00"/>
    <d v="1899-12-30T02:21:00"/>
    <d v="1899-12-30T00:00:00"/>
    <x v="3"/>
    <x v="1"/>
    <x v="2"/>
    <x v="291"/>
    <s v="Reservada"/>
    <n v="255"/>
    <n v="278.24"/>
    <s v="Plato_6,  Plato_19,  Plato_5"/>
    <x v="6"/>
    <x v="18"/>
    <s v=" Plato_19"/>
    <s v=" Plato_5"/>
    <m/>
    <s v="Plato_6Plato_19Plato_5"/>
    <x v="1"/>
  </r>
  <r>
    <x v="298"/>
    <n v="6"/>
    <x v="262"/>
    <n v="1"/>
    <x v="244"/>
    <x v="233"/>
    <d v="2023-04-03T02:45:00"/>
    <d v="1899-12-30T01:41:00"/>
    <d v="1899-12-30T01:53:00"/>
    <d v="1899-12-30T00:00:00"/>
    <x v="3"/>
    <x v="2"/>
    <x v="1"/>
    <x v="292"/>
    <s v="Ocupada"/>
    <n v="182"/>
    <n v="211.68"/>
    <s v="Plato_3,  Plato_19,  Plato_7,  Plato_4"/>
    <x v="7"/>
    <x v="12"/>
    <s v=" Plato_19"/>
    <s v=" Plato_7"/>
    <s v=" Plato_4"/>
    <s v="Plato_3Plato_19Plato_7Plato_4"/>
    <x v="1"/>
  </r>
  <r>
    <x v="299"/>
    <n v="18"/>
    <x v="149"/>
    <n v="6"/>
    <x v="245"/>
    <x v="234"/>
    <d v="2023-04-03T04:19:00"/>
    <d v="1899-12-30T02:02:00"/>
    <d v="1899-12-30T01:58:00"/>
    <d v="1899-12-30T00:04:00"/>
    <x v="2"/>
    <x v="1"/>
    <x v="2"/>
    <x v="293"/>
    <s v="Reservada"/>
    <n v="290"/>
    <n v="328.38"/>
    <s v="Plato_20,  Plato_4,  Plato_10,  Plato_2"/>
    <x v="3"/>
    <x v="2"/>
    <s v=" Plato_4"/>
    <s v=" Plato_10"/>
    <s v=" Plato_2"/>
    <s v="Plato_20Plato_4Plato_10Plato_2"/>
    <x v="0"/>
  </r>
  <r>
    <x v="300"/>
    <n v="8"/>
    <x v="263"/>
    <n v="6"/>
    <x v="246"/>
    <x v="235"/>
    <d v="2023-04-03T04:08:00"/>
    <d v="1899-12-30T01:54:00"/>
    <d v="1899-12-30T03:03:00"/>
    <d v="1899-12-30T00:00:00"/>
    <x v="3"/>
    <x v="0"/>
    <x v="2"/>
    <x v="294"/>
    <s v="Reservada"/>
    <n v="223"/>
    <n v="239.52"/>
    <s v="Plato_17,  Plato_10,  Plato_9,  Plato_3"/>
    <x v="7"/>
    <x v="1"/>
    <s v=" Plato_10"/>
    <s v=" Plato_9"/>
    <s v=" Plato_3"/>
    <s v="Plato_17Plato_10Plato_9Plato_3"/>
    <x v="1"/>
  </r>
  <r>
    <x v="301"/>
    <n v="5"/>
    <x v="47"/>
    <n v="2"/>
    <x v="247"/>
    <x v="236"/>
    <d v="2023-04-03T04:56:00"/>
    <d v="1899-12-30T03:36:00"/>
    <d v="1899-12-30T00:15:00"/>
    <d v="1899-12-30T03:21:00"/>
    <x v="1"/>
    <x v="1"/>
    <x v="2"/>
    <x v="295"/>
    <s v="Reservada"/>
    <n v="96"/>
    <n v="135.88999999999999"/>
    <s v="Plato_15"/>
    <x v="1"/>
    <x v="6"/>
    <m/>
    <m/>
    <m/>
    <s v="Plato_15"/>
    <x v="0"/>
  </r>
  <r>
    <x v="302"/>
    <n v="14"/>
    <x v="264"/>
    <n v="5"/>
    <x v="248"/>
    <x v="237"/>
    <d v="2023-04-03T06:24:00"/>
    <d v="1899-12-30T03:01:00"/>
    <d v="1899-12-30T01:32:00"/>
    <d v="1899-12-30T01:29:00"/>
    <x v="3"/>
    <x v="1"/>
    <x v="0"/>
    <x v="296"/>
    <s v="Ocupada"/>
    <n v="210"/>
    <n v="226.49"/>
    <s v="Plato_3,  Plato_20,  Plato_10,  Plato_7"/>
    <x v="2"/>
    <x v="12"/>
    <s v=" Plato_20"/>
    <s v=" Plato_10"/>
    <s v=" Plato_7"/>
    <s v="Plato_3Plato_20Plato_10Plato_7"/>
    <x v="0"/>
  </r>
  <r>
    <x v="303"/>
    <n v="6"/>
    <x v="265"/>
    <n v="4"/>
    <x v="249"/>
    <x v="238"/>
    <d v="2023-04-03T04:40:00"/>
    <d v="1899-12-30T01:16:00"/>
    <d v="1899-12-30T01:25:00"/>
    <d v="1899-12-30T00:00:00"/>
    <x v="1"/>
    <x v="0"/>
    <x v="2"/>
    <x v="297"/>
    <s v="Reservada"/>
    <n v="279"/>
    <n v="301.05"/>
    <s v="Plato_15,  Plato_13,  Plato_20,  Plato_17"/>
    <x v="1"/>
    <x v="6"/>
    <s v=" Plato_13"/>
    <s v=" Plato_20"/>
    <s v=" Plato_17"/>
    <s v="Plato_15Plato_13Plato_20Plato_17"/>
    <x v="1"/>
  </r>
  <r>
    <x v="304"/>
    <n v="1"/>
    <x v="266"/>
    <n v="2"/>
    <x v="250"/>
    <x v="239"/>
    <d v="2023-04-03T04:13:00"/>
    <d v="1899-12-30T03:28:00"/>
    <d v="1899-12-30T01:05:00"/>
    <d v="1899-12-30T02:23:00"/>
    <x v="1"/>
    <x v="0"/>
    <x v="2"/>
    <x v="298"/>
    <s v="Reservada"/>
    <n v="128"/>
    <n v="165.92000000000002"/>
    <s v="Plato_8,  Plato_14"/>
    <x v="9"/>
    <x v="5"/>
    <s v=" Plato_14"/>
    <m/>
    <m/>
    <s v="Plato_8Plato_14"/>
    <x v="0"/>
  </r>
  <r>
    <x v="305"/>
    <n v="7"/>
    <x v="267"/>
    <n v="4"/>
    <x v="251"/>
    <x v="240"/>
    <d v="2023-04-03T02:32:00"/>
    <d v="1899-12-30T02:44:00"/>
    <d v="1899-12-30T00:21:00"/>
    <d v="1899-12-30T02:23:00"/>
    <x v="3"/>
    <x v="0"/>
    <x v="2"/>
    <x v="299"/>
    <s v="Ocupada"/>
    <n v="32"/>
    <n v="48.96"/>
    <s v="Plato_15"/>
    <x v="9"/>
    <x v="6"/>
    <m/>
    <m/>
    <m/>
    <s v="Plato_15"/>
    <x v="0"/>
  </r>
  <r>
    <x v="306"/>
    <n v="20"/>
    <x v="15"/>
    <n v="5"/>
    <x v="252"/>
    <x v="241"/>
    <d v="2023-04-03T05:39:00"/>
    <d v="1899-12-30T02:30:00"/>
    <d v="1899-12-30T00:39:00"/>
    <d v="1899-12-30T01:51:00"/>
    <x v="1"/>
    <x v="0"/>
    <x v="1"/>
    <x v="300"/>
    <s v="Libre"/>
    <n v="63"/>
    <n v="94.66"/>
    <s v="Plato_13"/>
    <x v="4"/>
    <x v="16"/>
    <m/>
    <m/>
    <m/>
    <s v="Plato_13"/>
    <x v="0"/>
  </r>
  <r>
    <x v="307"/>
    <n v="14"/>
    <x v="268"/>
    <n v="6"/>
    <x v="253"/>
    <x v="242"/>
    <d v="2023-04-03T04:39:00"/>
    <d v="1899-12-30T02:44:00"/>
    <d v="1899-12-30T03:06:00"/>
    <d v="1899-12-30T00:00:00"/>
    <x v="2"/>
    <x v="0"/>
    <x v="2"/>
    <x v="301"/>
    <s v="Reservada"/>
    <n v="222"/>
    <n v="255.79"/>
    <s v="Plato_18,  Plato_8,  Plato_17,  Plato_16"/>
    <x v="7"/>
    <x v="9"/>
    <s v=" Plato_8"/>
    <s v=" Plato_17"/>
    <s v=" Plato_16"/>
    <s v="Plato_18Plato_8Plato_17Plato_16"/>
    <x v="1"/>
  </r>
  <r>
    <x v="308"/>
    <n v="9"/>
    <x v="269"/>
    <n v="3"/>
    <x v="254"/>
    <x v="243"/>
    <d v="2023-04-03T04:05:00"/>
    <d v="1899-12-30T03:37:00"/>
    <d v="1899-12-30T02:03:00"/>
    <d v="1899-12-30T01:34:00"/>
    <x v="1"/>
    <x v="0"/>
    <x v="2"/>
    <x v="302"/>
    <s v="Reservada"/>
    <n v="172"/>
    <n v="208.09"/>
    <s v="Plato_20,  Plato_17,  Plato_8"/>
    <x v="10"/>
    <x v="2"/>
    <s v=" Plato_17"/>
    <s v=" Plato_8"/>
    <m/>
    <s v="Plato_20Plato_17Plato_8"/>
    <x v="0"/>
  </r>
  <r>
    <x v="309"/>
    <n v="17"/>
    <x v="270"/>
    <n v="3"/>
    <x v="235"/>
    <x v="244"/>
    <d v="2023-04-03T06:23:00"/>
    <d v="1899-12-30T03:19:00"/>
    <d v="1899-12-30T01:37:00"/>
    <d v="1899-12-30T01:42:00"/>
    <x v="3"/>
    <x v="2"/>
    <x v="2"/>
    <x v="303"/>
    <s v="Libre"/>
    <n v="138"/>
    <n v="149.47"/>
    <s v="Plato_10,  Plato_2"/>
    <x v="7"/>
    <x v="14"/>
    <s v=" Plato_2"/>
    <m/>
    <m/>
    <s v="Plato_10Plato_2"/>
    <x v="0"/>
  </r>
  <r>
    <x v="310"/>
    <n v="6"/>
    <x v="271"/>
    <n v="4"/>
    <x v="255"/>
    <x v="206"/>
    <d v="2023-04-03T02:43:00"/>
    <d v="1899-12-30T01:18:00"/>
    <d v="1899-12-30T01:14:00"/>
    <d v="1899-12-30T00:04:00"/>
    <x v="0"/>
    <x v="1"/>
    <x v="1"/>
    <x v="304"/>
    <s v="Ocupada"/>
    <n v="53"/>
    <n v="92.27000000000001"/>
    <s v="Plato_7,  Plato_9"/>
    <x v="3"/>
    <x v="0"/>
    <s v=" Plato_9"/>
    <m/>
    <m/>
    <s v="Plato_7Plato_9"/>
    <x v="0"/>
  </r>
  <r>
    <x v="311"/>
    <n v="2"/>
    <x v="272"/>
    <n v="4"/>
    <x v="256"/>
    <x v="245"/>
    <d v="2023-04-03T06:12:00"/>
    <d v="1899-12-30T03:05:00"/>
    <d v="1899-12-30T00:55:00"/>
    <d v="1899-12-30T02:10:00"/>
    <x v="0"/>
    <x v="0"/>
    <x v="2"/>
    <x v="305"/>
    <s v="Reservada"/>
    <n v="134"/>
    <n v="164.89"/>
    <s v="Plato_15,  Plato_8"/>
    <x v="7"/>
    <x v="6"/>
    <s v=" Plato_8"/>
    <m/>
    <m/>
    <s v="Plato_15Plato_8"/>
    <x v="0"/>
  </r>
  <r>
    <x v="312"/>
    <n v="10"/>
    <x v="7"/>
    <n v="3"/>
    <x v="257"/>
    <x v="246"/>
    <d v="2023-04-03T05:46:00"/>
    <d v="1899-12-30T03:23:00"/>
    <d v="1899-12-30T01:46:00"/>
    <d v="1899-12-30T01:37:00"/>
    <x v="1"/>
    <x v="1"/>
    <x v="0"/>
    <x v="306"/>
    <s v="Reservada"/>
    <n v="232"/>
    <n v="275.14"/>
    <s v="Plato_12,  Plato_17,  Plato_19,  Plato_7"/>
    <x v="0"/>
    <x v="4"/>
    <s v=" Plato_17"/>
    <s v=" Plato_19"/>
    <s v=" Plato_7"/>
    <s v="Plato_12Plato_17Plato_19Plato_7"/>
    <x v="0"/>
  </r>
  <r>
    <x v="313"/>
    <n v="20"/>
    <x v="273"/>
    <n v="5"/>
    <x v="258"/>
    <x v="203"/>
    <d v="2023-04-03T03:53:00"/>
    <d v="1899-12-30T03:22:00"/>
    <d v="1899-12-30T00:05:00"/>
    <d v="1899-12-30T03:17:00"/>
    <x v="4"/>
    <x v="0"/>
    <x v="0"/>
    <x v="307"/>
    <s v="Ocupada"/>
    <n v="27"/>
    <n v="59.18"/>
    <s v="Plato_6"/>
    <x v="9"/>
    <x v="18"/>
    <m/>
    <m/>
    <m/>
    <s v="Plato_6"/>
    <x v="0"/>
  </r>
  <r>
    <x v="314"/>
    <n v="14"/>
    <x v="274"/>
    <n v="1"/>
    <x v="219"/>
    <x v="247"/>
    <d v="2023-04-03T03:29:00"/>
    <d v="1899-12-30T03:17:00"/>
    <d v="1899-12-30T02:06:00"/>
    <d v="1899-12-30T01:11:00"/>
    <x v="2"/>
    <x v="0"/>
    <x v="2"/>
    <x v="308"/>
    <s v="Libre"/>
    <n v="161"/>
    <n v="181.6"/>
    <s v="Plato_1,  Plato_16,  Plato_9,  Plato_13"/>
    <x v="9"/>
    <x v="15"/>
    <s v=" Plato_16"/>
    <s v=" Plato_9"/>
    <s v=" Plato_13"/>
    <s v="Plato_1Plato_16Plato_9Plato_13"/>
    <x v="0"/>
  </r>
  <r>
    <x v="315"/>
    <n v="2"/>
    <x v="275"/>
    <n v="2"/>
    <x v="259"/>
    <x v="248"/>
    <d v="2023-04-03T05:32:00"/>
    <d v="1899-12-30T03:54:00"/>
    <d v="1899-12-30T02:38:00"/>
    <d v="1899-12-30T01:16:00"/>
    <x v="3"/>
    <x v="1"/>
    <x v="2"/>
    <x v="309"/>
    <s v="Reservada"/>
    <n v="160"/>
    <n v="191.13"/>
    <s v="Plato_4,  Plato_13,  Plato_6,  Plato_20"/>
    <x v="4"/>
    <x v="13"/>
    <s v=" Plato_13"/>
    <s v=" Plato_6"/>
    <s v=" Plato_20"/>
    <s v="Plato_4Plato_13Plato_6Plato_20"/>
    <x v="0"/>
  </r>
  <r>
    <x v="316"/>
    <n v="17"/>
    <x v="67"/>
    <n v="2"/>
    <x v="260"/>
    <x v="249"/>
    <d v="2023-04-03T06:16:00"/>
    <d v="1899-12-30T03:51:00"/>
    <d v="1899-12-30T01:28:00"/>
    <d v="1899-12-30T02:23:00"/>
    <x v="2"/>
    <x v="1"/>
    <x v="1"/>
    <x v="310"/>
    <s v="Libre"/>
    <n v="178"/>
    <n v="202.55"/>
    <s v="Plato_5,  Plato_18,  Plato_15"/>
    <x v="7"/>
    <x v="7"/>
    <s v=" Plato_18"/>
    <s v=" Plato_15"/>
    <m/>
    <s v="Plato_5Plato_18Plato_15"/>
    <x v="0"/>
  </r>
  <r>
    <x v="317"/>
    <n v="13"/>
    <x v="276"/>
    <n v="3"/>
    <x v="261"/>
    <x v="250"/>
    <d v="2023-04-03T05:09:00"/>
    <d v="1899-12-30T01:36:00"/>
    <d v="1899-12-30T00:39:00"/>
    <d v="1899-12-30T00:57:00"/>
    <x v="0"/>
    <x v="2"/>
    <x v="2"/>
    <x v="311"/>
    <s v="Reservada"/>
    <n v="29"/>
    <n v="39.08"/>
    <s v="Plato_9"/>
    <x v="5"/>
    <x v="11"/>
    <m/>
    <m/>
    <m/>
    <s v="Plato_9"/>
    <x v="0"/>
  </r>
  <r>
    <x v="318"/>
    <n v="1"/>
    <x v="277"/>
    <n v="1"/>
    <x v="262"/>
    <x v="251"/>
    <d v="2023-04-03T03:59:00"/>
    <d v="1899-12-30T03:11:00"/>
    <d v="1899-12-30T02:06:00"/>
    <d v="1899-12-30T01:05:00"/>
    <x v="1"/>
    <x v="0"/>
    <x v="1"/>
    <x v="312"/>
    <s v="Libre"/>
    <n v="268"/>
    <n v="298.05"/>
    <s v="Plato_15,  Plato_8,  Plato_20,  Plato_17"/>
    <x v="6"/>
    <x v="6"/>
    <s v=" Plato_8"/>
    <s v=" Plato_20"/>
    <s v=" Plato_17"/>
    <s v="Plato_15Plato_8Plato_20Plato_17"/>
    <x v="0"/>
  </r>
  <r>
    <x v="319"/>
    <n v="9"/>
    <x v="278"/>
    <n v="1"/>
    <x v="263"/>
    <x v="252"/>
    <d v="2023-04-03T04:17:00"/>
    <d v="1899-12-30T02:47:00"/>
    <d v="1899-12-30T02:10:00"/>
    <d v="1899-12-30T00:37:00"/>
    <x v="0"/>
    <x v="0"/>
    <x v="0"/>
    <x v="313"/>
    <s v="Reservada"/>
    <n v="98"/>
    <n v="142.02000000000001"/>
    <s v="Plato_13,  Plato_5,  Plato_18"/>
    <x v="0"/>
    <x v="16"/>
    <s v=" Plato_5"/>
    <s v=" Plato_18"/>
    <m/>
    <s v="Plato_13Plato_5Plato_18"/>
    <x v="0"/>
  </r>
  <r>
    <x v="320"/>
    <n v="18"/>
    <x v="279"/>
    <n v="5"/>
    <x v="264"/>
    <x v="253"/>
    <d v="2023-04-03T04:18:00"/>
    <d v="1899-12-30T02:14:00"/>
    <d v="1899-12-30T01:35:00"/>
    <d v="1899-12-30T00:39:00"/>
    <x v="1"/>
    <x v="0"/>
    <x v="2"/>
    <x v="314"/>
    <s v="Libre"/>
    <n v="141"/>
    <n v="164.59"/>
    <s v="Plato_16,  Plato_5,  Plato_14"/>
    <x v="5"/>
    <x v="10"/>
    <s v=" Plato_5"/>
    <s v=" Plato_14"/>
    <m/>
    <s v="Plato_16Plato_5Plato_14"/>
    <x v="0"/>
  </r>
  <r>
    <x v="321"/>
    <n v="12"/>
    <x v="280"/>
    <n v="1"/>
    <x v="265"/>
    <x v="254"/>
    <d v="2023-04-03T05:47:00"/>
    <d v="1899-12-30T02:21:00"/>
    <d v="1899-12-30T01:00:00"/>
    <d v="1899-12-30T01:21:00"/>
    <x v="2"/>
    <x v="2"/>
    <x v="2"/>
    <x v="315"/>
    <s v="Ocupada"/>
    <n v="85"/>
    <n v="109.69"/>
    <s v="Plato_15,  Plato_13"/>
    <x v="8"/>
    <x v="6"/>
    <s v=" Plato_13"/>
    <m/>
    <m/>
    <s v="Plato_15Plato_13"/>
    <x v="0"/>
  </r>
  <r>
    <x v="322"/>
    <n v="8"/>
    <x v="281"/>
    <n v="1"/>
    <x v="245"/>
    <x v="255"/>
    <d v="2023-04-03T04:19:00"/>
    <d v="1899-12-30T02:56:00"/>
    <d v="1899-12-30T02:02:00"/>
    <d v="1899-12-30T00:54:00"/>
    <x v="3"/>
    <x v="1"/>
    <x v="1"/>
    <x v="275"/>
    <s v="Libre"/>
    <n v="208"/>
    <n v="252.3"/>
    <s v="Plato_5,  Plato_9,  Plato_7,  Plato_4"/>
    <x v="9"/>
    <x v="7"/>
    <s v=" Plato_9"/>
    <s v=" Plato_7"/>
    <s v=" Plato_4"/>
    <s v="Plato_5Plato_9Plato_7Plato_4"/>
    <x v="0"/>
  </r>
  <r>
    <x v="323"/>
    <n v="9"/>
    <x v="282"/>
    <n v="6"/>
    <x v="238"/>
    <x v="256"/>
    <d v="2023-04-03T01:51:00"/>
    <d v="1899-12-30T01:08:00"/>
    <d v="1899-12-30T01:30:00"/>
    <d v="1899-12-30T00:00:00"/>
    <x v="1"/>
    <x v="2"/>
    <x v="2"/>
    <x v="316"/>
    <s v="Libre"/>
    <n v="137"/>
    <n v="158.6"/>
    <s v="Plato_2,  Plato_6,  Plato_10"/>
    <x v="4"/>
    <x v="8"/>
    <s v=" Plato_6"/>
    <s v=" Plato_10"/>
    <m/>
    <s v="Plato_2Plato_6Plato_10"/>
    <x v="1"/>
  </r>
  <r>
    <x v="324"/>
    <n v="18"/>
    <x v="283"/>
    <n v="1"/>
    <x v="266"/>
    <x v="257"/>
    <d v="2023-04-03T02:18:00"/>
    <d v="1899-12-30T01:18:00"/>
    <d v="1899-12-30T01:11:00"/>
    <d v="1899-12-30T00:07:00"/>
    <x v="2"/>
    <x v="0"/>
    <x v="2"/>
    <x v="317"/>
    <s v="Reservada"/>
    <n v="154"/>
    <n v="186.5"/>
    <s v="Plato_13,  Plato_17,  Plato_8,  Plato_15"/>
    <x v="4"/>
    <x v="16"/>
    <s v=" Plato_17"/>
    <s v=" Plato_8"/>
    <s v=" Plato_15"/>
    <s v="Plato_13Plato_17Plato_8Plato_15"/>
    <x v="0"/>
  </r>
  <r>
    <x v="325"/>
    <n v="14"/>
    <x v="284"/>
    <n v="4"/>
    <x v="267"/>
    <x v="258"/>
    <d v="2023-04-04T05:34:00"/>
    <d v="1899-12-30T04:10:00"/>
    <d v="1899-12-30T01:31:00"/>
    <d v="1899-12-30T02:39:00"/>
    <x v="1"/>
    <x v="1"/>
    <x v="0"/>
    <x v="318"/>
    <s v="Ocupada"/>
    <n v="81"/>
    <n v="94.85"/>
    <s v="Plato_8,  Plato_4,  Plato_16"/>
    <x v="4"/>
    <x v="5"/>
    <s v=" Plato_4"/>
    <s v=" Plato_16"/>
    <m/>
    <s v="Plato_8Plato_4Plato_16"/>
    <x v="0"/>
  </r>
  <r>
    <x v="326"/>
    <n v="12"/>
    <x v="146"/>
    <n v="5"/>
    <x v="268"/>
    <x v="259"/>
    <d v="2023-04-04T04:36:00"/>
    <d v="1899-12-30T01:37:00"/>
    <d v="1899-12-30T01:14:00"/>
    <d v="1899-12-30T00:23:00"/>
    <x v="3"/>
    <x v="2"/>
    <x v="2"/>
    <x v="319"/>
    <s v="Reservada"/>
    <n v="147"/>
    <n v="162.08000000000001"/>
    <s v="Plato_18,  Plato_4,  Plato_6"/>
    <x v="1"/>
    <x v="9"/>
    <s v=" Plato_4"/>
    <s v=" Plato_6"/>
    <m/>
    <s v="Plato_18Plato_4Plato_6"/>
    <x v="0"/>
  </r>
  <r>
    <x v="327"/>
    <n v="4"/>
    <x v="285"/>
    <n v="3"/>
    <x v="269"/>
    <x v="260"/>
    <d v="2023-04-04T04:07:00"/>
    <d v="1899-12-30T02:23:00"/>
    <d v="1899-12-30T00:21:00"/>
    <d v="1899-12-30T02:02:00"/>
    <x v="2"/>
    <x v="2"/>
    <x v="2"/>
    <x v="318"/>
    <s v="Reservada"/>
    <n v="35"/>
    <n v="48.85"/>
    <s v="Plato_8"/>
    <x v="9"/>
    <x v="5"/>
    <m/>
    <m/>
    <m/>
    <s v="Plato_8"/>
    <x v="0"/>
  </r>
  <r>
    <x v="328"/>
    <n v="13"/>
    <x v="286"/>
    <n v="1"/>
    <x v="270"/>
    <x v="261"/>
    <d v="2023-04-04T02:41:00"/>
    <d v="1899-12-30T02:30:00"/>
    <d v="1899-12-30T02:19:00"/>
    <d v="1899-12-30T00:11:00"/>
    <x v="2"/>
    <x v="0"/>
    <x v="2"/>
    <x v="320"/>
    <s v="Ocupada"/>
    <n v="207"/>
    <n v="245.89"/>
    <s v="Plato_13,  Plato_20,  Plato_17,  Plato_14"/>
    <x v="6"/>
    <x v="16"/>
    <s v=" Plato_20"/>
    <s v=" Plato_17"/>
    <s v=" Plato_14"/>
    <s v="Plato_13Plato_20Plato_17Plato_14"/>
    <x v="0"/>
  </r>
  <r>
    <x v="329"/>
    <n v="10"/>
    <x v="287"/>
    <n v="6"/>
    <x v="271"/>
    <x v="262"/>
    <d v="2023-04-04T03:57:00"/>
    <d v="1899-12-30T02:22:00"/>
    <d v="1899-12-30T02:20:00"/>
    <d v="1899-12-30T00:02:00"/>
    <x v="0"/>
    <x v="1"/>
    <x v="2"/>
    <x v="321"/>
    <s v="Ocupada"/>
    <n v="217"/>
    <n v="249.17000000000002"/>
    <s v="Plato_1,  Plato_16,  Plato_14,  Plato_13"/>
    <x v="6"/>
    <x v="15"/>
    <s v=" Plato_16"/>
    <s v=" Plato_14"/>
    <s v=" Plato_13"/>
    <s v="Plato_1Plato_16Plato_14Plato_13"/>
    <x v="0"/>
  </r>
  <r>
    <x v="330"/>
    <n v="20"/>
    <x v="288"/>
    <n v="3"/>
    <x v="272"/>
    <x v="263"/>
    <d v="2023-04-04T06:17:00"/>
    <d v="1899-12-30T03:11:00"/>
    <d v="1899-12-30T02:01:00"/>
    <d v="1899-12-30T01:10:00"/>
    <x v="4"/>
    <x v="2"/>
    <x v="0"/>
    <x v="322"/>
    <s v="Reservada"/>
    <n v="173"/>
    <n v="209.61"/>
    <s v="Plato_12,  Plato_8,  Plato_7,  Plato_1"/>
    <x v="3"/>
    <x v="4"/>
    <s v=" Plato_8"/>
    <s v=" Plato_7"/>
    <s v=" Plato_1"/>
    <s v="Plato_12Plato_8Plato_7Plato_1"/>
    <x v="0"/>
  </r>
  <r>
    <x v="331"/>
    <n v="6"/>
    <x v="289"/>
    <n v="1"/>
    <x v="273"/>
    <x v="264"/>
    <d v="2023-04-04T01:29:00"/>
    <d v="1899-12-30T01:15:00"/>
    <d v="1899-12-30T00:17:00"/>
    <d v="1899-12-30T00:58:00"/>
    <x v="2"/>
    <x v="0"/>
    <x v="0"/>
    <x v="323"/>
    <s v="Reservada"/>
    <n v="120"/>
    <n v="145.21"/>
    <s v="Plato_20"/>
    <x v="10"/>
    <x v="2"/>
    <m/>
    <m/>
    <m/>
    <s v="Plato_20"/>
    <x v="0"/>
  </r>
  <r>
    <x v="332"/>
    <n v="6"/>
    <x v="290"/>
    <n v="1"/>
    <x v="274"/>
    <x v="265"/>
    <d v="2023-04-04T04:29:00"/>
    <d v="1899-12-30T01:19:00"/>
    <d v="1899-12-30T01:01:00"/>
    <d v="1899-12-30T00:18:00"/>
    <x v="4"/>
    <x v="2"/>
    <x v="2"/>
    <x v="324"/>
    <s v="Libre"/>
    <n v="72"/>
    <n v="85.19"/>
    <s v="Plato_19,  Plato_4"/>
    <x v="3"/>
    <x v="17"/>
    <s v=" Plato_4"/>
    <m/>
    <m/>
    <s v="Plato_19Plato_4"/>
    <x v="0"/>
  </r>
  <r>
    <x v="333"/>
    <n v="12"/>
    <x v="291"/>
    <n v="4"/>
    <x v="275"/>
    <x v="266"/>
    <d v="2023-04-04T06:31:00"/>
    <d v="1899-12-30T03:40:00"/>
    <d v="1899-12-30T02:36:00"/>
    <d v="1899-12-30T01:04:00"/>
    <x v="1"/>
    <x v="1"/>
    <x v="2"/>
    <x v="325"/>
    <s v="Libre"/>
    <n v="173"/>
    <n v="190.5"/>
    <s v="Plato_13,  Plato_14,  Plato_7,  Plato_2"/>
    <x v="10"/>
    <x v="16"/>
    <s v=" Plato_14"/>
    <s v=" Plato_7"/>
    <s v=" Plato_2"/>
    <s v="Plato_13Plato_14Plato_7Plato_2"/>
    <x v="0"/>
  </r>
  <r>
    <x v="334"/>
    <n v="14"/>
    <x v="292"/>
    <n v="3"/>
    <x v="276"/>
    <x v="267"/>
    <d v="2023-04-04T03:09:00"/>
    <d v="1899-12-30T01:13:00"/>
    <d v="1899-12-30T01:09:00"/>
    <d v="1899-12-30T00:04:00"/>
    <x v="4"/>
    <x v="0"/>
    <x v="0"/>
    <x v="187"/>
    <s v="Libre"/>
    <n v="114"/>
    <n v="155.56"/>
    <s v="Plato_2,  Plato_16"/>
    <x v="2"/>
    <x v="8"/>
    <s v=" Plato_16"/>
    <m/>
    <m/>
    <s v="Plato_2Plato_16"/>
    <x v="0"/>
  </r>
  <r>
    <x v="335"/>
    <n v="4"/>
    <x v="293"/>
    <n v="5"/>
    <x v="277"/>
    <x v="268"/>
    <d v="2023-04-04T04:51:00"/>
    <d v="1899-12-30T03:16:00"/>
    <d v="1899-12-30T01:05:00"/>
    <d v="1899-12-30T02:11:00"/>
    <x v="2"/>
    <x v="2"/>
    <x v="2"/>
    <x v="326"/>
    <s v="Libre"/>
    <n v="158"/>
    <n v="175.93"/>
    <s v="Plato_13,  Plato_12,  Plato_10"/>
    <x v="10"/>
    <x v="16"/>
    <s v=" Plato_12"/>
    <s v=" Plato_10"/>
    <m/>
    <s v="Plato_13Plato_12Plato_10"/>
    <x v="0"/>
  </r>
  <r>
    <x v="336"/>
    <n v="11"/>
    <x v="294"/>
    <n v="2"/>
    <x v="278"/>
    <x v="269"/>
    <d v="2023-04-04T04:31:00"/>
    <d v="1899-12-30T02:53:00"/>
    <d v="1899-12-30T00:58:00"/>
    <d v="1899-12-30T01:55:00"/>
    <x v="3"/>
    <x v="2"/>
    <x v="2"/>
    <x v="327"/>
    <s v="Reservada"/>
    <n v="100"/>
    <n v="119.28"/>
    <s v="Plato_7,  Plato_16"/>
    <x v="2"/>
    <x v="0"/>
    <s v=" Plato_16"/>
    <m/>
    <m/>
    <s v="Plato_7Plato_16"/>
    <x v="0"/>
  </r>
  <r>
    <x v="337"/>
    <n v="18"/>
    <x v="295"/>
    <n v="2"/>
    <x v="279"/>
    <x v="270"/>
    <d v="2023-04-04T03:30:00"/>
    <d v="1899-12-30T02:58:00"/>
    <d v="1899-12-30T02:23:00"/>
    <d v="1899-12-30T00:35:00"/>
    <x v="3"/>
    <x v="0"/>
    <x v="0"/>
    <x v="328"/>
    <s v="Reservada"/>
    <n v="279"/>
    <n v="309.62"/>
    <s v="Plato_18,  Plato_13,  Plato_15,  Plato_3"/>
    <x v="8"/>
    <x v="9"/>
    <s v=" Plato_13"/>
    <s v=" Plato_15"/>
    <s v=" Plato_3"/>
    <s v="Plato_18Plato_13Plato_15Plato_3"/>
    <x v="0"/>
  </r>
  <r>
    <x v="338"/>
    <n v="13"/>
    <x v="296"/>
    <n v="2"/>
    <x v="280"/>
    <x v="271"/>
    <d v="2023-04-04T02:01:00"/>
    <d v="1899-12-30T02:01:00"/>
    <d v="1899-12-30T00:46:00"/>
    <d v="1899-12-30T01:15:00"/>
    <x v="0"/>
    <x v="1"/>
    <x v="0"/>
    <x v="329"/>
    <s v="Reservada"/>
    <n v="104"/>
    <n v="123.6"/>
    <s v="Plato_9,  Plato_14"/>
    <x v="4"/>
    <x v="11"/>
    <s v=" Plato_14"/>
    <m/>
    <m/>
    <s v="Plato_9Plato_14"/>
    <x v="0"/>
  </r>
  <r>
    <x v="339"/>
    <n v="15"/>
    <x v="297"/>
    <n v="1"/>
    <x v="281"/>
    <x v="272"/>
    <d v="2023-04-04T04:38:00"/>
    <d v="1899-12-30T03:26:00"/>
    <d v="1899-12-30T01:31:00"/>
    <d v="1899-12-30T01:55:00"/>
    <x v="0"/>
    <x v="0"/>
    <x v="2"/>
    <x v="330"/>
    <s v="Libre"/>
    <n v="164"/>
    <n v="202.52"/>
    <s v="Plato_20,  Plato_16"/>
    <x v="0"/>
    <x v="2"/>
    <s v=" Plato_16"/>
    <m/>
    <m/>
    <s v="Plato_20Plato_16"/>
    <x v="0"/>
  </r>
  <r>
    <x v="340"/>
    <n v="14"/>
    <x v="298"/>
    <n v="5"/>
    <x v="282"/>
    <x v="273"/>
    <d v="2023-04-04T04:19:00"/>
    <d v="1899-12-30T02:14:00"/>
    <d v="1899-12-30T01:28:00"/>
    <d v="1899-12-30T00:46:00"/>
    <x v="0"/>
    <x v="1"/>
    <x v="2"/>
    <x v="331"/>
    <s v="Libre"/>
    <n v="177"/>
    <n v="224.05"/>
    <s v="Plato_16,  Plato_5,  Plato_8"/>
    <x v="4"/>
    <x v="10"/>
    <s v=" Plato_5"/>
    <s v=" Plato_8"/>
    <m/>
    <s v="Plato_16Plato_5Plato_8"/>
    <x v="0"/>
  </r>
  <r>
    <x v="341"/>
    <n v="19"/>
    <x v="299"/>
    <n v="5"/>
    <x v="283"/>
    <x v="274"/>
    <d v="2023-04-04T06:11:00"/>
    <d v="1899-12-30T03:41:00"/>
    <d v="1899-12-30T00:54:00"/>
    <d v="1899-12-30T02:47:00"/>
    <x v="0"/>
    <x v="1"/>
    <x v="2"/>
    <x v="332"/>
    <s v="Libre"/>
    <n v="102"/>
    <n v="122.06"/>
    <s v="Plato_14,  Plato_16"/>
    <x v="6"/>
    <x v="19"/>
    <s v=" Plato_16"/>
    <m/>
    <m/>
    <s v="Plato_14Plato_16"/>
    <x v="0"/>
  </r>
  <r>
    <x v="342"/>
    <n v="12"/>
    <x v="300"/>
    <n v="1"/>
    <x v="284"/>
    <x v="275"/>
    <d v="2023-04-04T05:45:00"/>
    <d v="1899-12-30T02:04:00"/>
    <d v="1899-12-30T01:41:00"/>
    <d v="1899-12-30T00:23:00"/>
    <x v="3"/>
    <x v="0"/>
    <x v="2"/>
    <x v="333"/>
    <s v="Ocupada"/>
    <n v="137"/>
    <n v="160.01"/>
    <s v="Plato_18,  Plato_14"/>
    <x v="4"/>
    <x v="9"/>
    <s v=" Plato_14"/>
    <m/>
    <m/>
    <s v="Plato_18Plato_14"/>
    <x v="0"/>
  </r>
  <r>
    <x v="343"/>
    <n v="15"/>
    <x v="301"/>
    <n v="3"/>
    <x v="285"/>
    <x v="276"/>
    <d v="2023-04-04T02:04:00"/>
    <d v="1899-12-30T01:33:00"/>
    <d v="1899-12-30T01:26:00"/>
    <d v="1899-12-30T00:07:00"/>
    <x v="2"/>
    <x v="0"/>
    <x v="2"/>
    <x v="334"/>
    <s v="Ocupada"/>
    <n v="183"/>
    <n v="216.01"/>
    <s v="Plato_8,  Plato_17,  Plato_15,  Plato_5"/>
    <x v="9"/>
    <x v="5"/>
    <s v=" Plato_17"/>
    <s v=" Plato_15"/>
    <s v=" Plato_5"/>
    <s v="Plato_8Plato_17Plato_15Plato_5"/>
    <x v="0"/>
  </r>
  <r>
    <x v="344"/>
    <n v="16"/>
    <x v="302"/>
    <n v="3"/>
    <x v="282"/>
    <x v="277"/>
    <d v="2023-04-04T04:19:00"/>
    <d v="1899-12-30T03:16:00"/>
    <d v="1899-12-30T00:18:00"/>
    <d v="1899-12-30T02:58:00"/>
    <x v="4"/>
    <x v="0"/>
    <x v="2"/>
    <x v="335"/>
    <s v="Ocupada"/>
    <n v="38"/>
    <n v="51.980000000000004"/>
    <s v="Plato_12"/>
    <x v="9"/>
    <x v="4"/>
    <m/>
    <m/>
    <m/>
    <s v="Plato_12"/>
    <x v="0"/>
  </r>
  <r>
    <x v="345"/>
    <n v="1"/>
    <x v="303"/>
    <n v="5"/>
    <x v="286"/>
    <x v="278"/>
    <d v="2023-04-04T03:56:00"/>
    <d v="1899-12-30T03:16:00"/>
    <d v="1899-12-30T00:22:00"/>
    <d v="1899-12-30T02:54:00"/>
    <x v="3"/>
    <x v="0"/>
    <x v="0"/>
    <x v="336"/>
    <s v="Reservada"/>
    <n v="72"/>
    <n v="107.93"/>
    <s v="Plato_19"/>
    <x v="10"/>
    <x v="17"/>
    <m/>
    <m/>
    <m/>
    <s v="Plato_19"/>
    <x v="0"/>
  </r>
  <r>
    <x v="346"/>
    <n v="7"/>
    <x v="304"/>
    <n v="4"/>
    <x v="287"/>
    <x v="279"/>
    <d v="2023-04-04T04:34:00"/>
    <d v="1899-12-30T02:45:00"/>
    <d v="1899-12-30T00:44:00"/>
    <d v="1899-12-30T02:01:00"/>
    <x v="4"/>
    <x v="0"/>
    <x v="2"/>
    <x v="337"/>
    <s v="Reservada"/>
    <n v="70"/>
    <n v="118.52000000000001"/>
    <s v="Plato_8"/>
    <x v="9"/>
    <x v="5"/>
    <m/>
    <m/>
    <m/>
    <s v="Plato_8"/>
    <x v="0"/>
  </r>
  <r>
    <x v="347"/>
    <n v="16"/>
    <x v="305"/>
    <n v="2"/>
    <x v="288"/>
    <x v="280"/>
    <d v="2023-04-04T04:59:00"/>
    <d v="1899-12-30T03:57:00"/>
    <d v="1899-12-30T01:28:00"/>
    <d v="1899-12-30T02:29:00"/>
    <x v="2"/>
    <x v="0"/>
    <x v="2"/>
    <x v="338"/>
    <s v="Ocupada"/>
    <n v="86"/>
    <n v="116.78"/>
    <s v="Plato_10,  Plato_3"/>
    <x v="3"/>
    <x v="14"/>
    <s v=" Plato_3"/>
    <m/>
    <m/>
    <s v="Plato_10Plato_3"/>
    <x v="0"/>
  </r>
  <r>
    <x v="348"/>
    <n v="13"/>
    <x v="306"/>
    <n v="1"/>
    <x v="289"/>
    <x v="281"/>
    <d v="2023-04-04T07:31:00"/>
    <d v="1899-12-30T03:58:00"/>
    <d v="1899-12-30T01:25:00"/>
    <d v="1899-12-30T02:33:00"/>
    <x v="3"/>
    <x v="1"/>
    <x v="2"/>
    <x v="339"/>
    <s v="Ocupada"/>
    <n v="152"/>
    <n v="192.63"/>
    <s v="Plato_2,  Plato_12,  Plato_8"/>
    <x v="2"/>
    <x v="8"/>
    <s v=" Plato_12"/>
    <s v=" Plato_8"/>
    <m/>
    <s v="Plato_2Plato_12Plato_8"/>
    <x v="0"/>
  </r>
  <r>
    <x v="349"/>
    <n v="2"/>
    <x v="307"/>
    <n v="6"/>
    <x v="290"/>
    <x v="282"/>
    <d v="2023-04-04T02:59:00"/>
    <d v="1899-12-30T02:24:00"/>
    <d v="1899-12-30T01:49:00"/>
    <d v="1899-12-30T00:35:00"/>
    <x v="3"/>
    <x v="1"/>
    <x v="0"/>
    <x v="340"/>
    <s v="Reservada"/>
    <n v="143"/>
    <n v="179.21"/>
    <s v="Plato_17,  Plato_6"/>
    <x v="1"/>
    <x v="1"/>
    <s v=" Plato_6"/>
    <m/>
    <m/>
    <s v="Plato_17Plato_6"/>
    <x v="0"/>
  </r>
  <r>
    <x v="350"/>
    <n v="1"/>
    <x v="308"/>
    <n v="6"/>
    <x v="291"/>
    <x v="283"/>
    <d v="2023-04-04T06:09:00"/>
    <d v="1899-12-30T02:17:00"/>
    <d v="1899-12-30T00:25:00"/>
    <d v="1899-12-30T01:52:00"/>
    <x v="1"/>
    <x v="1"/>
    <x v="2"/>
    <x v="341"/>
    <s v="Libre"/>
    <n v="201"/>
    <n v="249.93"/>
    <s v="Plato_15,  Plato_8"/>
    <x v="2"/>
    <x v="6"/>
    <s v=" Plato_8"/>
    <m/>
    <m/>
    <s v="Plato_15Plato_8"/>
    <x v="0"/>
  </r>
  <r>
    <x v="351"/>
    <n v="1"/>
    <x v="13"/>
    <n v="3"/>
    <x v="292"/>
    <x v="284"/>
    <d v="2023-04-04T02:53:00"/>
    <d v="1899-12-30T02:36:00"/>
    <d v="1899-12-30T00:07:00"/>
    <d v="1899-12-30T02:29:00"/>
    <x v="0"/>
    <x v="1"/>
    <x v="1"/>
    <x v="223"/>
    <s v="Reservada"/>
    <n v="99"/>
    <n v="116.55"/>
    <s v="Plato_11"/>
    <x v="3"/>
    <x v="3"/>
    <m/>
    <m/>
    <m/>
    <s v="Plato_11"/>
    <x v="0"/>
  </r>
  <r>
    <x v="352"/>
    <n v="7"/>
    <x v="309"/>
    <n v="5"/>
    <x v="293"/>
    <x v="285"/>
    <d v="2023-04-04T07:36:00"/>
    <d v="1899-12-30T03:50:00"/>
    <d v="1899-12-30T02:08:00"/>
    <d v="1899-12-30T01:42:00"/>
    <x v="3"/>
    <x v="2"/>
    <x v="2"/>
    <x v="342"/>
    <s v="Reservada"/>
    <n v="212"/>
    <n v="239.37"/>
    <s v="Plato_5,  Plato_2,  Plato_8,  Plato_18"/>
    <x v="2"/>
    <x v="7"/>
    <s v=" Plato_2"/>
    <s v=" Plato_8"/>
    <s v=" Plato_18"/>
    <s v="Plato_5Plato_2Plato_8Plato_18"/>
    <x v="0"/>
  </r>
  <r>
    <x v="353"/>
    <n v="12"/>
    <x v="310"/>
    <n v="6"/>
    <x v="294"/>
    <x v="261"/>
    <d v="2023-04-04T03:24:00"/>
    <d v="1899-12-30T03:13:00"/>
    <d v="1899-12-30T02:17:00"/>
    <d v="1899-12-30T00:56:00"/>
    <x v="3"/>
    <x v="1"/>
    <x v="2"/>
    <x v="343"/>
    <s v="Ocupada"/>
    <n v="181"/>
    <n v="210.57999999999998"/>
    <s v="Plato_12,  Plato_15,  Plato_4,  Plato_7"/>
    <x v="3"/>
    <x v="4"/>
    <s v=" Plato_15"/>
    <s v=" Plato_4"/>
    <s v=" Plato_7"/>
    <s v="Plato_12Plato_15Plato_4Plato_7"/>
    <x v="0"/>
  </r>
  <r>
    <x v="354"/>
    <n v="4"/>
    <x v="129"/>
    <n v="4"/>
    <x v="295"/>
    <x v="286"/>
    <d v="2023-04-04T05:07:00"/>
    <d v="1899-12-30T03:26:00"/>
    <d v="1899-12-30T00:07:00"/>
    <d v="1899-12-30T03:19:00"/>
    <x v="3"/>
    <x v="1"/>
    <x v="2"/>
    <x v="344"/>
    <s v="Reservada"/>
    <n v="26"/>
    <n v="56.53"/>
    <s v="Plato_10"/>
    <x v="0"/>
    <x v="14"/>
    <m/>
    <m/>
    <m/>
    <s v="Plato_10"/>
    <x v="0"/>
  </r>
  <r>
    <x v="355"/>
    <n v="1"/>
    <x v="311"/>
    <n v="1"/>
    <x v="296"/>
    <x v="287"/>
    <d v="2023-04-04T02:18:00"/>
    <d v="1899-12-30T02:21:00"/>
    <d v="1899-12-30T00:07:00"/>
    <d v="1899-12-30T02:14:00"/>
    <x v="0"/>
    <x v="1"/>
    <x v="2"/>
    <x v="345"/>
    <s v="Ocupada"/>
    <n v="36"/>
    <n v="64.92"/>
    <s v="Plato_4"/>
    <x v="2"/>
    <x v="13"/>
    <m/>
    <m/>
    <m/>
    <s v="Plato_4"/>
    <x v="0"/>
  </r>
  <r>
    <x v="356"/>
    <n v="17"/>
    <x v="312"/>
    <n v="2"/>
    <x v="297"/>
    <x v="288"/>
    <d v="2023-04-04T04:26:00"/>
    <d v="1899-12-30T03:22:00"/>
    <d v="1899-12-30T01:36:00"/>
    <d v="1899-12-30T01:46:00"/>
    <x v="0"/>
    <x v="1"/>
    <x v="0"/>
    <x v="346"/>
    <s v="Ocupada"/>
    <n v="168"/>
    <n v="194.87"/>
    <s v="Plato_1,  Plato_3,  Plato_6,  Plato_5"/>
    <x v="9"/>
    <x v="15"/>
    <s v=" Plato_3"/>
    <s v=" Plato_6"/>
    <s v=" Plato_5"/>
    <s v="Plato_1Plato_3Plato_6Plato_5"/>
    <x v="0"/>
  </r>
  <r>
    <x v="357"/>
    <n v="13"/>
    <x v="250"/>
    <n v="5"/>
    <x v="298"/>
    <x v="289"/>
    <d v="2023-04-04T05:57:00"/>
    <d v="1899-12-30T03:20:00"/>
    <d v="1899-12-30T02:32:00"/>
    <d v="1899-12-30T00:48:00"/>
    <x v="3"/>
    <x v="2"/>
    <x v="2"/>
    <x v="347"/>
    <s v="Reservada"/>
    <n v="166"/>
    <n v="208.1"/>
    <s v="Plato_10,  Plato_4,  Plato_3"/>
    <x v="7"/>
    <x v="14"/>
    <s v=" Plato_4"/>
    <s v=" Plato_3"/>
    <m/>
    <s v="Plato_10Plato_4Plato_3"/>
    <x v="0"/>
  </r>
  <r>
    <x v="358"/>
    <n v="11"/>
    <x v="104"/>
    <n v="2"/>
    <x v="299"/>
    <x v="290"/>
    <d v="2023-04-04T04:10:00"/>
    <d v="1899-12-30T03:29:00"/>
    <d v="1899-12-30T02:25:00"/>
    <d v="1899-12-30T01:04:00"/>
    <x v="2"/>
    <x v="0"/>
    <x v="2"/>
    <x v="348"/>
    <s v="Reservada"/>
    <n v="190"/>
    <n v="202.2"/>
    <s v="Plato_5,  Plato_16,  Plato_9,  Plato_10"/>
    <x v="4"/>
    <x v="7"/>
    <s v=" Plato_16"/>
    <s v=" Plato_9"/>
    <s v=" Plato_10"/>
    <s v="Plato_5Plato_16Plato_9Plato_10"/>
    <x v="0"/>
  </r>
  <r>
    <x v="359"/>
    <n v="16"/>
    <x v="313"/>
    <n v="3"/>
    <x v="300"/>
    <x v="291"/>
    <d v="2023-04-04T04:58:00"/>
    <d v="1899-12-30T04:03:00"/>
    <d v="1899-12-30T02:39:00"/>
    <d v="1899-12-30T01:24:00"/>
    <x v="0"/>
    <x v="0"/>
    <x v="2"/>
    <x v="349"/>
    <s v="Ocupada"/>
    <n v="233"/>
    <n v="272.26"/>
    <s v="Plato_13,  Plato_2,  Plato_10,  Plato_15"/>
    <x v="4"/>
    <x v="16"/>
    <s v=" Plato_2"/>
    <s v=" Plato_10"/>
    <s v=" Plato_15"/>
    <s v="Plato_13Plato_2Plato_10Plato_15"/>
    <x v="0"/>
  </r>
  <r>
    <x v="360"/>
    <n v="16"/>
    <x v="314"/>
    <n v="1"/>
    <x v="301"/>
    <x v="292"/>
    <d v="2023-04-04T05:28:00"/>
    <d v="1899-12-30T03:35:00"/>
    <d v="1899-12-30T01:52:00"/>
    <d v="1899-12-30T01:43:00"/>
    <x v="2"/>
    <x v="2"/>
    <x v="1"/>
    <x v="350"/>
    <s v="Libre"/>
    <n v="101"/>
    <n v="142.72999999999999"/>
    <s v="Plato_9,  Plato_7"/>
    <x v="1"/>
    <x v="11"/>
    <s v=" Plato_7"/>
    <m/>
    <m/>
    <s v="Plato_9Plato_7"/>
    <x v="0"/>
  </r>
  <r>
    <x v="361"/>
    <n v="15"/>
    <x v="179"/>
    <n v="2"/>
    <x v="302"/>
    <x v="293"/>
    <d v="2023-04-04T05:59:00"/>
    <d v="1899-12-30T03:56:00"/>
    <d v="1899-12-30T02:03:00"/>
    <d v="1899-12-30T01:53:00"/>
    <x v="1"/>
    <x v="0"/>
    <x v="2"/>
    <x v="351"/>
    <s v="Libre"/>
    <n v="62"/>
    <n v="109.21000000000001"/>
    <s v="Plato_3,  Plato_7,  Plato_4"/>
    <x v="7"/>
    <x v="12"/>
    <s v=" Plato_7"/>
    <s v=" Plato_4"/>
    <m/>
    <s v="Plato_3Plato_7Plato_4"/>
    <x v="0"/>
  </r>
  <r>
    <x v="362"/>
    <n v="5"/>
    <x v="315"/>
    <n v="2"/>
    <x v="303"/>
    <x v="294"/>
    <d v="2023-04-04T03:29:00"/>
    <d v="1899-12-30T01:58:00"/>
    <d v="1899-12-30T02:29:00"/>
    <d v="1899-12-30T00:00:00"/>
    <x v="0"/>
    <x v="0"/>
    <x v="2"/>
    <x v="352"/>
    <s v="Ocupada"/>
    <n v="240"/>
    <n v="289.02"/>
    <s v="Plato_2,  Plato_7,  Plato_19,  Plato_11"/>
    <x v="2"/>
    <x v="8"/>
    <s v=" Plato_7"/>
    <s v=" Plato_19"/>
    <s v=" Plato_11"/>
    <s v="Plato_2Plato_7Plato_19Plato_11"/>
    <x v="1"/>
  </r>
  <r>
    <x v="363"/>
    <n v="15"/>
    <x v="316"/>
    <n v="2"/>
    <x v="304"/>
    <x v="295"/>
    <d v="2023-04-04T07:10:00"/>
    <d v="1899-12-30T03:20:00"/>
    <d v="1899-12-30T01:52:00"/>
    <d v="1899-12-30T01:28:00"/>
    <x v="3"/>
    <x v="0"/>
    <x v="0"/>
    <x v="353"/>
    <s v="Reservada"/>
    <n v="157"/>
    <n v="205.28"/>
    <s v="Plato_16,  Plato_5,  Plato_1,  Plato_9"/>
    <x v="2"/>
    <x v="10"/>
    <s v=" Plato_5"/>
    <s v=" Plato_1"/>
    <s v=" Plato_9"/>
    <s v="Plato_16Plato_5Plato_1Plato_9"/>
    <x v="0"/>
  </r>
  <r>
    <x v="364"/>
    <n v="4"/>
    <x v="317"/>
    <n v="1"/>
    <x v="305"/>
    <x v="296"/>
    <d v="2023-04-04T04:33:00"/>
    <d v="1899-12-30T03:45:00"/>
    <d v="1899-12-30T00:25:00"/>
    <d v="1899-12-30T03:20:00"/>
    <x v="0"/>
    <x v="0"/>
    <x v="1"/>
    <x v="354"/>
    <s v="Ocupada"/>
    <n v="108"/>
    <n v="142.97"/>
    <s v="Plato_19"/>
    <x v="9"/>
    <x v="17"/>
    <m/>
    <m/>
    <m/>
    <s v="Plato_19"/>
    <x v="0"/>
  </r>
  <r>
    <x v="365"/>
    <n v="17"/>
    <x v="318"/>
    <n v="5"/>
    <x v="306"/>
    <x v="297"/>
    <d v="2023-04-04T04:46:00"/>
    <d v="1899-12-30T03:13:00"/>
    <d v="1899-12-30T01:30:00"/>
    <d v="1899-12-30T01:43:00"/>
    <x v="0"/>
    <x v="0"/>
    <x v="1"/>
    <x v="355"/>
    <s v="Reservada"/>
    <n v="239"/>
    <n v="249.57"/>
    <s v="Plato_6,  Plato_8,  Plato_20"/>
    <x v="9"/>
    <x v="18"/>
    <s v=" Plato_8"/>
    <s v=" Plato_20"/>
    <m/>
    <s v="Plato_6Plato_8Plato_20"/>
    <x v="0"/>
  </r>
  <r>
    <x v="366"/>
    <n v="12"/>
    <x v="319"/>
    <n v="2"/>
    <x v="307"/>
    <x v="298"/>
    <d v="2023-04-04T03:45:00"/>
    <d v="1899-12-30T02:52:00"/>
    <d v="1899-12-30T01:13:00"/>
    <d v="1899-12-30T01:39:00"/>
    <x v="0"/>
    <x v="2"/>
    <x v="2"/>
    <x v="356"/>
    <s v="Libre"/>
    <n v="101"/>
    <n v="113.62"/>
    <s v="Plato_10,  Plato_9,  Plato_3"/>
    <x v="9"/>
    <x v="14"/>
    <s v=" Plato_9"/>
    <s v=" Plato_3"/>
    <m/>
    <s v="Plato_10Plato_9Plato_3"/>
    <x v="0"/>
  </r>
  <r>
    <x v="367"/>
    <n v="13"/>
    <x v="320"/>
    <n v="1"/>
    <x v="308"/>
    <x v="299"/>
    <d v="2023-04-04T05:33:00"/>
    <d v="1899-12-30T02:24:00"/>
    <d v="1899-12-30T01:25:00"/>
    <d v="1899-12-30T00:59:00"/>
    <x v="1"/>
    <x v="1"/>
    <x v="0"/>
    <x v="357"/>
    <s v="Ocupada"/>
    <n v="123"/>
    <n v="160.65"/>
    <s v="Plato_11,  Plato_7"/>
    <x v="1"/>
    <x v="3"/>
    <s v=" Plato_7"/>
    <m/>
    <m/>
    <s v="Plato_11Plato_7"/>
    <x v="0"/>
  </r>
  <r>
    <x v="368"/>
    <n v="20"/>
    <x v="321"/>
    <n v="2"/>
    <x v="309"/>
    <x v="300"/>
    <d v="2023-04-04T05:54:00"/>
    <d v="1899-12-30T03:43:00"/>
    <d v="1899-12-30T00:42:00"/>
    <d v="1899-12-30T03:01:00"/>
    <x v="3"/>
    <x v="0"/>
    <x v="2"/>
    <x v="358"/>
    <s v="Libre"/>
    <n v="242"/>
    <n v="276.83"/>
    <s v="Plato_17,  Plato_14,  Plato_16,  Plato_10"/>
    <x v="7"/>
    <x v="1"/>
    <s v=" Plato_14"/>
    <s v=" Plato_16"/>
    <s v=" Plato_10"/>
    <s v="Plato_17Plato_14Plato_16Plato_10"/>
    <x v="0"/>
  </r>
  <r>
    <x v="369"/>
    <n v="13"/>
    <x v="322"/>
    <n v="6"/>
    <x v="310"/>
    <x v="301"/>
    <d v="2023-04-04T03:23:00"/>
    <d v="1899-12-30T01:03:00"/>
    <d v="1899-12-30T00:33:00"/>
    <d v="1899-12-30T00:30:00"/>
    <x v="0"/>
    <x v="0"/>
    <x v="2"/>
    <x v="359"/>
    <s v="Libre"/>
    <n v="72"/>
    <n v="119.78999999999999"/>
    <s v="Plato_19"/>
    <x v="7"/>
    <x v="17"/>
    <m/>
    <m/>
    <m/>
    <s v="Plato_19"/>
    <x v="0"/>
  </r>
  <r>
    <x v="370"/>
    <n v="4"/>
    <x v="323"/>
    <n v="3"/>
    <x v="278"/>
    <x v="302"/>
    <d v="2023-04-04T04:31:00"/>
    <d v="1899-12-30T03:30:00"/>
    <d v="1899-12-30T00:49:00"/>
    <d v="1899-12-30T02:41:00"/>
    <x v="4"/>
    <x v="2"/>
    <x v="2"/>
    <x v="360"/>
    <s v="Ocupada"/>
    <n v="200"/>
    <n v="232.51"/>
    <s v="Plato_17,  Plato_19,  Plato_16,  Plato_14"/>
    <x v="8"/>
    <x v="1"/>
    <s v=" Plato_19"/>
    <s v=" Plato_16"/>
    <s v=" Plato_14"/>
    <s v="Plato_17Plato_19Plato_16Plato_14"/>
    <x v="0"/>
  </r>
  <r>
    <x v="371"/>
    <n v="14"/>
    <x v="324"/>
    <n v="5"/>
    <x v="311"/>
    <x v="303"/>
    <d v="2023-04-04T06:14:00"/>
    <d v="1899-12-30T03:28:00"/>
    <d v="1899-12-30T00:22:00"/>
    <d v="1899-12-30T03:06:00"/>
    <x v="2"/>
    <x v="0"/>
    <x v="2"/>
    <x v="361"/>
    <s v="Reservada"/>
    <n v="36"/>
    <n v="53.17"/>
    <s v="Plato_4"/>
    <x v="2"/>
    <x v="13"/>
    <m/>
    <m/>
    <m/>
    <s v="Plato_4"/>
    <x v="0"/>
  </r>
  <r>
    <x v="372"/>
    <n v="19"/>
    <x v="325"/>
    <n v="2"/>
    <x v="312"/>
    <x v="304"/>
    <d v="2023-04-04T03:11:00"/>
    <d v="1899-12-30T02:49:00"/>
    <d v="1899-12-30T01:56:00"/>
    <d v="1899-12-30T00:53:00"/>
    <x v="3"/>
    <x v="1"/>
    <x v="0"/>
    <x v="362"/>
    <s v="Ocupada"/>
    <n v="160"/>
    <n v="186.62"/>
    <s v="Plato_13,  Plato_8,  Plato_5,  Plato_3"/>
    <x v="10"/>
    <x v="16"/>
    <s v=" Plato_8"/>
    <s v=" Plato_5"/>
    <s v=" Plato_3"/>
    <s v="Plato_13Plato_8Plato_5Plato_3"/>
    <x v="0"/>
  </r>
  <r>
    <x v="373"/>
    <n v="18"/>
    <x v="326"/>
    <n v="3"/>
    <x v="313"/>
    <x v="305"/>
    <d v="2023-04-04T04:24:00"/>
    <d v="1899-12-30T01:05:00"/>
    <d v="1899-12-30T00:09:00"/>
    <d v="1899-12-30T00:56:00"/>
    <x v="2"/>
    <x v="0"/>
    <x v="2"/>
    <x v="363"/>
    <s v="Libre"/>
    <n v="35"/>
    <n v="68.349999999999994"/>
    <s v="Plato_8"/>
    <x v="3"/>
    <x v="5"/>
    <m/>
    <m/>
    <m/>
    <s v="Plato_8"/>
    <x v="0"/>
  </r>
  <r>
    <x v="374"/>
    <n v="18"/>
    <x v="327"/>
    <n v="1"/>
    <x v="276"/>
    <x v="284"/>
    <d v="2023-04-04T03:09:00"/>
    <d v="1899-12-30T02:52:00"/>
    <d v="1899-12-30T00:27:00"/>
    <d v="1899-12-30T02:25:00"/>
    <x v="0"/>
    <x v="0"/>
    <x v="2"/>
    <x v="364"/>
    <s v="Reservada"/>
    <n v="93"/>
    <n v="115.3"/>
    <s v="Plato_17"/>
    <x v="0"/>
    <x v="1"/>
    <m/>
    <m/>
    <m/>
    <s v="Plato_17"/>
    <x v="0"/>
  </r>
  <r>
    <x v="375"/>
    <n v="16"/>
    <x v="314"/>
    <n v="4"/>
    <x v="314"/>
    <x v="306"/>
    <d v="2023-04-04T05:12:00"/>
    <d v="1899-12-30T02:34:00"/>
    <d v="1899-12-30T00:05:00"/>
    <d v="1899-12-30T02:29:00"/>
    <x v="1"/>
    <x v="0"/>
    <x v="1"/>
    <x v="365"/>
    <s v="Ocupada"/>
    <n v="46"/>
    <n v="73.510000000000005"/>
    <s v="Plato_14"/>
    <x v="8"/>
    <x v="19"/>
    <m/>
    <m/>
    <m/>
    <s v="Plato_14"/>
    <x v="0"/>
  </r>
  <r>
    <x v="376"/>
    <n v="5"/>
    <x v="328"/>
    <n v="1"/>
    <x v="306"/>
    <x v="277"/>
    <d v="2023-04-04T04:46:00"/>
    <d v="1899-12-30T03:28:00"/>
    <d v="1899-12-30T00:46:00"/>
    <d v="1899-12-30T02:42:00"/>
    <x v="4"/>
    <x v="0"/>
    <x v="2"/>
    <x v="366"/>
    <s v="Libre"/>
    <n v="100"/>
    <n v="114.96000000000001"/>
    <s v="Plato_18,  Plato_15"/>
    <x v="3"/>
    <x v="9"/>
    <s v=" Plato_15"/>
    <m/>
    <m/>
    <s v="Plato_18Plato_15"/>
    <x v="0"/>
  </r>
  <r>
    <x v="377"/>
    <n v="3"/>
    <x v="329"/>
    <n v="1"/>
    <x v="315"/>
    <x v="307"/>
    <d v="2023-04-04T05:18:00"/>
    <d v="1899-12-30T01:23:00"/>
    <d v="1899-12-30T00:21:00"/>
    <d v="1899-12-30T01:02:00"/>
    <x v="1"/>
    <x v="0"/>
    <x v="1"/>
    <x v="367"/>
    <s v="Libre"/>
    <n v="49"/>
    <n v="89.31"/>
    <s v="Plato_2,  Plato_12"/>
    <x v="4"/>
    <x v="8"/>
    <s v=" Plato_12"/>
    <m/>
    <m/>
    <s v="Plato_2Plato_12"/>
    <x v="0"/>
  </r>
  <r>
    <x v="378"/>
    <n v="4"/>
    <x v="216"/>
    <n v="2"/>
    <x v="271"/>
    <x v="308"/>
    <d v="2023-04-04T03:57:00"/>
    <d v="1899-12-30T02:41:00"/>
    <d v="1899-12-30T00:06:00"/>
    <d v="1899-12-30T02:35:00"/>
    <x v="0"/>
    <x v="1"/>
    <x v="2"/>
    <x v="368"/>
    <s v="Ocupada"/>
    <n v="70"/>
    <n v="80.61"/>
    <s v="Plato_8"/>
    <x v="9"/>
    <x v="5"/>
    <m/>
    <m/>
    <m/>
    <s v="Plato_8"/>
    <x v="0"/>
  </r>
  <r>
    <x v="379"/>
    <n v="5"/>
    <x v="168"/>
    <n v="1"/>
    <x v="305"/>
    <x v="309"/>
    <d v="2023-04-04T04:33:00"/>
    <d v="1899-12-30T03:35:00"/>
    <d v="1899-12-30T01:33:00"/>
    <d v="1899-12-30T02:02:00"/>
    <x v="0"/>
    <x v="2"/>
    <x v="0"/>
    <x v="369"/>
    <s v="Libre"/>
    <n v="137"/>
    <n v="159.53"/>
    <s v="Plato_11,  Plato_12"/>
    <x v="10"/>
    <x v="3"/>
    <s v=" Plato_12"/>
    <m/>
    <m/>
    <s v="Plato_11Plato_12"/>
    <x v="0"/>
  </r>
  <r>
    <x v="380"/>
    <n v="4"/>
    <x v="330"/>
    <n v="1"/>
    <x v="316"/>
    <x v="310"/>
    <d v="2023-04-04T04:32:00"/>
    <d v="1899-12-30T03:35:00"/>
    <d v="1899-12-30T00:47:00"/>
    <d v="1899-12-30T02:48:00"/>
    <x v="1"/>
    <x v="1"/>
    <x v="0"/>
    <x v="370"/>
    <s v="Libre"/>
    <n v="144"/>
    <n v="171.69"/>
    <s v="Plato_10,  Plato_11"/>
    <x v="7"/>
    <x v="14"/>
    <s v=" Plato_11"/>
    <m/>
    <m/>
    <s v="Plato_10Plato_11"/>
    <x v="0"/>
  </r>
  <r>
    <x v="381"/>
    <n v="20"/>
    <x v="69"/>
    <n v="6"/>
    <x v="317"/>
    <x v="311"/>
    <d v="2023-04-04T06:27:00"/>
    <d v="1899-12-30T03:18:00"/>
    <d v="1899-12-30T00:54:00"/>
    <d v="1899-12-30T02:24:00"/>
    <x v="2"/>
    <x v="2"/>
    <x v="0"/>
    <x v="371"/>
    <s v="Reservada"/>
    <n v="87"/>
    <n v="106.8"/>
    <s v="Plato_9"/>
    <x v="8"/>
    <x v="11"/>
    <m/>
    <m/>
    <m/>
    <s v="Plato_9"/>
    <x v="0"/>
  </r>
  <r>
    <x v="382"/>
    <n v="6"/>
    <x v="331"/>
    <n v="6"/>
    <x v="318"/>
    <x v="312"/>
    <d v="2023-04-04T06:33:00"/>
    <d v="1899-12-30T03:04:00"/>
    <d v="1899-12-30T00:09:00"/>
    <d v="1899-12-30T02:55:00"/>
    <x v="4"/>
    <x v="0"/>
    <x v="2"/>
    <x v="372"/>
    <s v="Libre"/>
    <n v="108"/>
    <n v="139.32999999999998"/>
    <s v="Plato_19"/>
    <x v="9"/>
    <x v="17"/>
    <m/>
    <m/>
    <m/>
    <s v="Plato_19"/>
    <x v="0"/>
  </r>
  <r>
    <x v="383"/>
    <n v="1"/>
    <x v="332"/>
    <n v="5"/>
    <x v="319"/>
    <x v="313"/>
    <d v="2023-04-04T02:33:00"/>
    <d v="1899-12-30T02:22:00"/>
    <d v="1899-12-30T01:50:00"/>
    <d v="1899-12-30T00:32:00"/>
    <x v="1"/>
    <x v="1"/>
    <x v="0"/>
    <x v="373"/>
    <s v="Reservada"/>
    <n v="120"/>
    <n v="159.32"/>
    <s v="Plato_4,  Plato_12,  Plato_6"/>
    <x v="5"/>
    <x v="13"/>
    <s v=" Plato_12"/>
    <s v=" Plato_6"/>
    <m/>
    <s v="Plato_4Plato_12Plato_6"/>
    <x v="0"/>
  </r>
  <r>
    <x v="384"/>
    <n v="6"/>
    <x v="333"/>
    <n v="6"/>
    <x v="320"/>
    <x v="314"/>
    <d v="2023-04-05T06:43:00"/>
    <d v="1899-12-30T03:21:00"/>
    <d v="1899-12-30T00:22:00"/>
    <d v="1899-12-30T02:59:00"/>
    <x v="0"/>
    <x v="1"/>
    <x v="2"/>
    <x v="374"/>
    <s v="Ocupada"/>
    <n v="60"/>
    <n v="71.14"/>
    <s v="Plato_2"/>
    <x v="0"/>
    <x v="8"/>
    <m/>
    <m/>
    <m/>
    <s v="Plato_2"/>
    <x v="0"/>
  </r>
  <r>
    <x v="385"/>
    <n v="5"/>
    <x v="287"/>
    <n v="2"/>
    <x v="321"/>
    <x v="315"/>
    <d v="2023-04-05T02:58:00"/>
    <d v="1899-12-30T02:40:00"/>
    <d v="1899-12-30T00:40:00"/>
    <d v="1899-12-30T02:00:00"/>
    <x v="4"/>
    <x v="0"/>
    <x v="0"/>
    <x v="375"/>
    <s v="Ocupada"/>
    <n v="99"/>
    <n v="127.96000000000001"/>
    <s v="Plato_11"/>
    <x v="5"/>
    <x v="3"/>
    <m/>
    <m/>
    <m/>
    <s v="Plato_11"/>
    <x v="0"/>
  </r>
  <r>
    <x v="386"/>
    <n v="6"/>
    <x v="334"/>
    <n v="5"/>
    <x v="322"/>
    <x v="316"/>
    <d v="2023-04-05T06:10:00"/>
    <d v="1899-12-30T03:16:00"/>
    <d v="1899-12-30T00:18:00"/>
    <d v="1899-12-30T02:58:00"/>
    <x v="3"/>
    <x v="0"/>
    <x v="1"/>
    <x v="376"/>
    <s v="Ocupada"/>
    <n v="93"/>
    <n v="113.84"/>
    <s v="Plato_17"/>
    <x v="5"/>
    <x v="1"/>
    <m/>
    <m/>
    <m/>
    <s v="Plato_17"/>
    <x v="0"/>
  </r>
  <r>
    <x v="387"/>
    <n v="18"/>
    <x v="195"/>
    <n v="2"/>
    <x v="323"/>
    <x v="315"/>
    <d v="2023-04-05T03:35:00"/>
    <d v="1899-12-30T03:02:00"/>
    <d v="1899-12-30T02:51:00"/>
    <d v="1899-12-30T00:11:00"/>
    <x v="2"/>
    <x v="0"/>
    <x v="2"/>
    <x v="377"/>
    <s v="Libre"/>
    <n v="291"/>
    <n v="318.02999999999997"/>
    <s v="Plato_17,  Plato_19,  Plato_9,  Plato_11"/>
    <x v="0"/>
    <x v="1"/>
    <s v=" Plato_19"/>
    <s v=" Plato_9"/>
    <s v=" Plato_11"/>
    <s v="Plato_17Plato_19Plato_9Plato_11"/>
    <x v="0"/>
  </r>
  <r>
    <x v="388"/>
    <n v="19"/>
    <x v="335"/>
    <n v="5"/>
    <x v="324"/>
    <x v="317"/>
    <d v="2023-04-05T02:15:00"/>
    <d v="1899-12-30T02:13:00"/>
    <d v="1899-12-30T00:24:00"/>
    <d v="1899-12-30T01:49:00"/>
    <x v="0"/>
    <x v="0"/>
    <x v="2"/>
    <x v="378"/>
    <s v="Reservada"/>
    <n v="33"/>
    <n v="72.14"/>
    <s v="Plato_11"/>
    <x v="5"/>
    <x v="3"/>
    <m/>
    <m/>
    <m/>
    <s v="Plato_11"/>
    <x v="0"/>
  </r>
  <r>
    <x v="389"/>
    <n v="9"/>
    <x v="35"/>
    <n v="2"/>
    <x v="325"/>
    <x v="318"/>
    <d v="2023-04-05T05:19:00"/>
    <d v="1899-12-30T02:20:00"/>
    <d v="1899-12-30T01:33:00"/>
    <d v="1899-12-30T00:47:00"/>
    <x v="0"/>
    <x v="0"/>
    <x v="2"/>
    <x v="379"/>
    <s v="Reservada"/>
    <n v="143"/>
    <n v="185.68"/>
    <s v="Plato_5,  Plato_10,  Plato_13"/>
    <x v="9"/>
    <x v="7"/>
    <s v=" Plato_10"/>
    <s v=" Plato_13"/>
    <m/>
    <s v="Plato_5Plato_10Plato_13"/>
    <x v="0"/>
  </r>
  <r>
    <x v="390"/>
    <n v="15"/>
    <x v="336"/>
    <n v="1"/>
    <x v="326"/>
    <x v="319"/>
    <d v="2023-04-05T04:09:00"/>
    <d v="1899-12-30T02:04:00"/>
    <d v="1899-12-30T00:35:00"/>
    <d v="1899-12-30T01:29:00"/>
    <x v="0"/>
    <x v="0"/>
    <x v="2"/>
    <x v="380"/>
    <s v="Reservada"/>
    <n v="22"/>
    <n v="70.599999999999994"/>
    <s v="Plato_5"/>
    <x v="8"/>
    <x v="7"/>
    <m/>
    <m/>
    <m/>
    <s v="Plato_5"/>
    <x v="0"/>
  </r>
  <r>
    <x v="391"/>
    <n v="14"/>
    <x v="337"/>
    <n v="3"/>
    <x v="327"/>
    <x v="315"/>
    <d v="2023-04-05T04:08:00"/>
    <d v="1899-12-30T03:50:00"/>
    <d v="1899-12-30T00:54:00"/>
    <d v="1899-12-30T02:56:00"/>
    <x v="2"/>
    <x v="0"/>
    <x v="2"/>
    <x v="381"/>
    <s v="Ocupada"/>
    <n v="120"/>
    <n v="152.72999999999999"/>
    <s v="Plato_15,  Plato_7"/>
    <x v="6"/>
    <x v="6"/>
    <s v=" Plato_7"/>
    <m/>
    <m/>
    <s v="Plato_15Plato_7"/>
    <x v="0"/>
  </r>
  <r>
    <x v="392"/>
    <n v="13"/>
    <x v="338"/>
    <n v="3"/>
    <x v="328"/>
    <x v="320"/>
    <d v="2023-04-05T05:17:00"/>
    <d v="1899-12-30T02:59:00"/>
    <d v="1899-12-30T01:49:00"/>
    <d v="1899-12-30T01:10:00"/>
    <x v="4"/>
    <x v="0"/>
    <x v="2"/>
    <x v="382"/>
    <s v="Ocupada"/>
    <n v="208"/>
    <n v="220.54"/>
    <s v="Plato_12,  Plato_8,  Plato_13,  Plato_5"/>
    <x v="1"/>
    <x v="4"/>
    <s v=" Plato_8"/>
    <s v=" Plato_13"/>
    <s v=" Plato_5"/>
    <s v="Plato_12Plato_8Plato_13Plato_5"/>
    <x v="0"/>
  </r>
  <r>
    <x v="393"/>
    <n v="17"/>
    <x v="8"/>
    <n v="1"/>
    <x v="329"/>
    <x v="321"/>
    <d v="2023-04-05T07:02:00"/>
    <d v="1899-12-30T03:51:00"/>
    <d v="1899-12-30T00:47:00"/>
    <d v="1899-12-30T03:04:00"/>
    <x v="0"/>
    <x v="0"/>
    <x v="2"/>
    <x v="383"/>
    <s v="Ocupada"/>
    <n v="77"/>
    <n v="95.05"/>
    <s v="Plato_7,  Plato_9"/>
    <x v="2"/>
    <x v="0"/>
    <s v=" Plato_9"/>
    <m/>
    <m/>
    <s v="Plato_7Plato_9"/>
    <x v="0"/>
  </r>
  <r>
    <x v="394"/>
    <n v="2"/>
    <x v="339"/>
    <n v="1"/>
    <x v="330"/>
    <x v="322"/>
    <d v="2023-04-05T05:34:00"/>
    <d v="1899-12-30T03:57:00"/>
    <d v="1899-12-30T00:08:00"/>
    <d v="1899-12-30T03:49:00"/>
    <x v="2"/>
    <x v="0"/>
    <x v="0"/>
    <x v="384"/>
    <s v="Libre"/>
    <n v="38"/>
    <n v="78.900000000000006"/>
    <s v="Plato_12"/>
    <x v="8"/>
    <x v="4"/>
    <m/>
    <m/>
    <m/>
    <s v="Plato_12"/>
    <x v="0"/>
  </r>
  <r>
    <x v="395"/>
    <n v="11"/>
    <x v="340"/>
    <n v="1"/>
    <x v="331"/>
    <x v="323"/>
    <d v="2023-04-05T03:36:00"/>
    <d v="1899-12-30T03:04:00"/>
    <d v="1899-12-30T00:57:00"/>
    <d v="1899-12-30T02:07:00"/>
    <x v="2"/>
    <x v="2"/>
    <x v="1"/>
    <x v="385"/>
    <s v="Libre"/>
    <n v="83"/>
    <n v="117.5"/>
    <s v="Plato_3,  Plato_13"/>
    <x v="4"/>
    <x v="12"/>
    <s v=" Plato_13"/>
    <m/>
    <m/>
    <s v="Plato_3Plato_13"/>
    <x v="0"/>
  </r>
  <r>
    <x v="396"/>
    <n v="4"/>
    <x v="303"/>
    <n v="2"/>
    <x v="332"/>
    <x v="324"/>
    <d v="2023-04-05T01:34:00"/>
    <d v="1899-12-30T01:14:00"/>
    <d v="1899-12-30T01:09:00"/>
    <d v="1899-12-30T00:05:00"/>
    <x v="4"/>
    <x v="1"/>
    <x v="0"/>
    <x v="386"/>
    <s v="Libre"/>
    <n v="147"/>
    <n v="184.79"/>
    <s v="Plato_6,  Plato_17"/>
    <x v="9"/>
    <x v="18"/>
    <s v=" Plato_17"/>
    <m/>
    <m/>
    <s v="Plato_6Plato_17"/>
    <x v="0"/>
  </r>
  <r>
    <x v="397"/>
    <n v="9"/>
    <x v="341"/>
    <n v="5"/>
    <x v="333"/>
    <x v="325"/>
    <d v="2023-04-05T07:05:00"/>
    <d v="1899-12-30T03:55:00"/>
    <d v="1899-12-30T01:11:00"/>
    <d v="1899-12-30T02:44:00"/>
    <x v="1"/>
    <x v="1"/>
    <x v="2"/>
    <x v="387"/>
    <s v="Libre"/>
    <n v="122"/>
    <n v="170.96"/>
    <s v="Plato_16,  Plato_11"/>
    <x v="4"/>
    <x v="10"/>
    <s v=" Plato_11"/>
    <m/>
    <m/>
    <s v="Plato_16Plato_11"/>
    <x v="0"/>
  </r>
  <r>
    <x v="398"/>
    <n v="7"/>
    <x v="342"/>
    <n v="6"/>
    <x v="334"/>
    <x v="326"/>
    <d v="2023-04-05T05:40:00"/>
    <d v="1899-12-30T02:52:00"/>
    <d v="1899-12-30T01:31:00"/>
    <d v="1899-12-30T01:21:00"/>
    <x v="3"/>
    <x v="0"/>
    <x v="2"/>
    <x v="388"/>
    <s v="Libre"/>
    <n v="207"/>
    <n v="234.32"/>
    <s v="Plato_11,  Plato_19"/>
    <x v="0"/>
    <x v="3"/>
    <s v=" Plato_19"/>
    <m/>
    <m/>
    <s v="Plato_11Plato_19"/>
    <x v="0"/>
  </r>
  <r>
    <x v="399"/>
    <n v="9"/>
    <x v="343"/>
    <n v="4"/>
    <x v="335"/>
    <x v="327"/>
    <d v="2023-04-05T04:14:00"/>
    <d v="1899-12-30T02:03:00"/>
    <d v="1899-12-30T01:19:00"/>
    <d v="1899-12-30T00:44:00"/>
    <x v="4"/>
    <x v="0"/>
    <x v="2"/>
    <x v="151"/>
    <s v="Reservada"/>
    <n v="198"/>
    <n v="240.96"/>
    <s v="Plato_20,  Plato_16,  Plato_17"/>
    <x v="2"/>
    <x v="2"/>
    <s v=" Plato_16"/>
    <s v=" Plato_17"/>
    <m/>
    <s v="Plato_20Plato_16Plato_17"/>
    <x v="0"/>
  </r>
  <r>
    <x v="400"/>
    <n v="16"/>
    <x v="277"/>
    <n v="2"/>
    <x v="336"/>
    <x v="328"/>
    <d v="2023-04-05T06:57:00"/>
    <d v="1899-12-30T03:21:00"/>
    <d v="1899-12-30T00:20:00"/>
    <d v="1899-12-30T03:01:00"/>
    <x v="2"/>
    <x v="0"/>
    <x v="2"/>
    <x v="389"/>
    <s v="Ocupada"/>
    <n v="42"/>
    <n v="57.87"/>
    <s v="Plato_13"/>
    <x v="3"/>
    <x v="16"/>
    <m/>
    <m/>
    <m/>
    <s v="Plato_13"/>
    <x v="0"/>
  </r>
  <r>
    <x v="401"/>
    <n v="18"/>
    <x v="344"/>
    <n v="1"/>
    <x v="337"/>
    <x v="329"/>
    <d v="2023-04-05T05:08:00"/>
    <d v="1899-12-30T02:27:00"/>
    <d v="1899-12-30T01:06:00"/>
    <d v="1899-12-30T01:21:00"/>
    <x v="0"/>
    <x v="0"/>
    <x v="2"/>
    <x v="390"/>
    <s v="Reservada"/>
    <n v="151"/>
    <n v="182.02"/>
    <s v="Plato_1,  Plato_12,  Plato_5"/>
    <x v="1"/>
    <x v="15"/>
    <s v=" Plato_12"/>
    <s v=" Plato_5"/>
    <m/>
    <s v="Plato_1Plato_12Plato_5"/>
    <x v="0"/>
  </r>
  <r>
    <x v="402"/>
    <n v="14"/>
    <x v="345"/>
    <n v="5"/>
    <x v="338"/>
    <x v="330"/>
    <d v="2023-04-05T05:15:00"/>
    <d v="1899-12-30T03:00:00"/>
    <d v="1899-12-30T01:25:00"/>
    <d v="1899-12-30T01:35:00"/>
    <x v="1"/>
    <x v="0"/>
    <x v="2"/>
    <x v="391"/>
    <s v="Libre"/>
    <n v="190"/>
    <n v="204.76"/>
    <s v="Plato_5,  Plato_4,  Plato_15,  Plato_7"/>
    <x v="9"/>
    <x v="7"/>
    <s v=" Plato_4"/>
    <s v=" Plato_15"/>
    <s v=" Plato_7"/>
    <s v="Plato_5Plato_4Plato_15Plato_7"/>
    <x v="0"/>
  </r>
  <r>
    <x v="403"/>
    <n v="17"/>
    <x v="299"/>
    <n v="2"/>
    <x v="339"/>
    <x v="331"/>
    <d v="2023-04-05T04:29:00"/>
    <d v="1899-12-30T03:51:00"/>
    <d v="1899-12-30T01:42:00"/>
    <d v="1899-12-30T02:09:00"/>
    <x v="3"/>
    <x v="0"/>
    <x v="2"/>
    <x v="392"/>
    <s v="Libre"/>
    <n v="182"/>
    <n v="214.56"/>
    <s v="Plato_13,  Plato_3,  Plato_20"/>
    <x v="0"/>
    <x v="16"/>
    <s v=" Plato_3"/>
    <s v=" Plato_20"/>
    <m/>
    <s v="Plato_13Plato_3Plato_20"/>
    <x v="0"/>
  </r>
  <r>
    <x v="404"/>
    <n v="5"/>
    <x v="346"/>
    <n v="6"/>
    <x v="340"/>
    <x v="332"/>
    <d v="2023-04-05T04:59:00"/>
    <d v="1899-12-30T02:20:00"/>
    <d v="1899-12-30T01:38:00"/>
    <d v="1899-12-30T00:42:00"/>
    <x v="2"/>
    <x v="2"/>
    <x v="2"/>
    <x v="393"/>
    <s v="Reservada"/>
    <n v="106"/>
    <n v="120.56"/>
    <s v="Plato_10,  Plato_20,  Plato_3"/>
    <x v="10"/>
    <x v="14"/>
    <s v=" Plato_20"/>
    <s v=" Plato_3"/>
    <m/>
    <s v="Plato_10Plato_20Plato_3"/>
    <x v="0"/>
  </r>
  <r>
    <x v="405"/>
    <n v="14"/>
    <x v="203"/>
    <n v="5"/>
    <x v="341"/>
    <x v="333"/>
    <d v="2023-04-05T02:37:00"/>
    <d v="1899-12-30T02:23:00"/>
    <d v="1899-12-30T01:57:00"/>
    <d v="1899-12-30T00:26:00"/>
    <x v="2"/>
    <x v="2"/>
    <x v="1"/>
    <x v="394"/>
    <s v="Ocupada"/>
    <n v="155"/>
    <n v="189.03"/>
    <s v="Plato_3,  Plato_8,  Plato_1"/>
    <x v="0"/>
    <x v="12"/>
    <s v=" Plato_8"/>
    <s v=" Plato_1"/>
    <m/>
    <s v="Plato_3Plato_8Plato_1"/>
    <x v="0"/>
  </r>
  <r>
    <x v="406"/>
    <n v="4"/>
    <x v="347"/>
    <n v="1"/>
    <x v="342"/>
    <x v="334"/>
    <d v="2023-04-05T04:51:00"/>
    <d v="1899-12-30T02:38:00"/>
    <d v="1899-12-30T00:50:00"/>
    <d v="1899-12-30T01:48:00"/>
    <x v="4"/>
    <x v="1"/>
    <x v="0"/>
    <x v="395"/>
    <s v="Reservada"/>
    <n v="95"/>
    <n v="117.98"/>
    <s v="Plato_3,  Plato_8"/>
    <x v="8"/>
    <x v="12"/>
    <s v=" Plato_8"/>
    <m/>
    <m/>
    <s v="Plato_3Plato_8"/>
    <x v="0"/>
  </r>
  <r>
    <x v="407"/>
    <n v="17"/>
    <x v="261"/>
    <n v="3"/>
    <x v="343"/>
    <x v="335"/>
    <d v="2023-04-05T04:05:00"/>
    <d v="1899-12-30T03:24:00"/>
    <d v="1899-12-30T01:46:00"/>
    <d v="1899-12-30T01:38:00"/>
    <x v="2"/>
    <x v="0"/>
    <x v="2"/>
    <x v="396"/>
    <s v="Ocupada"/>
    <n v="131"/>
    <n v="141.13999999999999"/>
    <s v="Plato_1,  Plato_7,  Plato_18"/>
    <x v="9"/>
    <x v="15"/>
    <s v=" Plato_7"/>
    <s v=" Plato_18"/>
    <m/>
    <s v="Plato_1Plato_7Plato_18"/>
    <x v="0"/>
  </r>
  <r>
    <x v="408"/>
    <n v="15"/>
    <x v="348"/>
    <n v="5"/>
    <x v="344"/>
    <x v="336"/>
    <d v="2023-04-05T03:01:00"/>
    <d v="1899-12-30T01:06:00"/>
    <d v="1899-12-30T02:43:00"/>
    <d v="1899-12-30T00:00:00"/>
    <x v="1"/>
    <x v="0"/>
    <x v="2"/>
    <x v="397"/>
    <s v="Reservada"/>
    <n v="203"/>
    <n v="251.7"/>
    <s v="Plato_13,  Plato_20,  Plato_16,  Plato_7"/>
    <x v="9"/>
    <x v="16"/>
    <s v=" Plato_20"/>
    <s v=" Plato_16"/>
    <s v=" Plato_7"/>
    <s v="Plato_13Plato_20Plato_16Plato_7"/>
    <x v="1"/>
  </r>
  <r>
    <x v="409"/>
    <n v="1"/>
    <x v="349"/>
    <n v="3"/>
    <x v="345"/>
    <x v="337"/>
    <d v="2023-04-05T05:23:00"/>
    <d v="1899-12-30T02:36:00"/>
    <d v="1899-12-30T01:31:00"/>
    <d v="1899-12-30T01:05:00"/>
    <x v="4"/>
    <x v="2"/>
    <x v="2"/>
    <x v="398"/>
    <s v="Reservada"/>
    <n v="56"/>
    <n v="99.65"/>
    <s v="Plato_3,  Plato_19"/>
    <x v="4"/>
    <x v="12"/>
    <s v=" Plato_19"/>
    <m/>
    <m/>
    <s v="Plato_3Plato_19"/>
    <x v="0"/>
  </r>
  <r>
    <x v="410"/>
    <n v="3"/>
    <x v="123"/>
    <n v="3"/>
    <x v="346"/>
    <x v="327"/>
    <d v="2023-04-05T05:04:00"/>
    <d v="1899-12-30T03:08:00"/>
    <d v="1899-12-30T01:18:00"/>
    <d v="1899-12-30T01:50:00"/>
    <x v="1"/>
    <x v="0"/>
    <x v="0"/>
    <x v="399"/>
    <s v="Ocupada"/>
    <n v="219"/>
    <n v="240.88"/>
    <s v="Plato_20,  Plato_4,  Plato_6"/>
    <x v="1"/>
    <x v="2"/>
    <s v=" Plato_4"/>
    <s v=" Plato_6"/>
    <m/>
    <s v="Plato_20Plato_4Plato_6"/>
    <x v="0"/>
  </r>
  <r>
    <x v="411"/>
    <n v="11"/>
    <x v="350"/>
    <n v="4"/>
    <x v="347"/>
    <x v="338"/>
    <d v="2023-04-05T02:03:00"/>
    <d v="1899-12-30T01:56:00"/>
    <d v="1899-12-30T00:57:00"/>
    <d v="1899-12-30T00:59:00"/>
    <x v="3"/>
    <x v="2"/>
    <x v="2"/>
    <x v="400"/>
    <s v="Ocupada"/>
    <n v="93"/>
    <n v="105.94"/>
    <s v="Plato_17"/>
    <x v="4"/>
    <x v="1"/>
    <m/>
    <m/>
    <m/>
    <s v="Plato_17"/>
    <x v="0"/>
  </r>
  <r>
    <x v="412"/>
    <n v="13"/>
    <x v="351"/>
    <n v="3"/>
    <x v="348"/>
    <x v="339"/>
    <d v="2023-04-05T04:58:00"/>
    <d v="1899-12-30T02:37:00"/>
    <d v="1899-12-30T00:12:00"/>
    <d v="1899-12-30T02:25:00"/>
    <x v="4"/>
    <x v="2"/>
    <x v="2"/>
    <x v="333"/>
    <s v="Ocupada"/>
    <n v="35"/>
    <n v="58.010000000000005"/>
    <s v="Plato_8"/>
    <x v="10"/>
    <x v="5"/>
    <m/>
    <m/>
    <m/>
    <s v="Plato_8"/>
    <x v="0"/>
  </r>
  <r>
    <x v="413"/>
    <n v="14"/>
    <x v="352"/>
    <n v="6"/>
    <x v="349"/>
    <x v="340"/>
    <d v="2023-04-05T07:12:00"/>
    <d v="1899-12-30T03:29:00"/>
    <d v="1899-12-30T00:38:00"/>
    <d v="1899-12-30T02:51:00"/>
    <x v="3"/>
    <x v="1"/>
    <x v="2"/>
    <x v="401"/>
    <s v="Reservada"/>
    <n v="33"/>
    <n v="46.17"/>
    <s v="Plato_11"/>
    <x v="0"/>
    <x v="3"/>
    <m/>
    <m/>
    <m/>
    <s v="Plato_11"/>
    <x v="0"/>
  </r>
  <r>
    <x v="414"/>
    <n v="14"/>
    <x v="353"/>
    <n v="4"/>
    <x v="350"/>
    <x v="341"/>
    <d v="2023-04-05T04:35:00"/>
    <d v="1899-12-30T04:11:00"/>
    <d v="1899-12-30T01:27:00"/>
    <d v="1899-12-30T02:44:00"/>
    <x v="4"/>
    <x v="2"/>
    <x v="2"/>
    <x v="402"/>
    <s v="Ocupada"/>
    <n v="158"/>
    <n v="178.51"/>
    <s v="Plato_6,  Plato_18,  Plato_19"/>
    <x v="2"/>
    <x v="18"/>
    <s v=" Plato_18"/>
    <s v=" Plato_19"/>
    <m/>
    <s v="Plato_6Plato_18Plato_19"/>
    <x v="0"/>
  </r>
  <r>
    <x v="415"/>
    <n v="20"/>
    <x v="354"/>
    <n v="2"/>
    <x v="351"/>
    <x v="342"/>
    <d v="2023-04-05T06:37:00"/>
    <d v="1899-12-30T03:34:00"/>
    <d v="1899-12-30T00:09:00"/>
    <d v="1899-12-30T03:25:00"/>
    <x v="1"/>
    <x v="2"/>
    <x v="2"/>
    <x v="403"/>
    <s v="Reservada"/>
    <n v="25"/>
    <n v="37.9"/>
    <s v="Plato_1"/>
    <x v="7"/>
    <x v="15"/>
    <m/>
    <m/>
    <m/>
    <s v="Plato_1"/>
    <x v="0"/>
  </r>
  <r>
    <x v="416"/>
    <n v="7"/>
    <x v="355"/>
    <n v="2"/>
    <x v="352"/>
    <x v="343"/>
    <d v="2023-04-05T04:33:00"/>
    <d v="1899-12-30T01:08:00"/>
    <d v="1899-12-30T01:30:00"/>
    <d v="1899-12-30T00:00:00"/>
    <x v="2"/>
    <x v="2"/>
    <x v="2"/>
    <x v="404"/>
    <s v="Libre"/>
    <n v="142"/>
    <n v="177.07999999999998"/>
    <s v="Plato_9,  Plato_20,  Plato_12,  Plato_6"/>
    <x v="5"/>
    <x v="11"/>
    <s v=" Plato_20"/>
    <s v=" Plato_12"/>
    <s v=" Plato_6"/>
    <s v="Plato_9Plato_20Plato_12Plato_6"/>
    <x v="1"/>
  </r>
  <r>
    <x v="417"/>
    <n v="17"/>
    <x v="356"/>
    <n v="4"/>
    <x v="353"/>
    <x v="344"/>
    <d v="2023-04-05T03:31:00"/>
    <d v="1899-12-30T02:39:00"/>
    <d v="1899-12-30T01:40:00"/>
    <d v="1899-12-30T00:59:00"/>
    <x v="0"/>
    <x v="2"/>
    <x v="2"/>
    <x v="405"/>
    <s v="Reservada"/>
    <n v="118"/>
    <n v="153.51"/>
    <s v="Plato_1,  Plato_17"/>
    <x v="0"/>
    <x v="15"/>
    <s v=" Plato_17"/>
    <m/>
    <m/>
    <s v="Plato_1Plato_17"/>
    <x v="0"/>
  </r>
  <r>
    <x v="418"/>
    <n v="11"/>
    <x v="357"/>
    <n v="4"/>
    <x v="354"/>
    <x v="345"/>
    <d v="2023-04-05T05:43:00"/>
    <d v="1899-12-30T02:44:00"/>
    <d v="1899-12-30T01:04:00"/>
    <d v="1899-12-30T01:40:00"/>
    <x v="3"/>
    <x v="0"/>
    <x v="2"/>
    <x v="406"/>
    <s v="Ocupada"/>
    <n v="67"/>
    <n v="81.09"/>
    <s v="Plato_18,  Plato_11"/>
    <x v="10"/>
    <x v="9"/>
    <s v=" Plato_11"/>
    <m/>
    <m/>
    <s v="Plato_18Plato_11"/>
    <x v="0"/>
  </r>
  <r>
    <x v="419"/>
    <n v="18"/>
    <x v="9"/>
    <n v="6"/>
    <x v="355"/>
    <x v="346"/>
    <d v="2023-04-05T05:29:00"/>
    <d v="1899-12-30T03:26:00"/>
    <d v="1899-12-30T01:45:00"/>
    <d v="1899-12-30T01:41:00"/>
    <x v="2"/>
    <x v="0"/>
    <x v="2"/>
    <x v="68"/>
    <s v="Ocupada"/>
    <n v="242"/>
    <n v="273.49"/>
    <s v="Plato_18,  Plato_3,  Plato_1,  Plato_15"/>
    <x v="6"/>
    <x v="9"/>
    <s v=" Plato_3"/>
    <s v=" Plato_1"/>
    <s v=" Plato_15"/>
    <s v="Plato_18Plato_3Plato_1Plato_15"/>
    <x v="0"/>
  </r>
  <r>
    <x v="420"/>
    <n v="10"/>
    <x v="358"/>
    <n v="1"/>
    <x v="356"/>
    <x v="322"/>
    <d v="2023-04-05T04:07:00"/>
    <d v="1899-12-30T02:45:00"/>
    <d v="1899-12-30T01:11:00"/>
    <d v="1899-12-30T01:34:00"/>
    <x v="1"/>
    <x v="0"/>
    <x v="2"/>
    <x v="407"/>
    <s v="Ocupada"/>
    <n v="85"/>
    <n v="102.57"/>
    <s v="Plato_17,  Plato_4"/>
    <x v="9"/>
    <x v="1"/>
    <s v=" Plato_4"/>
    <m/>
    <m/>
    <s v="Plato_17Plato_4"/>
    <x v="0"/>
  </r>
  <r>
    <x v="421"/>
    <n v="12"/>
    <x v="359"/>
    <n v="6"/>
    <x v="357"/>
    <x v="347"/>
    <d v="2023-04-05T03:09:00"/>
    <d v="1899-12-30T02:33:00"/>
    <d v="1899-12-30T00:34:00"/>
    <d v="1899-12-30T01:59:00"/>
    <x v="2"/>
    <x v="0"/>
    <x v="2"/>
    <x v="408"/>
    <s v="Reservada"/>
    <n v="88"/>
    <n v="127.72"/>
    <s v="Plato_10,  Plato_19"/>
    <x v="0"/>
    <x v="14"/>
    <s v=" Plato_19"/>
    <m/>
    <m/>
    <s v="Plato_10Plato_19"/>
    <x v="0"/>
  </r>
  <r>
    <x v="422"/>
    <n v="4"/>
    <x v="154"/>
    <n v="2"/>
    <x v="358"/>
    <x v="348"/>
    <d v="2023-04-05T04:57:00"/>
    <d v="1899-12-30T02:23:00"/>
    <d v="1899-12-30T00:31:00"/>
    <d v="1899-12-30T01:52:00"/>
    <x v="1"/>
    <x v="0"/>
    <x v="1"/>
    <x v="409"/>
    <s v="Libre"/>
    <n v="152"/>
    <n v="186.13"/>
    <s v="Plato_16,  Plato_15"/>
    <x v="8"/>
    <x v="10"/>
    <s v=" Plato_15"/>
    <m/>
    <m/>
    <s v="Plato_16Plato_15"/>
    <x v="0"/>
  </r>
  <r>
    <x v="423"/>
    <n v="13"/>
    <x v="360"/>
    <n v="3"/>
    <x v="359"/>
    <x v="349"/>
    <d v="2023-04-05T03:17:00"/>
    <d v="1899-12-30T02:09:00"/>
    <d v="1899-12-30T01:28:00"/>
    <d v="1899-12-30T00:41:00"/>
    <x v="2"/>
    <x v="2"/>
    <x v="1"/>
    <x v="410"/>
    <s v="Reservada"/>
    <n v="147"/>
    <n v="158.02000000000001"/>
    <s v="Plato_5,  Plato_6"/>
    <x v="1"/>
    <x v="7"/>
    <s v=" Plato_6"/>
    <m/>
    <m/>
    <s v="Plato_5Plato_6"/>
    <x v="0"/>
  </r>
  <r>
    <x v="424"/>
    <n v="18"/>
    <x v="361"/>
    <n v="3"/>
    <x v="360"/>
    <x v="350"/>
    <d v="2023-04-05T03:45:00"/>
    <d v="1899-12-30T02:21:00"/>
    <d v="1899-12-30T00:28:00"/>
    <d v="1899-12-30T01:53:00"/>
    <x v="2"/>
    <x v="0"/>
    <x v="2"/>
    <x v="411"/>
    <s v="Reservada"/>
    <n v="19"/>
    <n v="68.430000000000007"/>
    <s v="Plato_12"/>
    <x v="4"/>
    <x v="4"/>
    <m/>
    <m/>
    <m/>
    <s v="Plato_12"/>
    <x v="0"/>
  </r>
  <r>
    <x v="425"/>
    <n v="5"/>
    <x v="362"/>
    <n v="2"/>
    <x v="361"/>
    <x v="351"/>
    <d v="2023-04-05T05:02:00"/>
    <d v="1899-12-30T01:51:00"/>
    <d v="1899-12-30T01:56:00"/>
    <d v="1899-12-30T00:00:00"/>
    <x v="4"/>
    <x v="0"/>
    <x v="2"/>
    <x v="412"/>
    <s v="Reservada"/>
    <n v="247"/>
    <n v="294.8"/>
    <s v="Plato_11,  Plato_16,  Plato_1,  Plato_19"/>
    <x v="2"/>
    <x v="3"/>
    <s v=" Plato_16"/>
    <s v=" Plato_1"/>
    <s v=" Plato_19"/>
    <s v="Plato_11Plato_16Plato_1Plato_19"/>
    <x v="1"/>
  </r>
  <r>
    <x v="426"/>
    <n v="2"/>
    <x v="133"/>
    <n v="4"/>
    <x v="362"/>
    <x v="348"/>
    <d v="2023-04-05T03:43:00"/>
    <d v="1899-12-30T01:09:00"/>
    <d v="1899-12-30T02:46:00"/>
    <d v="1899-12-30T00:00:00"/>
    <x v="2"/>
    <x v="0"/>
    <x v="1"/>
    <x v="413"/>
    <s v="Libre"/>
    <n v="206"/>
    <n v="249.74"/>
    <s v="Plato_1,  Plato_8,  Plato_14,  Plato_12"/>
    <x v="6"/>
    <x v="15"/>
    <s v=" Plato_8"/>
    <s v=" Plato_14"/>
    <s v=" Plato_12"/>
    <s v="Plato_1Plato_8Plato_14Plato_12"/>
    <x v="1"/>
  </r>
  <r>
    <x v="427"/>
    <n v="7"/>
    <x v="363"/>
    <n v="5"/>
    <x v="363"/>
    <x v="352"/>
    <d v="2023-04-05T06:03:00"/>
    <d v="1899-12-30T02:45:00"/>
    <d v="1899-12-30T02:59:00"/>
    <d v="1899-12-30T00:00:00"/>
    <x v="4"/>
    <x v="1"/>
    <x v="2"/>
    <x v="414"/>
    <s v="Reservada"/>
    <n v="175"/>
    <n v="190.6"/>
    <s v="Plato_20,  Plato_14,  Plato_1,  Plato_17"/>
    <x v="8"/>
    <x v="2"/>
    <s v=" Plato_14"/>
    <s v=" Plato_1"/>
    <s v=" Plato_17"/>
    <s v="Plato_20Plato_14Plato_1Plato_17"/>
    <x v="1"/>
  </r>
  <r>
    <x v="428"/>
    <n v="8"/>
    <x v="364"/>
    <n v="1"/>
    <x v="364"/>
    <x v="353"/>
    <d v="2023-04-05T03:46:00"/>
    <d v="1899-12-30T03:36:00"/>
    <d v="1899-12-30T00:27:00"/>
    <d v="1899-12-30T03:09:00"/>
    <x v="4"/>
    <x v="0"/>
    <x v="2"/>
    <x v="415"/>
    <s v="Reservada"/>
    <n v="78"/>
    <n v="88.95"/>
    <s v="Plato_10"/>
    <x v="2"/>
    <x v="14"/>
    <m/>
    <m/>
    <m/>
    <s v="Plato_10"/>
    <x v="0"/>
  </r>
  <r>
    <x v="429"/>
    <n v="7"/>
    <x v="365"/>
    <n v="3"/>
    <x v="365"/>
    <x v="354"/>
    <d v="2023-04-05T03:59:00"/>
    <d v="1899-12-30T01:38:00"/>
    <d v="1899-12-30T00:49:00"/>
    <d v="1899-12-30T00:49:00"/>
    <x v="4"/>
    <x v="0"/>
    <x v="0"/>
    <x v="416"/>
    <s v="Reservada"/>
    <n v="25"/>
    <n v="67.09"/>
    <s v="Plato_1"/>
    <x v="5"/>
    <x v="15"/>
    <m/>
    <m/>
    <m/>
    <s v="Plato_1"/>
    <x v="0"/>
  </r>
  <r>
    <x v="430"/>
    <n v="15"/>
    <x v="247"/>
    <n v="5"/>
    <x v="366"/>
    <x v="355"/>
    <d v="2023-04-05T07:25:00"/>
    <d v="1899-12-30T03:52:00"/>
    <d v="1899-12-30T00:20:00"/>
    <d v="1899-12-30T03:32:00"/>
    <x v="3"/>
    <x v="0"/>
    <x v="2"/>
    <x v="417"/>
    <s v="Libre"/>
    <n v="60"/>
    <n v="99.82"/>
    <s v="Plato_2"/>
    <x v="10"/>
    <x v="8"/>
    <m/>
    <m/>
    <m/>
    <s v="Plato_2"/>
    <x v="0"/>
  </r>
  <r>
    <x v="431"/>
    <n v="10"/>
    <x v="366"/>
    <n v="2"/>
    <x v="367"/>
    <x v="356"/>
    <d v="2023-04-05T05:54:00"/>
    <d v="1899-12-30T02:23:00"/>
    <d v="1899-12-30T01:14:00"/>
    <d v="1899-12-30T01:09:00"/>
    <x v="4"/>
    <x v="2"/>
    <x v="2"/>
    <x v="418"/>
    <s v="Libre"/>
    <n v="109"/>
    <n v="127.71000000000001"/>
    <s v="Plato_3,  Plato_13,  Plato_16"/>
    <x v="1"/>
    <x v="12"/>
    <s v=" Plato_13"/>
    <s v=" Plato_16"/>
    <m/>
    <s v="Plato_3Plato_13Plato_16"/>
    <x v="0"/>
  </r>
  <r>
    <x v="432"/>
    <n v="10"/>
    <x v="6"/>
    <n v="4"/>
    <x v="357"/>
    <x v="357"/>
    <d v="2023-04-05T03:09:00"/>
    <d v="1899-12-30T01:55:00"/>
    <d v="1899-12-30T01:14:00"/>
    <d v="1899-12-30T00:41:00"/>
    <x v="4"/>
    <x v="0"/>
    <x v="2"/>
    <x v="419"/>
    <s v="Reservada"/>
    <n v="102"/>
    <n v="147.77000000000001"/>
    <s v="Plato_2,  Plato_7"/>
    <x v="6"/>
    <x v="8"/>
    <s v=" Plato_7"/>
    <m/>
    <m/>
    <s v="Plato_2Plato_7"/>
    <x v="0"/>
  </r>
  <r>
    <x v="433"/>
    <n v="15"/>
    <x v="367"/>
    <n v="4"/>
    <x v="368"/>
    <x v="358"/>
    <d v="2023-04-05T03:55:00"/>
    <d v="1899-12-30T03:40:00"/>
    <d v="1899-12-30T00:58:00"/>
    <d v="1899-12-30T02:42:00"/>
    <x v="4"/>
    <x v="0"/>
    <x v="2"/>
    <x v="420"/>
    <s v="Reservada"/>
    <n v="96"/>
    <n v="133.15"/>
    <s v="Plato_10,  Plato_5"/>
    <x v="6"/>
    <x v="14"/>
    <s v=" Plato_5"/>
    <m/>
    <m/>
    <s v="Plato_10Plato_5"/>
    <x v="0"/>
  </r>
  <r>
    <x v="434"/>
    <n v="17"/>
    <x v="368"/>
    <n v="6"/>
    <x v="369"/>
    <x v="359"/>
    <d v="2023-04-05T06:01:00"/>
    <d v="1899-12-30T02:23:00"/>
    <d v="1899-12-30T01:51:00"/>
    <d v="1899-12-30T00:32:00"/>
    <x v="3"/>
    <x v="0"/>
    <x v="2"/>
    <x v="421"/>
    <s v="Ocupada"/>
    <n v="154"/>
    <n v="184.48"/>
    <s v="Plato_10,  Plato_13,  Plato_2"/>
    <x v="0"/>
    <x v="14"/>
    <s v=" Plato_13"/>
    <s v=" Plato_2"/>
    <m/>
    <s v="Plato_10Plato_13Plato_2"/>
    <x v="0"/>
  </r>
  <r>
    <x v="435"/>
    <n v="10"/>
    <x v="369"/>
    <n v="3"/>
    <x v="370"/>
    <x v="360"/>
    <d v="2023-04-05T04:04:00"/>
    <d v="1899-12-30T04:07:00"/>
    <d v="1899-12-30T00:45:00"/>
    <d v="1899-12-30T03:22:00"/>
    <x v="3"/>
    <x v="0"/>
    <x v="2"/>
    <x v="396"/>
    <s v="Ocupada"/>
    <n v="56"/>
    <n v="66.14"/>
    <s v="Plato_16"/>
    <x v="2"/>
    <x v="10"/>
    <m/>
    <m/>
    <m/>
    <s v="Plato_16"/>
    <x v="0"/>
  </r>
  <r>
    <x v="436"/>
    <n v="16"/>
    <x v="274"/>
    <n v="6"/>
    <x v="371"/>
    <x v="361"/>
    <d v="2023-04-05T05:25:00"/>
    <d v="1899-12-30T02:23:00"/>
    <d v="1899-12-30T00:51:00"/>
    <d v="1899-12-30T01:32:00"/>
    <x v="0"/>
    <x v="0"/>
    <x v="2"/>
    <x v="422"/>
    <s v="Reservada"/>
    <n v="70"/>
    <n v="82.56"/>
    <s v="Plato_8"/>
    <x v="3"/>
    <x v="5"/>
    <m/>
    <m/>
    <m/>
    <s v="Plato_8"/>
    <x v="0"/>
  </r>
  <r>
    <x v="437"/>
    <n v="2"/>
    <x v="370"/>
    <n v="1"/>
    <x v="372"/>
    <x v="362"/>
    <d v="2023-04-05T07:33:00"/>
    <d v="1899-12-30T03:35:00"/>
    <d v="1899-12-30T00:51:00"/>
    <d v="1899-12-30T02:44:00"/>
    <x v="1"/>
    <x v="0"/>
    <x v="2"/>
    <x v="423"/>
    <s v="Libre"/>
    <n v="33"/>
    <n v="52.3"/>
    <s v="Plato_11"/>
    <x v="10"/>
    <x v="3"/>
    <m/>
    <m/>
    <m/>
    <s v="Plato_11"/>
    <x v="0"/>
  </r>
  <r>
    <x v="438"/>
    <n v="15"/>
    <x v="371"/>
    <n v="1"/>
    <x v="373"/>
    <x v="363"/>
    <d v="2023-04-05T01:23:00"/>
    <d v="1899-12-30T01:23:00"/>
    <d v="1899-12-30T01:04:00"/>
    <d v="1899-12-30T00:19:00"/>
    <x v="0"/>
    <x v="2"/>
    <x v="2"/>
    <x v="424"/>
    <s v="Libre"/>
    <n v="177"/>
    <n v="202.56"/>
    <s v="Plato_11,  Plato_10"/>
    <x v="6"/>
    <x v="3"/>
    <s v=" Plato_10"/>
    <m/>
    <m/>
    <s v="Plato_11Plato_10"/>
    <x v="0"/>
  </r>
  <r>
    <x v="439"/>
    <n v="13"/>
    <x v="372"/>
    <n v="1"/>
    <x v="374"/>
    <x v="364"/>
    <d v="2023-04-05T05:48:00"/>
    <d v="1899-12-30T04:04:00"/>
    <d v="1899-12-30T00:45:00"/>
    <d v="1899-12-30T03:19:00"/>
    <x v="2"/>
    <x v="0"/>
    <x v="2"/>
    <x v="425"/>
    <s v="Ocupada"/>
    <n v="84"/>
    <n v="122.85"/>
    <s v="Plato_14,  Plato_12"/>
    <x v="10"/>
    <x v="19"/>
    <s v=" Plato_12"/>
    <m/>
    <m/>
    <s v="Plato_14Plato_12"/>
    <x v="0"/>
  </r>
  <r>
    <x v="440"/>
    <n v="13"/>
    <x v="373"/>
    <n v="6"/>
    <x v="375"/>
    <x v="365"/>
    <d v="2023-04-05T03:23:00"/>
    <d v="1899-12-30T02:34:00"/>
    <d v="1899-12-30T01:30:00"/>
    <d v="1899-12-30T01:04:00"/>
    <x v="2"/>
    <x v="0"/>
    <x v="1"/>
    <x v="426"/>
    <s v="Ocupada"/>
    <n v="183"/>
    <n v="206.31"/>
    <s v="Plato_8,  Plato_10"/>
    <x v="0"/>
    <x v="5"/>
    <s v=" Plato_10"/>
    <m/>
    <m/>
    <s v="Plato_8Plato_10"/>
    <x v="0"/>
  </r>
  <r>
    <x v="441"/>
    <n v="15"/>
    <x v="374"/>
    <n v="3"/>
    <x v="376"/>
    <x v="366"/>
    <d v="2023-04-05T03:18:00"/>
    <d v="1899-12-30T01:29:00"/>
    <d v="1899-12-30T02:11:00"/>
    <d v="1899-12-30T00:00:00"/>
    <x v="4"/>
    <x v="2"/>
    <x v="2"/>
    <x v="427"/>
    <s v="Ocupada"/>
    <n v="235"/>
    <n v="256.07"/>
    <s v="Plato_18,  Plato_1,  Plato_19"/>
    <x v="7"/>
    <x v="9"/>
    <s v=" Plato_1"/>
    <s v=" Plato_19"/>
    <m/>
    <s v="Plato_18Plato_1Plato_19"/>
    <x v="1"/>
  </r>
  <r>
    <x v="442"/>
    <n v="4"/>
    <x v="361"/>
    <n v="2"/>
    <x v="377"/>
    <x v="367"/>
    <d v="2023-04-05T03:14:00"/>
    <d v="1899-12-30T01:59:00"/>
    <d v="1899-12-30T02:35:00"/>
    <d v="1899-12-30T00:00:00"/>
    <x v="2"/>
    <x v="0"/>
    <x v="0"/>
    <x v="428"/>
    <s v="Libre"/>
    <n v="217"/>
    <n v="231.48"/>
    <s v="Plato_14,  Plato_15,  Plato_10,  Plato_16"/>
    <x v="5"/>
    <x v="19"/>
    <s v=" Plato_15"/>
    <s v=" Plato_10"/>
    <s v=" Plato_16"/>
    <s v="Plato_14Plato_15Plato_10Plato_16"/>
    <x v="1"/>
  </r>
  <r>
    <x v="443"/>
    <n v="8"/>
    <x v="50"/>
    <n v="5"/>
    <x v="378"/>
    <x v="368"/>
    <d v="2023-04-05T06:08:00"/>
    <d v="1899-12-30T02:45:00"/>
    <d v="1899-12-30T01:21:00"/>
    <d v="1899-12-30T01:24:00"/>
    <x v="1"/>
    <x v="0"/>
    <x v="2"/>
    <x v="429"/>
    <s v="Libre"/>
    <n v="95"/>
    <n v="120.26"/>
    <s v="Plato_14,  Plato_7"/>
    <x v="10"/>
    <x v="19"/>
    <s v=" Plato_7"/>
    <m/>
    <m/>
    <s v="Plato_14Plato_7"/>
    <x v="0"/>
  </r>
  <r>
    <x v="444"/>
    <n v="6"/>
    <x v="375"/>
    <n v="5"/>
    <x v="357"/>
    <x v="369"/>
    <d v="2023-04-05T03:09:00"/>
    <d v="1899-12-30T02:08:00"/>
    <d v="1899-12-30T00:26:00"/>
    <d v="1899-12-30T01:42:00"/>
    <x v="1"/>
    <x v="1"/>
    <x v="2"/>
    <x v="430"/>
    <s v="Libre"/>
    <n v="81"/>
    <n v="95.28"/>
    <s v="Plato_6"/>
    <x v="3"/>
    <x v="18"/>
    <m/>
    <m/>
    <m/>
    <s v="Plato_6"/>
    <x v="0"/>
  </r>
  <r>
    <x v="445"/>
    <n v="12"/>
    <x v="38"/>
    <n v="2"/>
    <x v="379"/>
    <x v="326"/>
    <d v="2023-04-05T06:13:00"/>
    <d v="1899-12-30T03:25:00"/>
    <d v="1899-12-30T00:08:00"/>
    <d v="1899-12-30T03:17:00"/>
    <x v="1"/>
    <x v="0"/>
    <x v="2"/>
    <x v="431"/>
    <s v="Libre"/>
    <n v="21"/>
    <n v="56.24"/>
    <s v="Plato_13"/>
    <x v="8"/>
    <x v="16"/>
    <m/>
    <m/>
    <m/>
    <s v="Plato_13"/>
    <x v="0"/>
  </r>
  <r>
    <x v="446"/>
    <n v="8"/>
    <x v="376"/>
    <n v="2"/>
    <x v="380"/>
    <x v="359"/>
    <d v="2023-04-05T07:24:00"/>
    <d v="1899-12-30T03:31:00"/>
    <d v="1899-12-30T01:26:00"/>
    <d v="1899-12-30T02:05:00"/>
    <x v="4"/>
    <x v="2"/>
    <x v="2"/>
    <x v="432"/>
    <s v="Libre"/>
    <n v="181"/>
    <n v="209.68"/>
    <s v="Plato_3,  Plato_12,  Plato_16"/>
    <x v="0"/>
    <x v="12"/>
    <s v=" Plato_12"/>
    <s v=" Plato_16"/>
    <m/>
    <s v="Plato_3Plato_12Plato_16"/>
    <x v="0"/>
  </r>
  <r>
    <x v="447"/>
    <n v="4"/>
    <x v="291"/>
    <n v="5"/>
    <x v="323"/>
    <x v="370"/>
    <d v="2023-04-05T03:35:00"/>
    <d v="1899-12-30T03:43:00"/>
    <d v="1899-12-30T01:06:00"/>
    <d v="1899-12-30T02:37:00"/>
    <x v="4"/>
    <x v="2"/>
    <x v="2"/>
    <x v="433"/>
    <s v="Ocupada"/>
    <n v="137"/>
    <n v="172.68"/>
    <s v="Plato_12,  Plato_11"/>
    <x v="5"/>
    <x v="4"/>
    <s v=" Plato_11"/>
    <m/>
    <m/>
    <s v="Plato_12Plato_11"/>
    <x v="0"/>
  </r>
  <r>
    <x v="448"/>
    <n v="3"/>
    <x v="377"/>
    <n v="3"/>
    <x v="361"/>
    <x v="343"/>
    <d v="2023-04-05T05:02:00"/>
    <d v="1899-12-30T01:52:00"/>
    <d v="1899-12-30T00:33:00"/>
    <d v="1899-12-30T01:19:00"/>
    <x v="0"/>
    <x v="0"/>
    <x v="1"/>
    <x v="434"/>
    <s v="Ocupada"/>
    <n v="64"/>
    <n v="106.25"/>
    <s v="Plato_15"/>
    <x v="2"/>
    <x v="6"/>
    <m/>
    <m/>
    <m/>
    <s v="Plato_15"/>
    <x v="0"/>
  </r>
  <r>
    <x v="449"/>
    <n v="9"/>
    <x v="378"/>
    <n v="6"/>
    <x v="381"/>
    <x v="328"/>
    <d v="2023-04-05T05:01:00"/>
    <d v="1899-12-30T01:25:00"/>
    <d v="1899-12-30T00:34:00"/>
    <d v="1899-12-30T00:51:00"/>
    <x v="0"/>
    <x v="0"/>
    <x v="2"/>
    <x v="435"/>
    <s v="Ocupada"/>
    <n v="72"/>
    <n v="120.9"/>
    <s v="Plato_4,  Plato_19"/>
    <x v="6"/>
    <x v="13"/>
    <s v=" Plato_19"/>
    <m/>
    <m/>
    <s v="Plato_4Plato_19"/>
    <x v="0"/>
  </r>
  <r>
    <x v="450"/>
    <n v="3"/>
    <x v="183"/>
    <n v="1"/>
    <x v="382"/>
    <x v="371"/>
    <d v="2023-04-05T02:26:00"/>
    <d v="1899-12-30T01:09:00"/>
    <d v="1899-12-30T01:43:00"/>
    <d v="1899-12-30T00:00:00"/>
    <x v="3"/>
    <x v="1"/>
    <x v="2"/>
    <x v="436"/>
    <s v="Libre"/>
    <n v="92"/>
    <n v="138.37"/>
    <s v="Plato_8,  Plato_14,  Plato_18"/>
    <x v="6"/>
    <x v="5"/>
    <s v=" Plato_14"/>
    <s v=" Plato_18"/>
    <m/>
    <s v="Plato_8Plato_14Plato_18"/>
    <x v="1"/>
  </r>
  <r>
    <x v="451"/>
    <n v="9"/>
    <x v="379"/>
    <n v="1"/>
    <x v="325"/>
    <x v="372"/>
    <d v="2023-04-05T05:19:00"/>
    <d v="1899-12-30T02:26:00"/>
    <d v="1899-12-30T02:03:00"/>
    <d v="1899-12-30T00:23:00"/>
    <x v="4"/>
    <x v="0"/>
    <x v="2"/>
    <x v="437"/>
    <s v="Reservada"/>
    <n v="158"/>
    <n v="201.48"/>
    <s v="Plato_17,  Plato_5,  Plato_13"/>
    <x v="7"/>
    <x v="1"/>
    <s v=" Plato_5"/>
    <s v=" Plato_13"/>
    <m/>
    <s v="Plato_17Plato_5Plato_13"/>
    <x v="0"/>
  </r>
  <r>
    <x v="452"/>
    <n v="6"/>
    <x v="380"/>
    <n v="1"/>
    <x v="383"/>
    <x v="373"/>
    <d v="2023-04-05T05:07:00"/>
    <d v="1899-12-30T01:25:00"/>
    <d v="1899-12-30T01:40:00"/>
    <d v="1899-12-30T00:00:00"/>
    <x v="2"/>
    <x v="1"/>
    <x v="2"/>
    <x v="438"/>
    <s v="Libre"/>
    <n v="130"/>
    <n v="166.82999999999998"/>
    <s v="Plato_18,  Plato_15"/>
    <x v="9"/>
    <x v="9"/>
    <s v=" Plato_15"/>
    <m/>
    <m/>
    <s v="Plato_18Plato_15"/>
    <x v="1"/>
  </r>
  <r>
    <x v="453"/>
    <n v="1"/>
    <x v="360"/>
    <n v="3"/>
    <x v="384"/>
    <x v="321"/>
    <d v="2023-04-05T04:53:00"/>
    <d v="1899-12-30T01:27:00"/>
    <d v="1899-12-30T02:33:00"/>
    <d v="1899-12-30T00:00:00"/>
    <x v="1"/>
    <x v="0"/>
    <x v="2"/>
    <x v="439"/>
    <s v="Libre"/>
    <n v="233"/>
    <n v="272.62"/>
    <s v="Plato_6,  Plato_12,  Plato_19,  Plato_1"/>
    <x v="1"/>
    <x v="18"/>
    <s v=" Plato_12"/>
    <s v=" Plato_19"/>
    <s v=" Plato_1"/>
    <s v="Plato_6Plato_12Plato_19Plato_1"/>
    <x v="1"/>
  </r>
  <r>
    <x v="454"/>
    <n v="12"/>
    <x v="136"/>
    <n v="6"/>
    <x v="367"/>
    <x v="362"/>
    <d v="2023-04-05T05:54:00"/>
    <d v="1899-12-30T01:56:00"/>
    <d v="1899-12-30T00:11:00"/>
    <d v="1899-12-30T01:45:00"/>
    <x v="3"/>
    <x v="1"/>
    <x v="0"/>
    <x v="440"/>
    <s v="Reservada"/>
    <n v="48"/>
    <n v="67.7"/>
    <s v="Plato_7"/>
    <x v="1"/>
    <x v="0"/>
    <m/>
    <m/>
    <m/>
    <s v="Plato_7"/>
    <x v="0"/>
  </r>
  <r>
    <x v="455"/>
    <n v="13"/>
    <x v="381"/>
    <n v="6"/>
    <x v="338"/>
    <x v="374"/>
    <d v="2023-04-05T05:15:00"/>
    <d v="1899-12-30T03:03:00"/>
    <d v="1899-12-30T01:11:00"/>
    <d v="1899-12-30T01:52:00"/>
    <x v="4"/>
    <x v="0"/>
    <x v="2"/>
    <x v="441"/>
    <s v="Libre"/>
    <n v="148"/>
    <n v="169.94"/>
    <s v="Plato_20,  Plato_18"/>
    <x v="10"/>
    <x v="2"/>
    <s v=" Plato_18"/>
    <m/>
    <m/>
    <s v="Plato_20Plato_18"/>
    <x v="0"/>
  </r>
  <r>
    <x v="456"/>
    <n v="18"/>
    <x v="382"/>
    <n v="6"/>
    <x v="385"/>
    <x v="375"/>
    <d v="2023-04-05T07:32:00"/>
    <d v="1899-12-30T03:44:00"/>
    <d v="1899-12-30T00:58:00"/>
    <d v="1899-12-30T02:46:00"/>
    <x v="2"/>
    <x v="0"/>
    <x v="1"/>
    <x v="442"/>
    <s v="Reservada"/>
    <n v="137"/>
    <n v="154.26"/>
    <s v="Plato_11,  Plato_12"/>
    <x v="6"/>
    <x v="3"/>
    <s v=" Plato_12"/>
    <m/>
    <m/>
    <s v="Plato_11Plato_12"/>
    <x v="0"/>
  </r>
  <r>
    <x v="457"/>
    <n v="4"/>
    <x v="383"/>
    <n v="3"/>
    <x v="386"/>
    <x v="329"/>
    <d v="2023-04-05T04:21:00"/>
    <d v="1899-12-30T01:55:00"/>
    <d v="1899-12-30T01:29:00"/>
    <d v="1899-12-30T00:26:00"/>
    <x v="4"/>
    <x v="0"/>
    <x v="2"/>
    <x v="443"/>
    <s v="Ocupada"/>
    <n v="268"/>
    <n v="283.20999999999998"/>
    <s v="Plato_16,  Plato_18,  Plato_11,  Plato_5"/>
    <x v="6"/>
    <x v="10"/>
    <s v=" Plato_18"/>
    <s v=" Plato_11"/>
    <s v=" Plato_5"/>
    <s v="Plato_16Plato_18Plato_11Plato_5"/>
    <x v="0"/>
  </r>
  <r>
    <x v="458"/>
    <n v="20"/>
    <x v="384"/>
    <n v="1"/>
    <x v="387"/>
    <x v="376"/>
    <d v="2023-04-05T02:12:00"/>
    <d v="1899-12-30T02:03:00"/>
    <d v="1899-12-30T00:30:00"/>
    <d v="1899-12-30T01:33:00"/>
    <x v="1"/>
    <x v="0"/>
    <x v="2"/>
    <x v="444"/>
    <s v="Ocupada"/>
    <n v="84"/>
    <n v="116.77000000000001"/>
    <s v="Plato_16"/>
    <x v="10"/>
    <x v="10"/>
    <m/>
    <m/>
    <m/>
    <s v="Plato_16"/>
    <x v="0"/>
  </r>
  <r>
    <x v="459"/>
    <n v="19"/>
    <x v="168"/>
    <n v="6"/>
    <x v="388"/>
    <x v="377"/>
    <d v="2023-04-05T06:56:00"/>
    <d v="1899-12-30T03:29:00"/>
    <d v="1899-12-30T02:04:00"/>
    <d v="1899-12-30T01:25:00"/>
    <x v="4"/>
    <x v="2"/>
    <x v="2"/>
    <x v="445"/>
    <s v="Libre"/>
    <n v="176"/>
    <n v="225.6"/>
    <s v="Plato_16,  Plato_10,  Plato_1,  Plato_7"/>
    <x v="8"/>
    <x v="10"/>
    <s v=" Plato_10"/>
    <s v=" Plato_1"/>
    <s v=" Plato_7"/>
    <s v="Plato_16Plato_10Plato_1Plato_7"/>
    <x v="0"/>
  </r>
  <r>
    <x v="460"/>
    <n v="4"/>
    <x v="385"/>
    <n v="3"/>
    <x v="389"/>
    <x v="378"/>
    <d v="2023-04-05T05:55:00"/>
    <d v="1899-12-30T03:12:00"/>
    <d v="1899-12-30T01:06:00"/>
    <d v="1899-12-30T02:06:00"/>
    <x v="3"/>
    <x v="2"/>
    <x v="1"/>
    <x v="446"/>
    <s v="Libre"/>
    <n v="99"/>
    <n v="120.51"/>
    <s v="Plato_8,  Plato_9"/>
    <x v="4"/>
    <x v="5"/>
    <s v=" Plato_9"/>
    <m/>
    <m/>
    <s v="Plato_8Plato_9"/>
    <x v="0"/>
  </r>
  <r>
    <x v="461"/>
    <n v="9"/>
    <x v="31"/>
    <n v="2"/>
    <x v="390"/>
    <x v="374"/>
    <d v="2023-04-05T04:27:00"/>
    <d v="1899-12-30T02:15:00"/>
    <d v="1899-12-30T00:11:00"/>
    <d v="1899-12-30T02:04:00"/>
    <x v="2"/>
    <x v="0"/>
    <x v="2"/>
    <x v="447"/>
    <s v="Reservada"/>
    <n v="99"/>
    <n v="120.17"/>
    <s v="Plato_11"/>
    <x v="0"/>
    <x v="3"/>
    <m/>
    <m/>
    <m/>
    <s v="Plato_11"/>
    <x v="0"/>
  </r>
  <r>
    <x v="462"/>
    <n v="7"/>
    <x v="386"/>
    <n v="2"/>
    <x v="391"/>
    <x v="379"/>
    <d v="2023-04-05T03:13:00"/>
    <d v="1899-12-30T02:35:00"/>
    <d v="1899-12-30T00:14:00"/>
    <d v="1899-12-30T02:21:00"/>
    <x v="2"/>
    <x v="0"/>
    <x v="0"/>
    <x v="448"/>
    <s v="Ocupada"/>
    <n v="93"/>
    <n v="110.07"/>
    <s v="Plato_17"/>
    <x v="3"/>
    <x v="1"/>
    <m/>
    <m/>
    <m/>
    <s v="Plato_17"/>
    <x v="0"/>
  </r>
  <r>
    <x v="463"/>
    <n v="16"/>
    <x v="67"/>
    <n v="1"/>
    <x v="392"/>
    <x v="380"/>
    <d v="2023-04-05T04:39:00"/>
    <d v="1899-12-30T03:18:00"/>
    <d v="1899-12-30T01:24:00"/>
    <d v="1899-12-30T01:54:00"/>
    <x v="4"/>
    <x v="0"/>
    <x v="2"/>
    <x v="218"/>
    <s v="Reservada"/>
    <n v="154"/>
    <n v="202.5"/>
    <s v="Plato_10,  Plato_6,  Plato_5"/>
    <x v="9"/>
    <x v="14"/>
    <s v=" Plato_6"/>
    <s v=" Plato_5"/>
    <m/>
    <s v="Plato_10Plato_6Plato_5"/>
    <x v="0"/>
  </r>
  <r>
    <x v="464"/>
    <n v="4"/>
    <x v="387"/>
    <n v="2"/>
    <x v="393"/>
    <x v="381"/>
    <d v="2023-04-05T03:38:00"/>
    <d v="1899-12-30T02:42:00"/>
    <d v="1899-12-30T01:00:00"/>
    <d v="1899-12-30T01:42:00"/>
    <x v="1"/>
    <x v="0"/>
    <x v="2"/>
    <x v="449"/>
    <s v="Ocupada"/>
    <n v="121"/>
    <n v="165.9"/>
    <s v="Plato_1,  Plato_14"/>
    <x v="7"/>
    <x v="15"/>
    <s v=" Plato_14"/>
    <m/>
    <m/>
    <s v="Plato_1Plato_14"/>
    <x v="0"/>
  </r>
  <r>
    <x v="465"/>
    <n v="4"/>
    <x v="388"/>
    <n v="1"/>
    <x v="394"/>
    <x v="382"/>
    <d v="2023-04-05T04:20:00"/>
    <d v="1899-12-30T02:26:00"/>
    <d v="1899-12-30T02:25:00"/>
    <d v="1899-12-30T00:01:00"/>
    <x v="1"/>
    <x v="0"/>
    <x v="2"/>
    <x v="450"/>
    <s v="Libre"/>
    <n v="140"/>
    <n v="166.63"/>
    <s v="Plato_5,  Plato_2,  Plato_16"/>
    <x v="6"/>
    <x v="7"/>
    <s v=" Plato_2"/>
    <s v=" Plato_16"/>
    <m/>
    <s v="Plato_5Plato_2Plato_16"/>
    <x v="0"/>
  </r>
  <r>
    <x v="466"/>
    <n v="15"/>
    <x v="389"/>
    <n v="3"/>
    <x v="335"/>
    <x v="383"/>
    <d v="2023-04-05T04:14:00"/>
    <d v="1899-12-30T01:32:00"/>
    <d v="1899-12-30T01:12:00"/>
    <d v="1899-12-30T00:20:00"/>
    <x v="1"/>
    <x v="0"/>
    <x v="0"/>
    <x v="451"/>
    <s v="Reservada"/>
    <n v="143"/>
    <n v="185.31"/>
    <s v="Plato_11,  Plato_5"/>
    <x v="4"/>
    <x v="3"/>
    <s v=" Plato_5"/>
    <m/>
    <m/>
    <s v="Plato_11Plato_5"/>
    <x v="0"/>
  </r>
  <r>
    <x v="467"/>
    <n v="14"/>
    <x v="390"/>
    <n v="6"/>
    <x v="395"/>
    <x v="318"/>
    <d v="2023-04-05T05:45:00"/>
    <d v="1899-12-30T02:46:00"/>
    <d v="1899-12-30T01:03:00"/>
    <d v="1899-12-30T01:43:00"/>
    <x v="2"/>
    <x v="1"/>
    <x v="2"/>
    <x v="430"/>
    <s v="Reservada"/>
    <n v="106"/>
    <n v="120.28"/>
    <s v="Plato_12,  Plato_3,  Plato_16"/>
    <x v="10"/>
    <x v="4"/>
    <s v=" Plato_3"/>
    <s v=" Plato_16"/>
    <m/>
    <s v="Plato_12Plato_3Plato_16"/>
    <x v="0"/>
  </r>
  <r>
    <x v="468"/>
    <n v="1"/>
    <x v="391"/>
    <n v="2"/>
    <x v="396"/>
    <x v="384"/>
    <d v="2023-04-05T05:22:00"/>
    <d v="1899-12-30T02:25:00"/>
    <d v="1899-12-30T01:06:00"/>
    <d v="1899-12-30T01:19:00"/>
    <x v="1"/>
    <x v="2"/>
    <x v="2"/>
    <x v="429"/>
    <s v="Reservada"/>
    <n v="137"/>
    <n v="162.26"/>
    <s v="Plato_8,  Plato_15"/>
    <x v="1"/>
    <x v="5"/>
    <s v=" Plato_15"/>
    <m/>
    <m/>
    <s v="Plato_8Plato_15"/>
    <x v="0"/>
  </r>
  <r>
    <x v="469"/>
    <n v="17"/>
    <x v="392"/>
    <n v="3"/>
    <x v="397"/>
    <x v="385"/>
    <d v="2023-04-05T04:17:00"/>
    <d v="1899-12-30T02:51:00"/>
    <d v="1899-12-30T01:12:00"/>
    <d v="1899-12-30T01:39:00"/>
    <x v="4"/>
    <x v="0"/>
    <x v="2"/>
    <x v="452"/>
    <s v="Ocupada"/>
    <n v="78"/>
    <n v="125.46000000000001"/>
    <s v="Plato_7,  Plato_4"/>
    <x v="7"/>
    <x v="0"/>
    <s v=" Plato_4"/>
    <m/>
    <m/>
    <s v="Plato_7Plato_4"/>
    <x v="0"/>
  </r>
  <r>
    <x v="470"/>
    <n v="7"/>
    <x v="393"/>
    <n v="6"/>
    <x v="398"/>
    <x v="386"/>
    <d v="2023-04-05T05:38:00"/>
    <d v="1899-12-30T02:02:00"/>
    <d v="1899-12-30T00:57:00"/>
    <d v="1899-12-30T01:05:00"/>
    <x v="4"/>
    <x v="1"/>
    <x v="0"/>
    <x v="453"/>
    <s v="Reservada"/>
    <n v="105"/>
    <n v="133.49"/>
    <s v="Plato_8"/>
    <x v="4"/>
    <x v="5"/>
    <m/>
    <m/>
    <m/>
    <s v="Plato_8"/>
    <x v="0"/>
  </r>
  <r>
    <x v="471"/>
    <n v="20"/>
    <x v="394"/>
    <n v="2"/>
    <x v="399"/>
    <x v="387"/>
    <d v="2023-04-05T06:52:00"/>
    <d v="1899-12-30T03:10:00"/>
    <d v="1899-12-30T01:13:00"/>
    <d v="1899-12-30T01:57:00"/>
    <x v="2"/>
    <x v="0"/>
    <x v="1"/>
    <x v="454"/>
    <s v="Ocupada"/>
    <n v="114"/>
    <n v="150.79"/>
    <s v="Plato_8,  Plato_5"/>
    <x v="7"/>
    <x v="5"/>
    <s v=" Plato_5"/>
    <m/>
    <m/>
    <s v="Plato_8Plato_5"/>
    <x v="0"/>
  </r>
  <r>
    <x v="472"/>
    <n v="13"/>
    <x v="395"/>
    <n v="4"/>
    <x v="400"/>
    <x v="388"/>
    <d v="2023-04-06T07:04:00"/>
    <d v="1899-12-30T03:43:00"/>
    <d v="1899-12-30T01:01:00"/>
    <d v="1899-12-30T02:42:00"/>
    <x v="2"/>
    <x v="0"/>
    <x v="0"/>
    <x v="455"/>
    <s v="Ocupada"/>
    <n v="79"/>
    <n v="94.63"/>
    <s v="Plato_5,  Plato_8"/>
    <x v="3"/>
    <x v="7"/>
    <s v=" Plato_8"/>
    <m/>
    <m/>
    <s v="Plato_5Plato_8"/>
    <x v="0"/>
  </r>
  <r>
    <x v="473"/>
    <n v="2"/>
    <x v="396"/>
    <n v="6"/>
    <x v="401"/>
    <x v="389"/>
    <d v="2023-04-06T03:32:00"/>
    <d v="1899-12-30T01:40:00"/>
    <d v="1899-12-30T02:41:00"/>
    <d v="1899-12-30T00:00:00"/>
    <x v="4"/>
    <x v="0"/>
    <x v="2"/>
    <x v="456"/>
    <s v="Libre"/>
    <n v="178"/>
    <n v="199.66"/>
    <s v="Plato_18,  Plato_9,  Plato_17,  Plato_16"/>
    <x v="4"/>
    <x v="9"/>
    <s v=" Plato_9"/>
    <s v=" Plato_17"/>
    <s v=" Plato_16"/>
    <s v="Plato_18Plato_9Plato_17Plato_16"/>
    <x v="1"/>
  </r>
  <r>
    <x v="474"/>
    <n v="18"/>
    <x v="303"/>
    <n v="4"/>
    <x v="402"/>
    <x v="390"/>
    <d v="2023-04-06T05:50:00"/>
    <d v="1899-12-30T02:48:00"/>
    <d v="1899-12-30T00:35:00"/>
    <d v="1899-12-30T02:13:00"/>
    <x v="3"/>
    <x v="2"/>
    <x v="0"/>
    <x v="457"/>
    <s v="Ocupada"/>
    <n v="174"/>
    <n v="193.55"/>
    <s v="Plato_7,  Plato_18"/>
    <x v="3"/>
    <x v="0"/>
    <s v=" Plato_18"/>
    <m/>
    <m/>
    <s v="Plato_7Plato_18"/>
    <x v="0"/>
  </r>
  <r>
    <x v="475"/>
    <n v="13"/>
    <x v="397"/>
    <n v="2"/>
    <x v="403"/>
    <x v="391"/>
    <d v="2023-04-06T01:47:00"/>
    <d v="1899-12-30T01:59:00"/>
    <d v="1899-12-30T01:55:00"/>
    <d v="1899-12-30T00:04:00"/>
    <x v="0"/>
    <x v="1"/>
    <x v="0"/>
    <x v="273"/>
    <s v="Ocupada"/>
    <n v="218"/>
    <n v="261.52999999999997"/>
    <s v="Plato_7,  Plato_18,  Plato_15,  Plato_20"/>
    <x v="3"/>
    <x v="0"/>
    <s v=" Plato_18"/>
    <s v=" Plato_15"/>
    <s v=" Plato_20"/>
    <s v="Plato_7Plato_18Plato_15Plato_20"/>
    <x v="0"/>
  </r>
  <r>
    <x v="476"/>
    <n v="8"/>
    <x v="398"/>
    <n v="6"/>
    <x v="404"/>
    <x v="392"/>
    <d v="2023-04-06T02:58:00"/>
    <d v="1899-12-30T01:19:00"/>
    <d v="1899-12-30T01:55:00"/>
    <d v="1899-12-30T00:00:00"/>
    <x v="4"/>
    <x v="1"/>
    <x v="2"/>
    <x v="458"/>
    <s v="Reservada"/>
    <n v="204"/>
    <n v="237.85"/>
    <s v="Plato_18,  Plato_14,  Plato_7,  Plato_13"/>
    <x v="1"/>
    <x v="9"/>
    <s v=" Plato_14"/>
    <s v=" Plato_7"/>
    <s v=" Plato_13"/>
    <s v="Plato_18Plato_14Plato_7Plato_13"/>
    <x v="1"/>
  </r>
  <r>
    <x v="477"/>
    <n v="7"/>
    <x v="93"/>
    <n v="5"/>
    <x v="405"/>
    <x v="393"/>
    <d v="2023-04-06T03:28:00"/>
    <d v="1899-12-30T03:42:00"/>
    <d v="1899-12-30T01:30:00"/>
    <d v="1899-12-30T02:12:00"/>
    <x v="1"/>
    <x v="0"/>
    <x v="1"/>
    <x v="459"/>
    <s v="Ocupada"/>
    <n v="118"/>
    <n v="150.78"/>
    <s v="Plato_2,  Plato_9"/>
    <x v="6"/>
    <x v="8"/>
    <s v=" Plato_9"/>
    <m/>
    <m/>
    <s v="Plato_2Plato_9"/>
    <x v="0"/>
  </r>
  <r>
    <x v="478"/>
    <n v="1"/>
    <x v="48"/>
    <n v="3"/>
    <x v="406"/>
    <x v="394"/>
    <d v="2023-04-06T04:30:00"/>
    <d v="1899-12-30T03:48:00"/>
    <d v="1899-12-30T01:23:00"/>
    <d v="1899-12-30T02:25:00"/>
    <x v="0"/>
    <x v="0"/>
    <x v="0"/>
    <x v="460"/>
    <s v="Reservada"/>
    <n v="52"/>
    <n v="91.58"/>
    <s v="Plato_4,  Plato_18"/>
    <x v="10"/>
    <x v="13"/>
    <s v=" Plato_18"/>
    <m/>
    <m/>
    <s v="Plato_4Plato_18"/>
    <x v="0"/>
  </r>
  <r>
    <x v="479"/>
    <n v="1"/>
    <x v="399"/>
    <n v="5"/>
    <x v="407"/>
    <x v="395"/>
    <d v="2023-04-06T07:19:00"/>
    <d v="1899-12-30T03:53:00"/>
    <d v="1899-12-30T01:05:00"/>
    <d v="1899-12-30T02:48:00"/>
    <x v="3"/>
    <x v="1"/>
    <x v="1"/>
    <x v="461"/>
    <s v="Reservada"/>
    <n v="159"/>
    <n v="177.63"/>
    <s v="Plato_8,  Plato_6"/>
    <x v="7"/>
    <x v="5"/>
    <s v=" Plato_6"/>
    <m/>
    <m/>
    <s v="Plato_8Plato_6"/>
    <x v="0"/>
  </r>
  <r>
    <x v="480"/>
    <n v="9"/>
    <x v="400"/>
    <n v="4"/>
    <x v="408"/>
    <x v="396"/>
    <d v="2023-04-06T04:43:00"/>
    <d v="1899-12-30T02:46:00"/>
    <d v="1899-12-30T00:58:00"/>
    <d v="1899-12-30T01:48:00"/>
    <x v="1"/>
    <x v="0"/>
    <x v="2"/>
    <x v="462"/>
    <s v="Reservada"/>
    <n v="52"/>
    <n v="94.02000000000001"/>
    <s v="Plato_10"/>
    <x v="4"/>
    <x v="14"/>
    <m/>
    <m/>
    <m/>
    <s v="Plato_10"/>
    <x v="0"/>
  </r>
  <r>
    <x v="481"/>
    <n v="9"/>
    <x v="150"/>
    <n v="4"/>
    <x v="409"/>
    <x v="397"/>
    <d v="2023-04-06T02:59:00"/>
    <d v="1899-12-30T02:18:00"/>
    <d v="1899-12-30T00:21:00"/>
    <d v="1899-12-30T01:57:00"/>
    <x v="0"/>
    <x v="1"/>
    <x v="2"/>
    <x v="463"/>
    <s v="Libre"/>
    <n v="63"/>
    <n v="81.84"/>
    <s v="Plato_13"/>
    <x v="1"/>
    <x v="16"/>
    <m/>
    <m/>
    <m/>
    <s v="Plato_13"/>
    <x v="0"/>
  </r>
  <r>
    <x v="482"/>
    <n v="2"/>
    <x v="401"/>
    <n v="4"/>
    <x v="410"/>
    <x v="398"/>
    <d v="2023-04-06T07:01:00"/>
    <d v="1899-12-30T03:11:00"/>
    <d v="1899-12-30T00:53:00"/>
    <d v="1899-12-30T02:18:00"/>
    <x v="1"/>
    <x v="0"/>
    <x v="2"/>
    <x v="464"/>
    <s v="Reservada"/>
    <n v="81"/>
    <n v="93.74"/>
    <s v="Plato_6"/>
    <x v="8"/>
    <x v="18"/>
    <m/>
    <m/>
    <m/>
    <s v="Plato_6"/>
    <x v="0"/>
  </r>
  <r>
    <x v="483"/>
    <n v="18"/>
    <x v="402"/>
    <n v="2"/>
    <x v="411"/>
    <x v="399"/>
    <d v="2023-04-06T04:31:00"/>
    <d v="1899-12-30T02:58:00"/>
    <d v="1899-12-30T00:34:00"/>
    <d v="1899-12-30T02:24:00"/>
    <x v="4"/>
    <x v="0"/>
    <x v="2"/>
    <x v="465"/>
    <s v="Libre"/>
    <n v="75"/>
    <n v="97.76"/>
    <s v="Plato_1"/>
    <x v="9"/>
    <x v="15"/>
    <m/>
    <m/>
    <m/>
    <s v="Plato_1"/>
    <x v="0"/>
  </r>
  <r>
    <x v="484"/>
    <n v="6"/>
    <x v="293"/>
    <n v="5"/>
    <x v="412"/>
    <x v="400"/>
    <d v="2023-04-06T02:52:00"/>
    <d v="1899-12-30T01:52:00"/>
    <d v="1899-12-30T01:19:00"/>
    <d v="1899-12-30T00:33:00"/>
    <x v="3"/>
    <x v="2"/>
    <x v="2"/>
    <x v="466"/>
    <s v="Reservada"/>
    <n v="144"/>
    <n v="183.07"/>
    <s v="Plato_7,  Plato_19"/>
    <x v="6"/>
    <x v="0"/>
    <s v=" Plato_19"/>
    <m/>
    <m/>
    <s v="Plato_7Plato_19"/>
    <x v="0"/>
  </r>
  <r>
    <x v="485"/>
    <n v="15"/>
    <x v="403"/>
    <n v="3"/>
    <x v="413"/>
    <x v="401"/>
    <d v="2023-04-06T06:12:00"/>
    <d v="1899-12-30T03:40:00"/>
    <d v="1899-12-30T00:59:00"/>
    <d v="1899-12-30T02:41:00"/>
    <x v="1"/>
    <x v="1"/>
    <x v="0"/>
    <x v="467"/>
    <s v="Ocupada"/>
    <n v="150"/>
    <n v="162.66"/>
    <s v="Plato_19,  Plato_3,  Plato_18,  Plato_7"/>
    <x v="1"/>
    <x v="17"/>
    <s v=" Plato_3"/>
    <s v=" Plato_18"/>
    <s v=" Plato_7"/>
    <s v="Plato_19Plato_3Plato_18Plato_7"/>
    <x v="0"/>
  </r>
  <r>
    <x v="486"/>
    <n v="17"/>
    <x v="61"/>
    <n v="1"/>
    <x v="414"/>
    <x v="402"/>
    <d v="2023-04-06T03:50:00"/>
    <d v="1899-12-30T02:31:00"/>
    <d v="1899-12-30T01:32:00"/>
    <d v="1899-12-30T00:59:00"/>
    <x v="1"/>
    <x v="0"/>
    <x v="2"/>
    <x v="468"/>
    <s v="Ocupada"/>
    <n v="152"/>
    <n v="197.76"/>
    <s v="Plato_18,  Plato_17,  Plato_5"/>
    <x v="3"/>
    <x v="9"/>
    <s v=" Plato_17"/>
    <s v=" Plato_5"/>
    <m/>
    <s v="Plato_18Plato_17Plato_5"/>
    <x v="0"/>
  </r>
  <r>
    <x v="487"/>
    <n v="10"/>
    <x v="404"/>
    <n v="4"/>
    <x v="415"/>
    <x v="403"/>
    <d v="2023-04-06T01:58:00"/>
    <d v="1899-12-30T01:58:00"/>
    <d v="1899-12-30T02:04:00"/>
    <d v="1899-12-30T00:00:00"/>
    <x v="0"/>
    <x v="0"/>
    <x v="0"/>
    <x v="469"/>
    <s v="Libre"/>
    <n v="185"/>
    <n v="222.38"/>
    <s v="Plato_4,  Plato_14,  Plato_17"/>
    <x v="10"/>
    <x v="13"/>
    <s v=" Plato_14"/>
    <s v=" Plato_17"/>
    <m/>
    <s v="Plato_4Plato_14Plato_17"/>
    <x v="1"/>
  </r>
  <r>
    <x v="488"/>
    <n v="3"/>
    <x v="405"/>
    <n v="1"/>
    <x v="416"/>
    <x v="404"/>
    <d v="2023-04-06T05:27:00"/>
    <d v="1899-12-30T02:45:00"/>
    <d v="1899-12-30T00:34:00"/>
    <d v="1899-12-30T02:11:00"/>
    <x v="0"/>
    <x v="1"/>
    <x v="2"/>
    <x v="470"/>
    <s v="Ocupada"/>
    <n v="149"/>
    <n v="171.27"/>
    <s v="Plato_20,  Plato_14"/>
    <x v="10"/>
    <x v="2"/>
    <s v=" Plato_14"/>
    <m/>
    <m/>
    <s v="Plato_20Plato_14"/>
    <x v="0"/>
  </r>
  <r>
    <x v="489"/>
    <n v="1"/>
    <x v="386"/>
    <n v="2"/>
    <x v="417"/>
    <x v="405"/>
    <d v="2023-04-06T04:57:00"/>
    <d v="1899-12-30T01:37:00"/>
    <d v="1899-12-30T02:11:00"/>
    <d v="1899-12-30T00:00:00"/>
    <x v="3"/>
    <x v="0"/>
    <x v="2"/>
    <x v="471"/>
    <s v="Libre"/>
    <n v="212"/>
    <n v="238.79"/>
    <s v="Plato_10,  Plato_15,  Plato_18"/>
    <x v="1"/>
    <x v="14"/>
    <s v=" Plato_15"/>
    <s v=" Plato_18"/>
    <m/>
    <s v="Plato_10Plato_15Plato_18"/>
    <x v="1"/>
  </r>
  <r>
    <x v="490"/>
    <n v="7"/>
    <x v="358"/>
    <n v="4"/>
    <x v="418"/>
    <x v="406"/>
    <d v="2023-04-06T02:37:00"/>
    <d v="1899-12-30T02:45:00"/>
    <d v="1899-12-30T00:41:00"/>
    <d v="1899-12-30T02:04:00"/>
    <x v="4"/>
    <x v="1"/>
    <x v="2"/>
    <x v="3"/>
    <s v="Ocupada"/>
    <n v="118"/>
    <n v="152.68"/>
    <s v="Plato_9,  Plato_2"/>
    <x v="0"/>
    <x v="11"/>
    <s v=" Plato_2"/>
    <m/>
    <m/>
    <s v="Plato_9Plato_2"/>
    <x v="0"/>
  </r>
  <r>
    <x v="491"/>
    <n v="4"/>
    <x v="406"/>
    <n v="4"/>
    <x v="419"/>
    <x v="407"/>
    <d v="2023-04-06T04:36:00"/>
    <d v="1899-12-30T03:33:00"/>
    <d v="1899-12-30T00:49:00"/>
    <d v="1899-12-30T02:44:00"/>
    <x v="1"/>
    <x v="0"/>
    <x v="2"/>
    <x v="188"/>
    <s v="Reservada"/>
    <n v="210"/>
    <n v="226.62"/>
    <s v="Plato_11,  Plato_13,  Plato_7"/>
    <x v="1"/>
    <x v="3"/>
    <s v=" Plato_13"/>
    <s v=" Plato_7"/>
    <m/>
    <s v="Plato_11Plato_13Plato_7"/>
    <x v="0"/>
  </r>
  <r>
    <x v="492"/>
    <n v="2"/>
    <x v="110"/>
    <n v="2"/>
    <x v="420"/>
    <x v="408"/>
    <d v="2023-04-06T01:46:00"/>
    <d v="1899-12-30T01:30:00"/>
    <d v="1899-12-30T00:08:00"/>
    <d v="1899-12-30T01:22:00"/>
    <x v="3"/>
    <x v="0"/>
    <x v="2"/>
    <x v="472"/>
    <s v="Ocupada"/>
    <n v="54"/>
    <n v="86.67"/>
    <s v="Plato_4"/>
    <x v="4"/>
    <x v="13"/>
    <m/>
    <m/>
    <m/>
    <s v="Plato_4"/>
    <x v="0"/>
  </r>
  <r>
    <x v="493"/>
    <n v="20"/>
    <x v="292"/>
    <n v="5"/>
    <x v="421"/>
    <x v="409"/>
    <d v="2023-04-06T04:49:00"/>
    <d v="1899-12-30T03:21:00"/>
    <d v="1899-12-30T00:31:00"/>
    <d v="1899-12-30T02:50:00"/>
    <x v="1"/>
    <x v="1"/>
    <x v="2"/>
    <x v="473"/>
    <s v="Reservada"/>
    <n v="172"/>
    <n v="183.85"/>
    <s v="Plato_15,  Plato_19"/>
    <x v="3"/>
    <x v="6"/>
    <s v=" Plato_19"/>
    <m/>
    <m/>
    <s v="Plato_15Plato_19"/>
    <x v="0"/>
  </r>
  <r>
    <x v="494"/>
    <n v="11"/>
    <x v="407"/>
    <n v="6"/>
    <x v="422"/>
    <x v="410"/>
    <d v="2023-04-06T06:50:00"/>
    <d v="1899-12-30T03:49:00"/>
    <d v="1899-12-30T01:42:00"/>
    <d v="1899-12-30T02:07:00"/>
    <x v="2"/>
    <x v="1"/>
    <x v="2"/>
    <x v="474"/>
    <s v="Libre"/>
    <n v="263"/>
    <n v="296.95999999999998"/>
    <s v="Plato_20,  Plato_6,  Plato_16,  Plato_11"/>
    <x v="5"/>
    <x v="2"/>
    <s v=" Plato_6"/>
    <s v=" Plato_16"/>
    <s v=" Plato_11"/>
    <s v="Plato_20Plato_6Plato_16Plato_11"/>
    <x v="0"/>
  </r>
  <r>
    <x v="495"/>
    <n v="1"/>
    <x v="114"/>
    <n v="3"/>
    <x v="423"/>
    <x v="411"/>
    <d v="2023-04-06T06:22:00"/>
    <d v="1899-12-30T03:48:00"/>
    <d v="1899-12-30T02:13:00"/>
    <d v="1899-12-30T01:35:00"/>
    <x v="1"/>
    <x v="0"/>
    <x v="2"/>
    <x v="475"/>
    <s v="Reservada"/>
    <n v="223"/>
    <n v="262.42"/>
    <s v="Plato_11,  Plato_18,  Plato_12,  Plato_17"/>
    <x v="10"/>
    <x v="3"/>
    <s v=" Plato_18"/>
    <s v=" Plato_12"/>
    <s v=" Plato_17"/>
    <s v="Plato_11Plato_18Plato_12Plato_17"/>
    <x v="0"/>
  </r>
  <r>
    <x v="496"/>
    <n v="13"/>
    <x v="64"/>
    <n v="6"/>
    <x v="424"/>
    <x v="412"/>
    <d v="2023-04-06T06:58:00"/>
    <d v="1899-12-30T03:28:00"/>
    <d v="1899-12-30T00:38:00"/>
    <d v="1899-12-30T02:50:00"/>
    <x v="0"/>
    <x v="0"/>
    <x v="0"/>
    <x v="476"/>
    <s v="Reservada"/>
    <n v="150"/>
    <n v="179.93"/>
    <s v="Plato_2,  Plato_20"/>
    <x v="10"/>
    <x v="8"/>
    <s v=" Plato_20"/>
    <m/>
    <m/>
    <s v="Plato_2Plato_20"/>
    <x v="0"/>
  </r>
  <r>
    <x v="497"/>
    <n v="20"/>
    <x v="365"/>
    <n v="3"/>
    <x v="425"/>
    <x v="413"/>
    <d v="2023-04-06T03:46:00"/>
    <d v="1899-12-30T03:29:00"/>
    <d v="1899-12-30T00:32:00"/>
    <d v="1899-12-30T02:57:00"/>
    <x v="0"/>
    <x v="0"/>
    <x v="2"/>
    <x v="477"/>
    <s v="Libre"/>
    <n v="19"/>
    <n v="40.989999999999995"/>
    <s v="Plato_12"/>
    <x v="0"/>
    <x v="4"/>
    <m/>
    <m/>
    <m/>
    <s v="Plato_12"/>
    <x v="0"/>
  </r>
  <r>
    <x v="498"/>
    <n v="5"/>
    <x v="353"/>
    <n v="5"/>
    <x v="426"/>
    <x v="414"/>
    <d v="2023-04-06T04:28:00"/>
    <d v="1899-12-30T03:07:00"/>
    <d v="1899-12-30T02:10:00"/>
    <d v="1899-12-30T00:57:00"/>
    <x v="2"/>
    <x v="2"/>
    <x v="0"/>
    <x v="478"/>
    <s v="Reservada"/>
    <n v="158"/>
    <n v="180.69"/>
    <s v="Plato_10,  Plato_2,  Plato_1"/>
    <x v="2"/>
    <x v="14"/>
    <s v=" Plato_2"/>
    <s v=" Plato_1"/>
    <m/>
    <s v="Plato_10Plato_2Plato_1"/>
    <x v="0"/>
  </r>
  <r>
    <x v="499"/>
    <n v="4"/>
    <x v="405"/>
    <n v="5"/>
    <x v="427"/>
    <x v="415"/>
    <d v="2023-04-06T05:15:00"/>
    <d v="1899-12-30T04:13:00"/>
    <d v="1899-12-30T00:42:00"/>
    <d v="1899-12-30T03:31:00"/>
    <x v="4"/>
    <x v="1"/>
    <x v="0"/>
    <x v="479"/>
    <s v="Ocupada"/>
    <n v="93"/>
    <n v="130.62"/>
    <s v="Plato_6,  Plato_5"/>
    <x v="10"/>
    <x v="18"/>
    <s v=" Plato_5"/>
    <m/>
    <m/>
    <s v="Plato_6Plato_5"/>
    <x v="0"/>
  </r>
  <r>
    <x v="500"/>
    <n v="7"/>
    <x v="408"/>
    <n v="1"/>
    <x v="428"/>
    <x v="416"/>
    <d v="2023-04-06T06:31:00"/>
    <d v="1899-12-30T03:02:00"/>
    <d v="1899-12-30T00:39:00"/>
    <d v="1899-12-30T02:23:00"/>
    <x v="1"/>
    <x v="2"/>
    <x v="2"/>
    <x v="480"/>
    <s v="Ocupada"/>
    <n v="138"/>
    <n v="166.38"/>
    <s v="Plato_20,  Plato_13,  Plato_16"/>
    <x v="5"/>
    <x v="2"/>
    <s v=" Plato_13"/>
    <s v=" Plato_16"/>
    <m/>
    <s v="Plato_20Plato_13Plato_16"/>
    <x v="0"/>
  </r>
  <r>
    <x v="501"/>
    <n v="5"/>
    <x v="225"/>
    <n v="2"/>
    <x v="429"/>
    <x v="417"/>
    <d v="2023-04-06T01:57:00"/>
    <d v="1899-12-30T01:12:00"/>
    <d v="1899-12-30T01:13:00"/>
    <d v="1899-12-30T00:00:00"/>
    <x v="3"/>
    <x v="0"/>
    <x v="2"/>
    <x v="481"/>
    <s v="Reservada"/>
    <n v="139"/>
    <n v="171.9"/>
    <s v="Plato_5,  Plato_4,  Plato_11"/>
    <x v="6"/>
    <x v="7"/>
    <s v=" Plato_4"/>
    <s v=" Plato_11"/>
    <m/>
    <s v="Plato_5Plato_4Plato_11"/>
    <x v="1"/>
  </r>
  <r>
    <x v="502"/>
    <n v="3"/>
    <x v="409"/>
    <n v="1"/>
    <x v="430"/>
    <x v="418"/>
    <d v="2023-04-06T04:02:00"/>
    <d v="1899-12-30T01:42:00"/>
    <d v="1899-12-30T01:25:00"/>
    <d v="1899-12-30T00:17:00"/>
    <x v="0"/>
    <x v="0"/>
    <x v="2"/>
    <x v="482"/>
    <s v="Reservada"/>
    <n v="137"/>
    <n v="172.84"/>
    <s v="Plato_20,  Plato_12"/>
    <x v="0"/>
    <x v="2"/>
    <s v=" Plato_12"/>
    <m/>
    <m/>
    <s v="Plato_20Plato_12"/>
    <x v="0"/>
  </r>
  <r>
    <x v="503"/>
    <n v="2"/>
    <x v="410"/>
    <n v="5"/>
    <x v="431"/>
    <x v="419"/>
    <d v="2023-04-06T04:48:00"/>
    <d v="1899-12-30T02:38:00"/>
    <d v="1899-12-30T00:19:00"/>
    <d v="1899-12-30T02:19:00"/>
    <x v="3"/>
    <x v="2"/>
    <x v="1"/>
    <x v="483"/>
    <s v="Reservada"/>
    <n v="54"/>
    <n v="85.31"/>
    <s v="Plato_6"/>
    <x v="2"/>
    <x v="18"/>
    <m/>
    <m/>
    <m/>
    <s v="Plato_6"/>
    <x v="0"/>
  </r>
  <r>
    <x v="504"/>
    <n v="5"/>
    <x v="411"/>
    <n v="1"/>
    <x v="432"/>
    <x v="420"/>
    <d v="2023-04-06T06:07:00"/>
    <d v="1899-12-30T03:29:00"/>
    <d v="1899-12-30T01:55:00"/>
    <d v="1899-12-30T01:34:00"/>
    <x v="2"/>
    <x v="2"/>
    <x v="2"/>
    <x v="484"/>
    <s v="Reservada"/>
    <n v="155"/>
    <n v="180.76"/>
    <s v="Plato_20,  Plato_1"/>
    <x v="1"/>
    <x v="2"/>
    <s v=" Plato_1"/>
    <m/>
    <m/>
    <s v="Plato_20Plato_1"/>
    <x v="0"/>
  </r>
  <r>
    <x v="505"/>
    <n v="18"/>
    <x v="412"/>
    <n v="2"/>
    <x v="430"/>
    <x v="421"/>
    <d v="2023-04-06T04:02:00"/>
    <d v="1899-12-30T02:16:00"/>
    <d v="1899-12-30T00:05:00"/>
    <d v="1899-12-30T02:11:00"/>
    <x v="0"/>
    <x v="2"/>
    <x v="2"/>
    <x v="116"/>
    <s v="Ocupada"/>
    <n v="70"/>
    <n v="81.650000000000006"/>
    <s v="Plato_8"/>
    <x v="3"/>
    <x v="5"/>
    <m/>
    <m/>
    <m/>
    <s v="Plato_8"/>
    <x v="0"/>
  </r>
  <r>
    <x v="506"/>
    <n v="18"/>
    <x v="384"/>
    <n v="4"/>
    <x v="406"/>
    <x v="395"/>
    <d v="2023-04-06T04:30:00"/>
    <d v="1899-12-30T01:04:00"/>
    <d v="1899-12-30T01:09:00"/>
    <d v="1899-12-30T00:00:00"/>
    <x v="2"/>
    <x v="1"/>
    <x v="2"/>
    <x v="485"/>
    <s v="Libre"/>
    <n v="210"/>
    <n v="253.42000000000002"/>
    <s v="Plato_18,  Plato_19"/>
    <x v="6"/>
    <x v="9"/>
    <s v=" Plato_19"/>
    <m/>
    <m/>
    <s v="Plato_18Plato_19"/>
    <x v="1"/>
  </r>
  <r>
    <x v="507"/>
    <n v="6"/>
    <x v="413"/>
    <n v="1"/>
    <x v="433"/>
    <x v="422"/>
    <d v="2023-04-06T06:35:00"/>
    <d v="1899-12-30T03:45:00"/>
    <d v="1899-12-30T00:34:00"/>
    <d v="1899-12-30T03:11:00"/>
    <x v="3"/>
    <x v="0"/>
    <x v="2"/>
    <x v="486"/>
    <s v="Reservada"/>
    <n v="32"/>
    <n v="74.8"/>
    <s v="Plato_15"/>
    <x v="2"/>
    <x v="6"/>
    <m/>
    <m/>
    <m/>
    <s v="Plato_15"/>
    <x v="0"/>
  </r>
  <r>
    <x v="508"/>
    <n v="5"/>
    <x v="57"/>
    <n v="3"/>
    <x v="434"/>
    <x v="423"/>
    <d v="2023-04-06T06:02:00"/>
    <d v="1899-12-30T03:05:00"/>
    <d v="1899-12-30T00:47:00"/>
    <d v="1899-12-30T02:18:00"/>
    <x v="1"/>
    <x v="1"/>
    <x v="2"/>
    <x v="487"/>
    <s v="Ocupada"/>
    <n v="80"/>
    <n v="96.26"/>
    <s v="Plato_20"/>
    <x v="2"/>
    <x v="2"/>
    <m/>
    <m/>
    <m/>
    <s v="Plato_20"/>
    <x v="0"/>
  </r>
  <r>
    <x v="509"/>
    <n v="6"/>
    <x v="414"/>
    <n v="4"/>
    <x v="435"/>
    <x v="424"/>
    <d v="2023-04-06T04:33:00"/>
    <d v="1899-12-30T01:01:00"/>
    <d v="1899-12-30T00:48:00"/>
    <d v="1899-12-30T00:13:00"/>
    <x v="4"/>
    <x v="0"/>
    <x v="2"/>
    <x v="488"/>
    <s v="Libre"/>
    <n v="36"/>
    <n v="50.97"/>
    <s v="Plato_19"/>
    <x v="3"/>
    <x v="17"/>
    <m/>
    <m/>
    <m/>
    <s v="Plato_19"/>
    <x v="0"/>
  </r>
  <r>
    <x v="510"/>
    <n v="2"/>
    <x v="415"/>
    <n v="1"/>
    <x v="436"/>
    <x v="425"/>
    <d v="2023-04-06T03:23:00"/>
    <d v="1899-12-30T01:45:00"/>
    <d v="1899-12-30T00:38:00"/>
    <d v="1899-12-30T01:07:00"/>
    <x v="1"/>
    <x v="0"/>
    <x v="2"/>
    <x v="489"/>
    <s v="Libre"/>
    <n v="137"/>
    <n v="172.95"/>
    <s v="Plato_14,  Plato_18"/>
    <x v="10"/>
    <x v="19"/>
    <s v=" Plato_18"/>
    <m/>
    <m/>
    <s v="Plato_14Plato_18"/>
    <x v="0"/>
  </r>
  <r>
    <x v="511"/>
    <n v="2"/>
    <x v="343"/>
    <n v="1"/>
    <x v="437"/>
    <x v="426"/>
    <d v="2023-04-06T02:26:00"/>
    <d v="1899-12-30T01:22:00"/>
    <d v="1899-12-30T00:59:00"/>
    <d v="1899-12-30T00:23:00"/>
    <x v="3"/>
    <x v="0"/>
    <x v="2"/>
    <x v="490"/>
    <s v="Ocupada"/>
    <n v="128"/>
    <n v="165.37"/>
    <s v="Plato_3,  Plato_19"/>
    <x v="0"/>
    <x v="12"/>
    <s v=" Plato_19"/>
    <m/>
    <m/>
    <s v="Plato_3Plato_19"/>
    <x v="0"/>
  </r>
  <r>
    <x v="512"/>
    <n v="8"/>
    <x v="12"/>
    <n v="6"/>
    <x v="438"/>
    <x v="409"/>
    <d v="2023-04-06T04:51:00"/>
    <d v="1899-12-30T03:38:00"/>
    <d v="1899-12-30T00:56:00"/>
    <d v="1899-12-30T02:42:00"/>
    <x v="0"/>
    <x v="1"/>
    <x v="2"/>
    <x v="491"/>
    <s v="Ocupada"/>
    <n v="54"/>
    <n v="76.739999999999995"/>
    <s v="Plato_4"/>
    <x v="6"/>
    <x v="13"/>
    <m/>
    <m/>
    <m/>
    <s v="Plato_4"/>
    <x v="0"/>
  </r>
  <r>
    <x v="513"/>
    <n v="18"/>
    <x v="416"/>
    <n v="5"/>
    <x v="419"/>
    <x v="426"/>
    <d v="2023-04-06T04:36:00"/>
    <d v="1899-12-30T03:17:00"/>
    <d v="1899-12-30T01:52:00"/>
    <d v="1899-12-30T01:25:00"/>
    <x v="4"/>
    <x v="0"/>
    <x v="2"/>
    <x v="492"/>
    <s v="Libre"/>
    <n v="174"/>
    <n v="212.84"/>
    <s v="Plato_10,  Plato_12,  Plato_3,  Plato_15"/>
    <x v="9"/>
    <x v="14"/>
    <s v=" Plato_12"/>
    <s v=" Plato_3"/>
    <s v=" Plato_15"/>
    <s v="Plato_10Plato_12Plato_3Plato_15"/>
    <x v="0"/>
  </r>
  <r>
    <x v="514"/>
    <n v="19"/>
    <x v="290"/>
    <n v="2"/>
    <x v="439"/>
    <x v="427"/>
    <d v="2023-04-06T02:03:00"/>
    <d v="1899-12-30T01:20:00"/>
    <d v="1899-12-30T00:13:00"/>
    <d v="1899-12-30T01:07:00"/>
    <x v="2"/>
    <x v="0"/>
    <x v="2"/>
    <x v="493"/>
    <s v="Ocupada"/>
    <n v="18"/>
    <n v="61.79"/>
    <s v="Plato_4"/>
    <x v="9"/>
    <x v="13"/>
    <m/>
    <m/>
    <m/>
    <s v="Plato_4"/>
    <x v="0"/>
  </r>
  <r>
    <x v="515"/>
    <n v="7"/>
    <x v="417"/>
    <n v="2"/>
    <x v="440"/>
    <x v="428"/>
    <d v="2023-04-06T04:59:00"/>
    <d v="1899-12-30T01:04:00"/>
    <d v="1899-12-30T01:37:00"/>
    <d v="1899-12-30T00:00:00"/>
    <x v="4"/>
    <x v="0"/>
    <x v="2"/>
    <x v="494"/>
    <s v="Reservada"/>
    <n v="146"/>
    <n v="166.85"/>
    <s v="Plato_12,  Plato_14,  Plato_3"/>
    <x v="3"/>
    <x v="4"/>
    <s v=" Plato_14"/>
    <s v=" Plato_3"/>
    <m/>
    <s v="Plato_12Plato_14Plato_3"/>
    <x v="1"/>
  </r>
  <r>
    <x v="516"/>
    <n v="4"/>
    <x v="333"/>
    <n v="5"/>
    <x v="441"/>
    <x v="429"/>
    <d v="2023-04-06T05:30:00"/>
    <d v="1899-12-30T03:55:00"/>
    <d v="1899-12-30T01:05:00"/>
    <d v="1899-12-30T02:50:00"/>
    <x v="4"/>
    <x v="0"/>
    <x v="1"/>
    <x v="495"/>
    <s v="Reservada"/>
    <n v="103"/>
    <n v="126.92"/>
    <s v="Plato_7,  Plato_12,  Plato_5"/>
    <x v="8"/>
    <x v="0"/>
    <s v=" Plato_12"/>
    <s v=" Plato_5"/>
    <m/>
    <s v="Plato_7Plato_12Plato_5"/>
    <x v="0"/>
  </r>
  <r>
    <x v="517"/>
    <n v="5"/>
    <x v="187"/>
    <n v="6"/>
    <x v="434"/>
    <x v="430"/>
    <d v="2023-04-06T06:02:00"/>
    <d v="1899-12-30T04:09:00"/>
    <d v="1899-12-30T00:53:00"/>
    <d v="1899-12-30T03:16:00"/>
    <x v="4"/>
    <x v="1"/>
    <x v="2"/>
    <x v="496"/>
    <s v="Ocupada"/>
    <n v="77"/>
    <n v="95.48"/>
    <s v="Plato_11,  Plato_5"/>
    <x v="1"/>
    <x v="3"/>
    <s v=" Plato_5"/>
    <m/>
    <m/>
    <s v="Plato_11Plato_5"/>
    <x v="0"/>
  </r>
  <r>
    <x v="518"/>
    <n v="6"/>
    <x v="418"/>
    <n v="2"/>
    <x v="442"/>
    <x v="431"/>
    <d v="2023-04-06T03:49:00"/>
    <d v="1899-12-30T03:01:00"/>
    <d v="1899-12-30T02:36:00"/>
    <d v="1899-12-30T00:25:00"/>
    <x v="3"/>
    <x v="0"/>
    <x v="2"/>
    <x v="497"/>
    <s v="Libre"/>
    <n v="245"/>
    <n v="279.59000000000003"/>
    <s v="Plato_6,  Plato_20,  Plato_5"/>
    <x v="3"/>
    <x v="18"/>
    <s v=" Plato_20"/>
    <s v=" Plato_5"/>
    <m/>
    <s v="Plato_6Plato_20Plato_5"/>
    <x v="0"/>
  </r>
  <r>
    <x v="519"/>
    <n v="4"/>
    <x v="419"/>
    <n v="4"/>
    <x v="443"/>
    <x v="432"/>
    <d v="2023-04-06T06:23:00"/>
    <d v="1899-12-30T02:48:00"/>
    <d v="1899-12-30T02:01:00"/>
    <d v="1899-12-30T00:47:00"/>
    <x v="4"/>
    <x v="2"/>
    <x v="2"/>
    <x v="498"/>
    <s v="Libre"/>
    <n v="280"/>
    <n v="323.99"/>
    <s v="Plato_9,  Plato_18,  Plato_17,  Plato_2"/>
    <x v="1"/>
    <x v="11"/>
    <s v=" Plato_18"/>
    <s v=" Plato_17"/>
    <s v=" Plato_2"/>
    <s v="Plato_9Plato_18Plato_17Plato_2"/>
    <x v="0"/>
  </r>
  <r>
    <x v="520"/>
    <n v="18"/>
    <x v="420"/>
    <n v="2"/>
    <x v="444"/>
    <x v="433"/>
    <d v="2023-04-06T02:54:00"/>
    <d v="1899-12-30T02:11:00"/>
    <d v="1899-12-30T01:31:00"/>
    <d v="1899-12-30T00:40:00"/>
    <x v="4"/>
    <x v="0"/>
    <x v="2"/>
    <x v="499"/>
    <s v="Libre"/>
    <n v="210"/>
    <n v="225.18"/>
    <s v="Plato_1,  Plato_9,  Plato_18"/>
    <x v="6"/>
    <x v="15"/>
    <s v=" Plato_9"/>
    <s v=" Plato_18"/>
    <m/>
    <s v="Plato_1Plato_9Plato_18"/>
    <x v="0"/>
  </r>
  <r>
    <x v="521"/>
    <n v="2"/>
    <x v="8"/>
    <n v="5"/>
    <x v="445"/>
    <x v="425"/>
    <d v="2023-04-06T04:26:00"/>
    <d v="1899-12-30T02:48:00"/>
    <d v="1899-12-30T00:47:00"/>
    <d v="1899-12-30T02:01:00"/>
    <x v="4"/>
    <x v="0"/>
    <x v="1"/>
    <x v="500"/>
    <s v="Libre"/>
    <n v="84"/>
    <n v="119.35"/>
    <s v="Plato_16"/>
    <x v="7"/>
    <x v="10"/>
    <m/>
    <m/>
    <m/>
    <s v="Plato_16"/>
    <x v="0"/>
  </r>
  <r>
    <x v="522"/>
    <n v="4"/>
    <x v="421"/>
    <n v="3"/>
    <x v="446"/>
    <x v="392"/>
    <d v="2023-04-06T04:42:00"/>
    <d v="1899-12-30T03:18:00"/>
    <d v="1899-12-30T00:51:00"/>
    <d v="1899-12-30T02:27:00"/>
    <x v="3"/>
    <x v="0"/>
    <x v="2"/>
    <x v="21"/>
    <s v="Ocupada"/>
    <n v="81"/>
    <n v="126.41"/>
    <s v="Plato_6"/>
    <x v="10"/>
    <x v="18"/>
    <m/>
    <m/>
    <m/>
    <s v="Plato_6"/>
    <x v="0"/>
  </r>
  <r>
    <x v="523"/>
    <n v="16"/>
    <x v="422"/>
    <n v="4"/>
    <x v="447"/>
    <x v="391"/>
    <d v="2023-04-06T02:32:00"/>
    <d v="1899-12-30T02:44:00"/>
    <d v="1899-12-30T01:01:00"/>
    <d v="1899-12-30T01:43:00"/>
    <x v="0"/>
    <x v="0"/>
    <x v="2"/>
    <x v="501"/>
    <s v="Ocupada"/>
    <n v="76"/>
    <n v="102.91"/>
    <s v="Plato_5,  Plato_6"/>
    <x v="4"/>
    <x v="7"/>
    <s v=" Plato_6"/>
    <m/>
    <m/>
    <s v="Plato_5Plato_6"/>
    <x v="0"/>
  </r>
  <r>
    <x v="524"/>
    <n v="16"/>
    <x v="137"/>
    <n v="3"/>
    <x v="448"/>
    <x v="434"/>
    <d v="2023-04-06T07:14:00"/>
    <d v="1899-12-30T04:02:00"/>
    <d v="1899-12-30T01:17:00"/>
    <d v="1899-12-30T02:45:00"/>
    <x v="0"/>
    <x v="0"/>
    <x v="2"/>
    <x v="502"/>
    <s v="Ocupada"/>
    <n v="197"/>
    <n v="229.87"/>
    <s v="Plato_14,  Plato_8,  Plato_17"/>
    <x v="5"/>
    <x v="19"/>
    <s v=" Plato_8"/>
    <s v=" Plato_17"/>
    <m/>
    <s v="Plato_14Plato_8Plato_17"/>
    <x v="0"/>
  </r>
  <r>
    <x v="525"/>
    <n v="4"/>
    <x v="423"/>
    <n v="6"/>
    <x v="449"/>
    <x v="416"/>
    <d v="2023-04-06T05:41:00"/>
    <d v="1899-12-30T01:57:00"/>
    <d v="1899-12-30T00:22:00"/>
    <d v="1899-12-30T01:35:00"/>
    <x v="4"/>
    <x v="2"/>
    <x v="0"/>
    <x v="503"/>
    <s v="Libre"/>
    <n v="33"/>
    <n v="76.02000000000001"/>
    <s v="Plato_11"/>
    <x v="6"/>
    <x v="3"/>
    <m/>
    <m/>
    <m/>
    <s v="Plato_11"/>
    <x v="0"/>
  </r>
  <r>
    <x v="526"/>
    <n v="19"/>
    <x v="424"/>
    <n v="4"/>
    <x v="450"/>
    <x v="435"/>
    <d v="2023-04-06T05:55:00"/>
    <d v="1899-12-30T02:29:00"/>
    <d v="1899-12-30T00:31:00"/>
    <d v="1899-12-30T01:58:00"/>
    <x v="1"/>
    <x v="1"/>
    <x v="1"/>
    <x v="504"/>
    <s v="Ocupada"/>
    <n v="54"/>
    <n v="76.95"/>
    <s v="Plato_6"/>
    <x v="0"/>
    <x v="18"/>
    <m/>
    <m/>
    <m/>
    <s v="Plato_6"/>
    <x v="0"/>
  </r>
  <r>
    <x v="527"/>
    <n v="14"/>
    <x v="425"/>
    <n v="2"/>
    <x v="451"/>
    <x v="436"/>
    <d v="2023-04-06T03:48:00"/>
    <d v="1899-12-30T02:01:00"/>
    <d v="1899-12-30T02:01:00"/>
    <d v="1899-12-30T00:00:00"/>
    <x v="2"/>
    <x v="0"/>
    <x v="0"/>
    <x v="505"/>
    <s v="Reservada"/>
    <n v="78"/>
    <n v="93.62"/>
    <s v="Plato_3,  Plato_20,  Plato_4"/>
    <x v="6"/>
    <x v="12"/>
    <s v=" Plato_20"/>
    <s v=" Plato_4"/>
    <m/>
    <s v="Plato_3Plato_20Plato_4"/>
    <x v="1"/>
  </r>
  <r>
    <x v="528"/>
    <n v="1"/>
    <x v="426"/>
    <n v="2"/>
    <x v="446"/>
    <x v="437"/>
    <d v="2023-04-06T04:42:00"/>
    <d v="1899-12-30T02:59:00"/>
    <d v="1899-12-30T02:37:00"/>
    <d v="1899-12-30T00:22:00"/>
    <x v="0"/>
    <x v="0"/>
    <x v="2"/>
    <x v="506"/>
    <s v="Ocupada"/>
    <n v="208"/>
    <n v="233.91"/>
    <s v="Plato_18,  Plato_19,  Plato_14,  Plato_16"/>
    <x v="0"/>
    <x v="9"/>
    <s v=" Plato_19"/>
    <s v=" Plato_14"/>
    <s v=" Plato_16"/>
    <s v="Plato_18Plato_19Plato_14Plato_16"/>
    <x v="0"/>
  </r>
  <r>
    <x v="529"/>
    <n v="7"/>
    <x v="427"/>
    <n v="5"/>
    <x v="432"/>
    <x v="438"/>
    <d v="2023-04-06T06:07:00"/>
    <d v="1899-12-30T04:09:00"/>
    <d v="1899-12-30T01:46:00"/>
    <d v="1899-12-30T02:23:00"/>
    <x v="3"/>
    <x v="0"/>
    <x v="2"/>
    <x v="507"/>
    <s v="Ocupada"/>
    <n v="160"/>
    <n v="190.19"/>
    <s v="Plato_4,  Plato_16,  Plato_1"/>
    <x v="3"/>
    <x v="13"/>
    <s v=" Plato_16"/>
    <s v=" Plato_1"/>
    <m/>
    <s v="Plato_4Plato_16Plato_1"/>
    <x v="0"/>
  </r>
  <r>
    <x v="530"/>
    <n v="9"/>
    <x v="325"/>
    <n v="6"/>
    <x v="452"/>
    <x v="439"/>
    <d v="2023-04-06T05:04:00"/>
    <d v="1899-12-30T02:01:00"/>
    <d v="1899-12-30T03:19:00"/>
    <d v="1899-12-30T00:00:00"/>
    <x v="2"/>
    <x v="2"/>
    <x v="1"/>
    <x v="508"/>
    <s v="Libre"/>
    <n v="244"/>
    <n v="278.39"/>
    <s v="Plato_13,  Plato_20,  Plato_4,  Plato_9"/>
    <x v="3"/>
    <x v="16"/>
    <s v=" Plato_20"/>
    <s v=" Plato_4"/>
    <s v=" Plato_9"/>
    <s v="Plato_13Plato_20Plato_4Plato_9"/>
    <x v="1"/>
  </r>
  <r>
    <x v="531"/>
    <n v="13"/>
    <x v="51"/>
    <n v="3"/>
    <x v="453"/>
    <x v="440"/>
    <d v="2023-04-06T05:26:00"/>
    <d v="1899-12-30T03:38:00"/>
    <d v="1899-12-30T00:59:00"/>
    <d v="1899-12-30T02:39:00"/>
    <x v="0"/>
    <x v="1"/>
    <x v="0"/>
    <x v="509"/>
    <s v="Reservada"/>
    <n v="137"/>
    <n v="154.94999999999999"/>
    <s v="Plato_13,  Plato_10,  Plato_15"/>
    <x v="10"/>
    <x v="16"/>
    <s v=" Plato_10"/>
    <s v=" Plato_15"/>
    <m/>
    <s v="Plato_13Plato_10Plato_15"/>
    <x v="0"/>
  </r>
  <r>
    <x v="532"/>
    <n v="1"/>
    <x v="146"/>
    <n v="3"/>
    <x v="454"/>
    <x v="441"/>
    <d v="2023-04-06T05:20:00"/>
    <d v="1899-12-30T02:06:00"/>
    <d v="1899-12-30T00:48:00"/>
    <d v="1899-12-30T01:18:00"/>
    <x v="3"/>
    <x v="2"/>
    <x v="0"/>
    <x v="510"/>
    <s v="Libre"/>
    <n v="41"/>
    <n v="61.09"/>
    <s v="Plato_3,  Plato_13"/>
    <x v="8"/>
    <x v="12"/>
    <s v=" Plato_13"/>
    <m/>
    <m/>
    <s v="Plato_3Plato_13"/>
    <x v="0"/>
  </r>
  <r>
    <x v="533"/>
    <n v="1"/>
    <x v="428"/>
    <n v="6"/>
    <x v="455"/>
    <x v="442"/>
    <d v="2023-04-06T04:29:00"/>
    <d v="1899-12-30T03:27:00"/>
    <d v="1899-12-30T01:16:00"/>
    <d v="1899-12-30T02:11:00"/>
    <x v="4"/>
    <x v="2"/>
    <x v="2"/>
    <x v="314"/>
    <s v="Reservada"/>
    <n v="147"/>
    <n v="170.59"/>
    <s v="Plato_7,  Plato_9,  Plato_8"/>
    <x v="2"/>
    <x v="0"/>
    <s v=" Plato_9"/>
    <s v=" Plato_8"/>
    <m/>
    <s v="Plato_7Plato_9Plato_8"/>
    <x v="0"/>
  </r>
  <r>
    <x v="534"/>
    <n v="15"/>
    <x v="99"/>
    <n v="3"/>
    <x v="401"/>
    <x v="443"/>
    <d v="2023-04-06T03:32:00"/>
    <d v="1899-12-30T02:35:00"/>
    <d v="1899-12-30T01:53:00"/>
    <d v="1899-12-30T00:42:00"/>
    <x v="1"/>
    <x v="1"/>
    <x v="2"/>
    <x v="511"/>
    <s v="Libre"/>
    <n v="276"/>
    <n v="315.45"/>
    <s v="Plato_20,  Plato_9,  Plato_7,  Plato_13"/>
    <x v="9"/>
    <x v="2"/>
    <s v=" Plato_9"/>
    <s v=" Plato_7"/>
    <s v=" Plato_13"/>
    <s v="Plato_20Plato_9Plato_7Plato_13"/>
    <x v="0"/>
  </r>
  <r>
    <x v="535"/>
    <n v="9"/>
    <x v="429"/>
    <n v="2"/>
    <x v="456"/>
    <x v="444"/>
    <d v="2023-04-06T04:39:00"/>
    <d v="1899-12-30T02:08:00"/>
    <d v="1899-12-30T02:32:00"/>
    <d v="1899-12-30T00:00:00"/>
    <x v="4"/>
    <x v="0"/>
    <x v="2"/>
    <x v="512"/>
    <s v="Reservada"/>
    <n v="212"/>
    <n v="258"/>
    <s v="Plato_4,  Plato_9,  Plato_14,  Plato_2"/>
    <x v="9"/>
    <x v="13"/>
    <s v=" Plato_9"/>
    <s v=" Plato_14"/>
    <s v=" Plato_2"/>
    <s v="Plato_4Plato_9Plato_14Plato_2"/>
    <x v="1"/>
  </r>
  <r>
    <x v="536"/>
    <n v="18"/>
    <x v="226"/>
    <n v="6"/>
    <x v="457"/>
    <x v="445"/>
    <d v="2023-04-06T02:09:00"/>
    <d v="1899-12-30T02:00:00"/>
    <d v="1899-12-30T00:21:00"/>
    <d v="1899-12-30T01:39:00"/>
    <x v="0"/>
    <x v="1"/>
    <x v="0"/>
    <x v="432"/>
    <s v="Ocupada"/>
    <n v="63"/>
    <n v="91.68"/>
    <s v="Plato_13"/>
    <x v="4"/>
    <x v="16"/>
    <m/>
    <m/>
    <m/>
    <s v="Plato_13"/>
    <x v="0"/>
  </r>
  <r>
    <x v="537"/>
    <n v="14"/>
    <x v="240"/>
    <n v="4"/>
    <x v="458"/>
    <x v="446"/>
    <d v="2023-04-06T05:33:00"/>
    <d v="1899-12-30T02:14:00"/>
    <d v="1899-12-30T03:18:00"/>
    <d v="1899-12-30T00:00:00"/>
    <x v="4"/>
    <x v="2"/>
    <x v="0"/>
    <x v="513"/>
    <s v="Libre"/>
    <n v="142"/>
    <n v="183.35"/>
    <s v="Plato_2,  Plato_14,  Plato_11,  Plato_16"/>
    <x v="1"/>
    <x v="8"/>
    <s v=" Plato_14"/>
    <s v=" Plato_11"/>
    <s v=" Plato_16"/>
    <s v="Plato_2Plato_14Plato_11Plato_16"/>
    <x v="1"/>
  </r>
  <r>
    <x v="538"/>
    <n v="18"/>
    <x v="430"/>
    <n v="3"/>
    <x v="459"/>
    <x v="447"/>
    <d v="2023-04-06T07:00:00"/>
    <d v="1899-12-30T03:09:00"/>
    <d v="1899-12-30T02:09:00"/>
    <d v="1899-12-30T01:00:00"/>
    <x v="2"/>
    <x v="1"/>
    <x v="1"/>
    <x v="514"/>
    <s v="Libre"/>
    <n v="240"/>
    <n v="260.89999999999998"/>
    <s v="Plato_2,  Plato_6,  Plato_9,  Plato_4"/>
    <x v="1"/>
    <x v="8"/>
    <s v=" Plato_6"/>
    <s v=" Plato_9"/>
    <s v=" Plato_4"/>
    <s v="Plato_2Plato_6Plato_9Plato_4"/>
    <x v="0"/>
  </r>
  <r>
    <x v="539"/>
    <n v="6"/>
    <x v="431"/>
    <n v="4"/>
    <x v="460"/>
    <x v="448"/>
    <d v="2023-04-06T06:56:00"/>
    <d v="1899-12-30T03:10:00"/>
    <d v="1899-12-30T01:22:00"/>
    <d v="1899-12-30T01:48:00"/>
    <x v="1"/>
    <x v="0"/>
    <x v="2"/>
    <x v="515"/>
    <s v="Reservada"/>
    <n v="124"/>
    <n v="171.85"/>
    <s v="Plato_4,  Plato_8"/>
    <x v="7"/>
    <x v="13"/>
    <s v=" Plato_8"/>
    <m/>
    <m/>
    <s v="Plato_4Plato_8"/>
    <x v="0"/>
  </r>
  <r>
    <x v="540"/>
    <n v="19"/>
    <x v="22"/>
    <n v="2"/>
    <x v="461"/>
    <x v="449"/>
    <d v="2023-04-06T04:32:00"/>
    <d v="1899-12-30T03:59:00"/>
    <d v="1899-12-30T02:04:00"/>
    <d v="1899-12-30T01:55:00"/>
    <x v="1"/>
    <x v="1"/>
    <x v="0"/>
    <x v="516"/>
    <s v="Reservada"/>
    <n v="202"/>
    <n v="235.7"/>
    <s v="Plato_12,  Plato_11,  Plato_9,  Plato_14"/>
    <x v="1"/>
    <x v="4"/>
    <s v=" Plato_11"/>
    <s v=" Plato_9"/>
    <s v=" Plato_14"/>
    <s v="Plato_12Plato_11Plato_9Plato_14"/>
    <x v="0"/>
  </r>
  <r>
    <x v="541"/>
    <n v="9"/>
    <x v="124"/>
    <n v="5"/>
    <x v="408"/>
    <x v="401"/>
    <d v="2023-04-06T04:43:00"/>
    <d v="1899-12-30T01:56:00"/>
    <d v="1899-12-30T01:55:00"/>
    <d v="1899-12-30T00:01:00"/>
    <x v="0"/>
    <x v="1"/>
    <x v="2"/>
    <x v="517"/>
    <s v="Reservada"/>
    <n v="148"/>
    <n v="197.05"/>
    <s v="Plato_18,  Plato_10,  Plato_6"/>
    <x v="9"/>
    <x v="9"/>
    <s v=" Plato_10"/>
    <s v=" Plato_6"/>
    <m/>
    <s v="Plato_18Plato_10Plato_6"/>
    <x v="0"/>
  </r>
  <r>
    <x v="542"/>
    <n v="19"/>
    <x v="432"/>
    <n v="5"/>
    <x v="462"/>
    <x v="450"/>
    <d v="2023-04-06T03:37:00"/>
    <d v="1899-12-30T02:50:00"/>
    <d v="1899-12-30T01:14:00"/>
    <d v="1899-12-30T01:36:00"/>
    <x v="4"/>
    <x v="2"/>
    <x v="2"/>
    <x v="518"/>
    <s v="Reservada"/>
    <n v="206"/>
    <n v="255.37"/>
    <s v="Plato_16,  Plato_6,  Plato_15"/>
    <x v="3"/>
    <x v="10"/>
    <s v=" Plato_6"/>
    <s v=" Plato_15"/>
    <m/>
    <s v="Plato_16Plato_6Plato_15"/>
    <x v="0"/>
  </r>
  <r>
    <x v="543"/>
    <n v="7"/>
    <x v="433"/>
    <n v="4"/>
    <x v="463"/>
    <x v="390"/>
    <d v="2023-04-06T04:45:00"/>
    <d v="1899-12-30T01:43:00"/>
    <d v="1899-12-30T00:48:00"/>
    <d v="1899-12-30T00:55:00"/>
    <x v="3"/>
    <x v="0"/>
    <x v="2"/>
    <x v="519"/>
    <s v="Ocupada"/>
    <n v="70"/>
    <n v="114.91"/>
    <s v="Plato_8"/>
    <x v="8"/>
    <x v="5"/>
    <m/>
    <m/>
    <m/>
    <s v="Plato_8"/>
    <x v="0"/>
  </r>
  <r>
    <x v="544"/>
    <n v="20"/>
    <x v="434"/>
    <n v="5"/>
    <x v="445"/>
    <x v="451"/>
    <d v="2023-04-06T04:26:00"/>
    <d v="1899-12-30T02:02:00"/>
    <d v="1899-12-30T01:39:00"/>
    <d v="1899-12-30T00:23:00"/>
    <x v="2"/>
    <x v="0"/>
    <x v="1"/>
    <x v="520"/>
    <s v="Ocupada"/>
    <n v="130"/>
    <n v="142.18"/>
    <s v="Plato_11,  Plato_17"/>
    <x v="9"/>
    <x v="3"/>
    <s v=" Plato_17"/>
    <m/>
    <m/>
    <s v="Plato_11Plato_17"/>
    <x v="0"/>
  </r>
  <r>
    <x v="545"/>
    <n v="5"/>
    <x v="435"/>
    <n v="2"/>
    <x v="464"/>
    <x v="441"/>
    <d v="2023-04-06T05:29:00"/>
    <d v="1899-12-30T02:15:00"/>
    <d v="1899-12-30T01:31:00"/>
    <d v="1899-12-30T00:44:00"/>
    <x v="4"/>
    <x v="0"/>
    <x v="0"/>
    <x v="256"/>
    <s v="Reservada"/>
    <n v="92"/>
    <n v="139.81"/>
    <s v="Plato_15,  Plato_16"/>
    <x v="6"/>
    <x v="6"/>
    <s v=" Plato_16"/>
    <m/>
    <m/>
    <s v="Plato_15Plato_16"/>
    <x v="0"/>
  </r>
  <r>
    <x v="546"/>
    <n v="9"/>
    <x v="436"/>
    <n v="3"/>
    <x v="419"/>
    <x v="452"/>
    <d v="2023-04-06T04:36:00"/>
    <d v="1899-12-30T02:08:00"/>
    <d v="1899-12-30T01:37:00"/>
    <d v="1899-12-30T00:31:00"/>
    <x v="3"/>
    <x v="2"/>
    <x v="2"/>
    <x v="521"/>
    <s v="Ocupada"/>
    <n v="227"/>
    <n v="247.04"/>
    <s v="Plato_17,  Plato_11,  Plato_8"/>
    <x v="1"/>
    <x v="1"/>
    <s v=" Plato_11"/>
    <s v=" Plato_8"/>
    <m/>
    <s v="Plato_17Plato_11Plato_8"/>
    <x v="0"/>
  </r>
  <r>
    <x v="547"/>
    <n v="4"/>
    <x v="437"/>
    <n v="2"/>
    <x v="465"/>
    <x v="453"/>
    <d v="2023-04-06T04:03:00"/>
    <d v="1899-12-30T03:08:00"/>
    <d v="1899-12-30T01:46:00"/>
    <d v="1899-12-30T01:22:00"/>
    <x v="2"/>
    <x v="0"/>
    <x v="2"/>
    <x v="522"/>
    <s v="Libre"/>
    <n v="96"/>
    <n v="124.88"/>
    <s v="Plato_18,  Plato_17"/>
    <x v="9"/>
    <x v="9"/>
    <s v=" Plato_17"/>
    <m/>
    <m/>
    <s v="Plato_18Plato_17"/>
    <x v="0"/>
  </r>
  <r>
    <x v="548"/>
    <n v="12"/>
    <x v="261"/>
    <n v="2"/>
    <x v="453"/>
    <x v="399"/>
    <d v="2023-04-06T05:26:00"/>
    <d v="1899-12-30T03:53:00"/>
    <d v="1899-12-30T01:38:00"/>
    <d v="1899-12-30T02:15:00"/>
    <x v="1"/>
    <x v="0"/>
    <x v="2"/>
    <x v="523"/>
    <s v="Libre"/>
    <n v="162"/>
    <n v="197.34"/>
    <s v="Plato_1,  Plato_8,  Plato_18"/>
    <x v="1"/>
    <x v="15"/>
    <s v=" Plato_8"/>
    <s v=" Plato_18"/>
    <m/>
    <s v="Plato_1Plato_8Plato_18"/>
    <x v="0"/>
  </r>
  <r>
    <x v="549"/>
    <n v="1"/>
    <x v="372"/>
    <n v="6"/>
    <x v="466"/>
    <x v="454"/>
    <d v="2023-04-06T02:39:00"/>
    <d v="1899-12-30T01:46:00"/>
    <d v="1899-12-30T00:57:00"/>
    <d v="1899-12-30T00:49:00"/>
    <x v="0"/>
    <x v="0"/>
    <x v="2"/>
    <x v="524"/>
    <s v="Ocupada"/>
    <n v="124"/>
    <n v="152.32999999999998"/>
    <s v="Plato_2,  Plato_7,  Plato_3"/>
    <x v="2"/>
    <x v="8"/>
    <s v=" Plato_7"/>
    <s v=" Plato_3"/>
    <m/>
    <s v="Plato_2Plato_7Plato_3"/>
    <x v="0"/>
  </r>
  <r>
    <x v="550"/>
    <n v="4"/>
    <x v="438"/>
    <n v="2"/>
    <x v="467"/>
    <x v="455"/>
    <d v="2023-04-06T04:10:00"/>
    <d v="1899-12-30T01:12:00"/>
    <d v="1899-12-30T02:03:00"/>
    <d v="1899-12-30T00:00:00"/>
    <x v="0"/>
    <x v="1"/>
    <x v="2"/>
    <x v="525"/>
    <s v="Reservada"/>
    <n v="171"/>
    <n v="188.54"/>
    <s v="Plato_2,  Plato_3,  Plato_4,  Plato_13"/>
    <x v="3"/>
    <x v="8"/>
    <s v=" Plato_3"/>
    <s v=" Plato_4"/>
    <s v=" Plato_13"/>
    <s v="Plato_2Plato_3Plato_4Plato_13"/>
    <x v="1"/>
  </r>
  <r>
    <x v="551"/>
    <n v="11"/>
    <x v="439"/>
    <n v="6"/>
    <x v="468"/>
    <x v="456"/>
    <d v="2023-04-06T03:54:00"/>
    <d v="1899-12-30T03:28:00"/>
    <d v="1899-12-30T01:55:00"/>
    <d v="1899-12-30T01:33:00"/>
    <x v="0"/>
    <x v="2"/>
    <x v="0"/>
    <x v="526"/>
    <s v="Libre"/>
    <n v="243"/>
    <n v="253.28"/>
    <s v="Plato_20,  Plato_13,  Plato_3"/>
    <x v="0"/>
    <x v="2"/>
    <s v=" Plato_13"/>
    <s v=" Plato_3"/>
    <m/>
    <s v="Plato_20Plato_13Plato_3"/>
    <x v="0"/>
  </r>
  <r>
    <x v="552"/>
    <n v="14"/>
    <x v="440"/>
    <n v="2"/>
    <x v="469"/>
    <x v="457"/>
    <d v="2023-04-06T05:24:00"/>
    <d v="1899-12-30T02:39:00"/>
    <d v="1899-12-30T02:58:00"/>
    <d v="1899-12-30T00:00:00"/>
    <x v="0"/>
    <x v="0"/>
    <x v="2"/>
    <x v="527"/>
    <s v="Libre"/>
    <n v="203"/>
    <n v="247.38"/>
    <s v="Plato_2,  Plato_1,  Plato_5,  Plato_12"/>
    <x v="2"/>
    <x v="8"/>
    <s v=" Plato_1"/>
    <s v=" Plato_5"/>
    <s v=" Plato_12"/>
    <s v="Plato_2Plato_1Plato_5Plato_12"/>
    <x v="1"/>
  </r>
  <r>
    <x v="553"/>
    <n v="10"/>
    <x v="441"/>
    <n v="6"/>
    <x v="470"/>
    <x v="458"/>
    <d v="2023-04-06T02:55:00"/>
    <d v="1899-12-30T01:40:00"/>
    <d v="1899-12-30T01:11:00"/>
    <d v="1899-12-30T00:29:00"/>
    <x v="0"/>
    <x v="0"/>
    <x v="0"/>
    <x v="329"/>
    <s v="Ocupada"/>
    <n v="166"/>
    <n v="185.6"/>
    <s v="Plato_14,  Plato_20"/>
    <x v="0"/>
    <x v="19"/>
    <s v=" Plato_20"/>
    <m/>
    <m/>
    <s v="Plato_14Plato_20"/>
    <x v="0"/>
  </r>
  <r>
    <x v="554"/>
    <n v="20"/>
    <x v="442"/>
    <n v="1"/>
    <x v="471"/>
    <x v="459"/>
    <d v="2023-04-06T05:02:00"/>
    <d v="1899-12-30T03:03:00"/>
    <d v="1899-12-30T00:46:00"/>
    <d v="1899-12-30T02:17:00"/>
    <x v="2"/>
    <x v="1"/>
    <x v="1"/>
    <x v="528"/>
    <s v="Libre"/>
    <n v="30"/>
    <n v="71.08"/>
    <s v="Plato_2"/>
    <x v="2"/>
    <x v="8"/>
    <m/>
    <m/>
    <m/>
    <s v="Plato_2"/>
    <x v="0"/>
  </r>
  <r>
    <x v="555"/>
    <n v="9"/>
    <x v="42"/>
    <n v="6"/>
    <x v="472"/>
    <x v="460"/>
    <d v="2023-04-06T07:41:00"/>
    <d v="1899-12-30T03:44:00"/>
    <d v="1899-12-30T01:06:00"/>
    <d v="1899-12-30T02:38:00"/>
    <x v="2"/>
    <x v="0"/>
    <x v="0"/>
    <x v="406"/>
    <s v="Libre"/>
    <n v="76"/>
    <n v="90.09"/>
    <s v="Plato_5,  Plato_4"/>
    <x v="3"/>
    <x v="7"/>
    <s v=" Plato_4"/>
    <m/>
    <m/>
    <s v="Plato_5Plato_4"/>
    <x v="0"/>
  </r>
  <r>
    <x v="556"/>
    <n v="7"/>
    <x v="135"/>
    <n v="5"/>
    <x v="473"/>
    <x v="461"/>
    <d v="2023-04-06T07:39:00"/>
    <d v="1899-12-30T04:02:00"/>
    <d v="1899-12-30T01:47:00"/>
    <d v="1899-12-30T02:15:00"/>
    <x v="2"/>
    <x v="0"/>
    <x v="1"/>
    <x v="529"/>
    <s v="Ocupada"/>
    <n v="177"/>
    <n v="212.88"/>
    <s v="Plato_15,  Plato_13,  Plato_1"/>
    <x v="8"/>
    <x v="6"/>
    <s v=" Plato_13"/>
    <s v=" Plato_1"/>
    <m/>
    <s v="Plato_15Plato_13Plato_1"/>
    <x v="0"/>
  </r>
  <r>
    <x v="557"/>
    <n v="6"/>
    <x v="380"/>
    <n v="4"/>
    <x v="474"/>
    <x v="462"/>
    <d v="2023-04-06T03:06:00"/>
    <d v="1899-12-30T02:48:00"/>
    <d v="1899-12-30T02:47:00"/>
    <d v="1899-12-30T00:01:00"/>
    <x v="1"/>
    <x v="0"/>
    <x v="2"/>
    <x v="530"/>
    <s v="Reservada"/>
    <n v="179"/>
    <n v="224.26"/>
    <s v="Plato_15,  Plato_1,  Plato_11"/>
    <x v="3"/>
    <x v="6"/>
    <s v=" Plato_1"/>
    <s v=" Plato_11"/>
    <m/>
    <s v="Plato_15Plato_1Plato_11"/>
    <x v="0"/>
  </r>
  <r>
    <x v="558"/>
    <n v="11"/>
    <x v="14"/>
    <n v="1"/>
    <x v="475"/>
    <x v="463"/>
    <d v="2023-04-06T03:59:00"/>
    <d v="1899-12-30T03:45:00"/>
    <d v="1899-12-30T00:41:00"/>
    <d v="1899-12-30T03:04:00"/>
    <x v="2"/>
    <x v="0"/>
    <x v="2"/>
    <x v="260"/>
    <s v="Reservada"/>
    <n v="99"/>
    <n v="123.36"/>
    <s v="Plato_11"/>
    <x v="7"/>
    <x v="3"/>
    <m/>
    <m/>
    <m/>
    <s v="Plato_11"/>
    <x v="0"/>
  </r>
  <r>
    <x v="559"/>
    <n v="6"/>
    <x v="233"/>
    <n v="6"/>
    <x v="476"/>
    <x v="464"/>
    <d v="2023-04-06T03:17:00"/>
    <d v="1899-12-30T03:02:00"/>
    <d v="1899-12-30T00:48:00"/>
    <d v="1899-12-30T02:14:00"/>
    <x v="3"/>
    <x v="2"/>
    <x v="0"/>
    <x v="531"/>
    <s v="Reservada"/>
    <n v="111"/>
    <n v="142.53"/>
    <s v="Plato_4,  Plato_1"/>
    <x v="10"/>
    <x v="13"/>
    <s v=" Plato_1"/>
    <m/>
    <m/>
    <s v="Plato_4Plato_1"/>
    <x v="0"/>
  </r>
  <r>
    <x v="560"/>
    <n v="4"/>
    <x v="17"/>
    <n v="2"/>
    <x v="477"/>
    <x v="465"/>
    <d v="2023-04-06T03:39:00"/>
    <d v="1899-12-30T02:26:00"/>
    <d v="1899-12-30T01:04:00"/>
    <d v="1899-12-30T01:22:00"/>
    <x v="1"/>
    <x v="0"/>
    <x v="2"/>
    <x v="532"/>
    <s v="Reservada"/>
    <n v="64"/>
    <n v="108.24000000000001"/>
    <s v="Plato_4,  Plato_14"/>
    <x v="9"/>
    <x v="13"/>
    <s v=" Plato_14"/>
    <m/>
    <m/>
    <s v="Plato_4Plato_14"/>
    <x v="0"/>
  </r>
  <r>
    <x v="561"/>
    <n v="20"/>
    <x v="443"/>
    <n v="3"/>
    <x v="478"/>
    <x v="466"/>
    <d v="2023-04-06T06:20:00"/>
    <d v="1899-12-30T03:44:00"/>
    <d v="1899-12-30T01:52:00"/>
    <d v="1899-12-30T01:52:00"/>
    <x v="1"/>
    <x v="2"/>
    <x v="2"/>
    <x v="533"/>
    <s v="Libre"/>
    <n v="288"/>
    <n v="309.49"/>
    <s v="Plato_20,  Plato_9,  Plato_7,  Plato_17"/>
    <x v="5"/>
    <x v="2"/>
    <s v=" Plato_9"/>
    <s v=" Plato_7"/>
    <s v=" Plato_17"/>
    <s v="Plato_20Plato_9Plato_7Plato_17"/>
    <x v="0"/>
  </r>
  <r>
    <x v="562"/>
    <n v="12"/>
    <x v="70"/>
    <n v="3"/>
    <x v="408"/>
    <x v="467"/>
    <d v="2023-04-06T04:43:00"/>
    <d v="1899-12-30T01:54:00"/>
    <d v="1899-12-30T00:37:00"/>
    <d v="1899-12-30T01:17:00"/>
    <x v="3"/>
    <x v="1"/>
    <x v="1"/>
    <x v="534"/>
    <s v="Ocupada"/>
    <n v="54"/>
    <n v="74.069999999999993"/>
    <s v="Plato_6"/>
    <x v="10"/>
    <x v="18"/>
    <m/>
    <m/>
    <m/>
    <s v="Plato_6"/>
    <x v="0"/>
  </r>
  <r>
    <x v="563"/>
    <n v="9"/>
    <x v="444"/>
    <n v="3"/>
    <x v="479"/>
    <x v="408"/>
    <d v="2023-04-06T02:23:00"/>
    <d v="1899-12-30T01:52:00"/>
    <d v="1899-12-30T00:54:00"/>
    <d v="1899-12-30T00:58:00"/>
    <x v="3"/>
    <x v="2"/>
    <x v="1"/>
    <x v="535"/>
    <s v="Reservada"/>
    <n v="156"/>
    <n v="189.07999999999998"/>
    <s v="Plato_19,  Plato_20,  Plato_3"/>
    <x v="5"/>
    <x v="17"/>
    <s v=" Plato_20"/>
    <s v=" Plato_3"/>
    <m/>
    <s v="Plato_19Plato_20Plato_3"/>
    <x v="0"/>
  </r>
  <r>
    <x v="564"/>
    <n v="3"/>
    <x v="445"/>
    <n v="6"/>
    <x v="464"/>
    <x v="451"/>
    <d v="2023-04-06T05:29:00"/>
    <d v="1899-12-30T02:50:00"/>
    <d v="1899-12-30T01:38:00"/>
    <d v="1899-12-30T01:12:00"/>
    <x v="1"/>
    <x v="0"/>
    <x v="2"/>
    <x v="83"/>
    <s v="Libre"/>
    <n v="251"/>
    <n v="266.11"/>
    <s v="Plato_15,  Plato_4,  Plato_11,  Plato_8"/>
    <x v="5"/>
    <x v="6"/>
    <s v=" Plato_4"/>
    <s v=" Plato_11"/>
    <s v=" Plato_8"/>
    <s v="Plato_15Plato_4Plato_11Plato_8"/>
    <x v="0"/>
  </r>
  <r>
    <x v="565"/>
    <n v="4"/>
    <x v="21"/>
    <n v="3"/>
    <x v="417"/>
    <x v="468"/>
    <d v="2023-04-06T04:57:00"/>
    <d v="1899-12-30T03:12:00"/>
    <d v="1899-12-30T00:56:00"/>
    <d v="1899-12-30T02:16:00"/>
    <x v="0"/>
    <x v="0"/>
    <x v="2"/>
    <x v="536"/>
    <s v="Libre"/>
    <n v="78"/>
    <n v="120.62"/>
    <s v="Plato_10"/>
    <x v="7"/>
    <x v="14"/>
    <m/>
    <m/>
    <m/>
    <s v="Plato_10"/>
    <x v="0"/>
  </r>
  <r>
    <x v="566"/>
    <n v="15"/>
    <x v="329"/>
    <n v="4"/>
    <x v="480"/>
    <x v="459"/>
    <d v="2023-04-06T05:16:00"/>
    <d v="1899-12-30T03:32:00"/>
    <d v="1899-12-30T01:42:00"/>
    <d v="1899-12-30T01:50:00"/>
    <x v="4"/>
    <x v="0"/>
    <x v="0"/>
    <x v="128"/>
    <s v="Ocupada"/>
    <n v="253"/>
    <n v="295.83"/>
    <s v="Plato_16,  Plato_11,  Plato_18,  Plato_13"/>
    <x v="9"/>
    <x v="10"/>
    <s v=" Plato_11"/>
    <s v=" Plato_18"/>
    <s v=" Plato_13"/>
    <s v="Plato_16Plato_11Plato_18Plato_13"/>
    <x v="0"/>
  </r>
  <r>
    <x v="567"/>
    <n v="5"/>
    <x v="51"/>
    <n v="1"/>
    <x v="405"/>
    <x v="392"/>
    <d v="2023-04-06T03:28:00"/>
    <d v="1899-12-30T02:04:00"/>
    <d v="1899-12-30T01:24:00"/>
    <d v="1899-12-30T00:40:00"/>
    <x v="4"/>
    <x v="0"/>
    <x v="0"/>
    <x v="537"/>
    <s v="Ocupada"/>
    <n v="182"/>
    <n v="203.13"/>
    <s v="Plato_18,  Plato_20"/>
    <x v="1"/>
    <x v="9"/>
    <s v=" Plato_20"/>
    <m/>
    <m/>
    <s v="Plato_18Plato_20"/>
    <x v="0"/>
  </r>
  <r>
    <x v="568"/>
    <n v="12"/>
    <x v="446"/>
    <n v="5"/>
    <x v="481"/>
    <x v="409"/>
    <d v="2023-04-06T03:05:00"/>
    <d v="1899-12-30T01:37:00"/>
    <d v="1899-12-30T00:58:00"/>
    <d v="1899-12-30T00:39:00"/>
    <x v="1"/>
    <x v="0"/>
    <x v="2"/>
    <x v="538"/>
    <s v="Reservada"/>
    <n v="131"/>
    <n v="159.52000000000001"/>
    <s v="Plato_18,  Plato_13"/>
    <x v="6"/>
    <x v="9"/>
    <s v=" Plato_13"/>
    <m/>
    <m/>
    <s v="Plato_18Plato_13"/>
    <x v="0"/>
  </r>
  <r>
    <x v="569"/>
    <n v="1"/>
    <x v="447"/>
    <n v="6"/>
    <x v="482"/>
    <x v="469"/>
    <d v="2023-04-06T04:27:00"/>
    <d v="1899-12-30T01:47:00"/>
    <d v="1899-12-30T00:46:00"/>
    <d v="1899-12-30T01:01:00"/>
    <x v="3"/>
    <x v="0"/>
    <x v="2"/>
    <x v="199"/>
    <s v="Libre"/>
    <n v="85"/>
    <n v="123.4"/>
    <s v="Plato_11,  Plato_10"/>
    <x v="1"/>
    <x v="3"/>
    <s v=" Plato_10"/>
    <m/>
    <m/>
    <s v="Plato_11Plato_10"/>
    <x v="0"/>
  </r>
  <r>
    <x v="570"/>
    <n v="15"/>
    <x v="39"/>
    <n v="2"/>
    <x v="444"/>
    <x v="414"/>
    <d v="2023-04-06T02:54:00"/>
    <d v="1899-12-30T01:33:00"/>
    <d v="1899-12-30T00:26:00"/>
    <d v="1899-12-30T01:07:00"/>
    <x v="3"/>
    <x v="0"/>
    <x v="2"/>
    <x v="539"/>
    <s v="Libre"/>
    <n v="54"/>
    <n v="103.53999999999999"/>
    <s v="Plato_6"/>
    <x v="4"/>
    <x v="18"/>
    <m/>
    <m/>
    <m/>
    <s v="Plato_6"/>
    <x v="0"/>
  </r>
  <r>
    <x v="571"/>
    <n v="19"/>
    <x v="448"/>
    <n v="3"/>
    <x v="483"/>
    <x v="470"/>
    <d v="2023-04-06T06:27:00"/>
    <d v="1899-12-30T03:49:00"/>
    <d v="1899-12-30T00:44:00"/>
    <d v="1899-12-30T03:05:00"/>
    <x v="4"/>
    <x v="0"/>
    <x v="1"/>
    <x v="540"/>
    <s v="Ocupada"/>
    <n v="74"/>
    <n v="120.21000000000001"/>
    <s v="Plato_2,  Plato_5"/>
    <x v="2"/>
    <x v="8"/>
    <s v=" Plato_5"/>
    <m/>
    <m/>
    <s v="Plato_2Plato_5"/>
    <x v="0"/>
  </r>
  <r>
    <x v="572"/>
    <n v="7"/>
    <x v="449"/>
    <n v="3"/>
    <x v="484"/>
    <x v="423"/>
    <d v="2023-04-06T07:09:00"/>
    <d v="1899-12-30T04:12:00"/>
    <d v="1899-12-30T01:09:00"/>
    <d v="1899-12-30T03:03:00"/>
    <x v="0"/>
    <x v="0"/>
    <x v="2"/>
    <x v="541"/>
    <s v="Ocupada"/>
    <n v="165"/>
    <n v="212.07999999999998"/>
    <s v="Plato_13,  Plato_18"/>
    <x v="9"/>
    <x v="16"/>
    <s v=" Plato_18"/>
    <m/>
    <m/>
    <s v="Plato_13Plato_18"/>
    <x v="0"/>
  </r>
  <r>
    <x v="573"/>
    <n v="20"/>
    <x v="450"/>
    <n v="3"/>
    <x v="485"/>
    <x v="408"/>
    <d v="2023-04-06T03:08:00"/>
    <d v="1899-12-30T02:37:00"/>
    <d v="1899-12-30T02:48:00"/>
    <d v="1899-12-30T00:00:00"/>
    <x v="3"/>
    <x v="0"/>
    <x v="2"/>
    <x v="542"/>
    <s v="Libre"/>
    <n v="207"/>
    <n v="249.57"/>
    <s v="Plato_10,  Plato_19,  Plato_4,  Plato_13"/>
    <x v="2"/>
    <x v="14"/>
    <s v=" Plato_19"/>
    <s v=" Plato_4"/>
    <s v=" Plato_13"/>
    <s v="Plato_10Plato_19Plato_4Plato_13"/>
    <x v="1"/>
  </r>
  <r>
    <x v="574"/>
    <n v="15"/>
    <x v="272"/>
    <n v="4"/>
    <x v="486"/>
    <x v="471"/>
    <d v="2023-04-06T04:44:00"/>
    <d v="1899-12-30T03:08:00"/>
    <d v="1899-12-30T00:44:00"/>
    <d v="1899-12-30T02:24:00"/>
    <x v="4"/>
    <x v="0"/>
    <x v="2"/>
    <x v="543"/>
    <s v="Libre"/>
    <n v="18"/>
    <n v="51.52"/>
    <s v="Plato_4"/>
    <x v="3"/>
    <x v="13"/>
    <m/>
    <m/>
    <m/>
    <s v="Plato_4"/>
    <x v="0"/>
  </r>
  <r>
    <x v="575"/>
    <n v="9"/>
    <x v="451"/>
    <n v="1"/>
    <x v="487"/>
    <x v="460"/>
    <d v="2023-04-06T07:06:00"/>
    <d v="1899-12-30T03:09:00"/>
    <d v="1899-12-30T01:55:00"/>
    <d v="1899-12-30T01:14:00"/>
    <x v="4"/>
    <x v="2"/>
    <x v="1"/>
    <x v="544"/>
    <s v="Reservada"/>
    <n v="234"/>
    <n v="255.71"/>
    <s v="Plato_11,  Plato_17,  Plato_19"/>
    <x v="7"/>
    <x v="3"/>
    <s v=" Plato_17"/>
    <s v=" Plato_19"/>
    <m/>
    <s v="Plato_11Plato_17Plato_19"/>
    <x v="0"/>
  </r>
  <r>
    <x v="576"/>
    <n v="5"/>
    <x v="452"/>
    <n v="4"/>
    <x v="488"/>
    <x v="472"/>
    <d v="2023-04-06T06:40:00"/>
    <d v="1899-12-30T03:27:00"/>
    <d v="1899-12-30T00:25:00"/>
    <d v="1899-12-30T03:02:00"/>
    <x v="4"/>
    <x v="0"/>
    <x v="2"/>
    <x v="545"/>
    <s v="Libre"/>
    <n v="40"/>
    <n v="74.12"/>
    <s v="Plato_4,  Plato_5"/>
    <x v="4"/>
    <x v="13"/>
    <s v=" Plato_5"/>
    <m/>
    <m/>
    <s v="Plato_4Plato_5"/>
    <x v="0"/>
  </r>
  <r>
    <x v="577"/>
    <n v="11"/>
    <x v="167"/>
    <n v="6"/>
    <x v="489"/>
    <x v="473"/>
    <d v="2023-04-06T04:24:00"/>
    <d v="1899-12-30T02:28:00"/>
    <d v="1899-12-30T00:44:00"/>
    <d v="1899-12-30T01:44:00"/>
    <x v="0"/>
    <x v="0"/>
    <x v="2"/>
    <x v="546"/>
    <s v="Ocupada"/>
    <n v="90"/>
    <n v="122.8"/>
    <s v="Plato_2"/>
    <x v="0"/>
    <x v="8"/>
    <m/>
    <m/>
    <m/>
    <s v="Plato_2"/>
    <x v="0"/>
  </r>
  <r>
    <x v="578"/>
    <n v="9"/>
    <x v="453"/>
    <n v="2"/>
    <x v="490"/>
    <x v="474"/>
    <d v="2023-04-06T02:17:00"/>
    <d v="1899-12-30T02:07:00"/>
    <d v="1899-12-30T00:48:00"/>
    <d v="1899-12-30T01:19:00"/>
    <x v="0"/>
    <x v="0"/>
    <x v="2"/>
    <x v="547"/>
    <s v="Libre"/>
    <n v="50"/>
    <n v="85.960000000000008"/>
    <s v="Plato_1"/>
    <x v="3"/>
    <x v="15"/>
    <m/>
    <m/>
    <m/>
    <s v="Plato_1"/>
    <x v="0"/>
  </r>
  <r>
    <x v="579"/>
    <n v="10"/>
    <x v="38"/>
    <n v="5"/>
    <x v="491"/>
    <x v="475"/>
    <d v="2023-04-06T01:18:00"/>
    <d v="1899-12-30T01:12:00"/>
    <d v="1899-12-30T00:30:00"/>
    <d v="1899-12-30T00:42:00"/>
    <x v="4"/>
    <x v="0"/>
    <x v="0"/>
    <x v="548"/>
    <s v="Libre"/>
    <n v="33"/>
    <n v="77.539999999999992"/>
    <s v="Plato_11"/>
    <x v="7"/>
    <x v="3"/>
    <m/>
    <m/>
    <m/>
    <s v="Plato_11"/>
    <x v="0"/>
  </r>
  <r>
    <x v="580"/>
    <n v="18"/>
    <x v="97"/>
    <n v="5"/>
    <x v="492"/>
    <x v="476"/>
    <d v="2023-04-06T05:08:00"/>
    <d v="1899-12-30T01:50:00"/>
    <d v="1899-12-30T00:55:00"/>
    <d v="1899-12-30T00:55:00"/>
    <x v="4"/>
    <x v="0"/>
    <x v="2"/>
    <x v="549"/>
    <s v="Ocupada"/>
    <n v="123"/>
    <n v="136.27000000000001"/>
    <s v="Plato_11,  Plato_2"/>
    <x v="4"/>
    <x v="3"/>
    <s v=" Plato_2"/>
    <m/>
    <m/>
    <s v="Plato_11Plato_2"/>
    <x v="0"/>
  </r>
  <r>
    <x v="581"/>
    <n v="3"/>
    <x v="454"/>
    <n v="1"/>
    <x v="493"/>
    <x v="477"/>
    <d v="2023-04-06T05:09:00"/>
    <d v="1899-12-30T01:21:00"/>
    <d v="1899-12-30T00:42:00"/>
    <d v="1899-12-30T00:39:00"/>
    <x v="2"/>
    <x v="0"/>
    <x v="2"/>
    <x v="550"/>
    <s v="Reservada"/>
    <n v="54"/>
    <n v="74.23"/>
    <s v="Plato_6"/>
    <x v="7"/>
    <x v="18"/>
    <m/>
    <m/>
    <m/>
    <s v="Plato_6"/>
    <x v="0"/>
  </r>
  <r>
    <x v="582"/>
    <n v="9"/>
    <x v="169"/>
    <n v="2"/>
    <x v="494"/>
    <x v="478"/>
    <d v="2023-04-06T03:34:00"/>
    <d v="1899-12-30T01:53:00"/>
    <d v="1899-12-30T01:45:00"/>
    <d v="1899-12-30T00:08:00"/>
    <x v="2"/>
    <x v="2"/>
    <x v="0"/>
    <x v="551"/>
    <s v="Libre"/>
    <n v="243"/>
    <n v="278.99"/>
    <s v="Plato_12,  Plato_4,  Plato_7,  Plato_20"/>
    <x v="2"/>
    <x v="4"/>
    <s v=" Plato_4"/>
    <s v=" Plato_7"/>
    <s v=" Plato_20"/>
    <s v="Plato_12Plato_4Plato_7Plato_20"/>
    <x v="0"/>
  </r>
  <r>
    <x v="583"/>
    <n v="9"/>
    <x v="455"/>
    <n v="4"/>
    <x v="495"/>
    <x v="432"/>
    <d v="2023-04-06T06:59:00"/>
    <d v="1899-12-30T03:24:00"/>
    <d v="1899-12-30T01:54:00"/>
    <d v="1899-12-30T01:30:00"/>
    <x v="0"/>
    <x v="0"/>
    <x v="0"/>
    <x v="552"/>
    <s v="Reservada"/>
    <n v="139"/>
    <n v="175.98"/>
    <s v="Plato_13,  Plato_17,  Plato_16"/>
    <x v="9"/>
    <x v="16"/>
    <s v=" Plato_17"/>
    <s v=" Plato_16"/>
    <m/>
    <s v="Plato_13Plato_17Plato_16"/>
    <x v="0"/>
  </r>
  <r>
    <x v="584"/>
    <n v="3"/>
    <x v="387"/>
    <n v="5"/>
    <x v="418"/>
    <x v="479"/>
    <d v="2023-04-06T02:37:00"/>
    <d v="1899-12-30T01:14:00"/>
    <d v="1899-12-30T01:35:00"/>
    <d v="1899-12-30T00:00:00"/>
    <x v="0"/>
    <x v="1"/>
    <x v="2"/>
    <x v="553"/>
    <s v="Libre"/>
    <n v="128"/>
    <n v="138.07"/>
    <s v="Plato_15,  Plato_8,  Plato_4,  Plato_1"/>
    <x v="8"/>
    <x v="6"/>
    <s v=" Plato_8"/>
    <s v=" Plato_4"/>
    <s v=" Plato_1"/>
    <s v="Plato_15Plato_8Plato_4Plato_1"/>
    <x v="1"/>
  </r>
  <r>
    <x v="585"/>
    <n v="17"/>
    <x v="456"/>
    <n v="5"/>
    <x v="496"/>
    <x v="480"/>
    <d v="2023-04-06T03:55:00"/>
    <d v="1899-12-30T03:26:00"/>
    <d v="1899-12-30T01:32:00"/>
    <d v="1899-12-30T01:54:00"/>
    <x v="0"/>
    <x v="2"/>
    <x v="1"/>
    <x v="124"/>
    <s v="Ocupada"/>
    <n v="171"/>
    <n v="203.79"/>
    <s v="Plato_11,  Plato_7"/>
    <x v="5"/>
    <x v="3"/>
    <s v=" Plato_7"/>
    <m/>
    <m/>
    <s v="Plato_11Plato_7"/>
    <x v="0"/>
  </r>
  <r>
    <x v="586"/>
    <n v="7"/>
    <x v="457"/>
    <n v="4"/>
    <x v="446"/>
    <x v="481"/>
    <d v="2023-04-06T04:42:00"/>
    <d v="1899-12-30T01:19:00"/>
    <d v="1899-12-30T00:43:00"/>
    <d v="1899-12-30T00:36:00"/>
    <x v="0"/>
    <x v="1"/>
    <x v="2"/>
    <x v="554"/>
    <s v="Ocupada"/>
    <n v="48"/>
    <n v="83.03"/>
    <s v="Plato_7"/>
    <x v="7"/>
    <x v="0"/>
    <m/>
    <m/>
    <m/>
    <s v="Plato_7"/>
    <x v="0"/>
  </r>
  <r>
    <x v="587"/>
    <n v="15"/>
    <x v="441"/>
    <n v="2"/>
    <x v="497"/>
    <x v="418"/>
    <d v="2023-04-06T05:58:00"/>
    <d v="1899-12-30T03:38:00"/>
    <d v="1899-12-30T00:37:00"/>
    <d v="1899-12-30T03:01:00"/>
    <x v="0"/>
    <x v="2"/>
    <x v="1"/>
    <x v="555"/>
    <s v="Libre"/>
    <n v="101"/>
    <n v="134.93"/>
    <s v="Plato_10,  Plato_1"/>
    <x v="3"/>
    <x v="14"/>
    <s v=" Plato_1"/>
    <m/>
    <m/>
    <s v="Plato_10Plato_1"/>
    <x v="0"/>
  </r>
  <r>
    <x v="588"/>
    <n v="10"/>
    <x v="458"/>
    <n v="4"/>
    <x v="498"/>
    <x v="441"/>
    <d v="2023-04-06T05:57:00"/>
    <d v="1899-12-30T02:43:00"/>
    <d v="1899-12-30T02:00:00"/>
    <d v="1899-12-30T00:43:00"/>
    <x v="4"/>
    <x v="0"/>
    <x v="0"/>
    <x v="375"/>
    <s v="Libre"/>
    <n v="284"/>
    <n v="312.95999999999998"/>
    <s v="Plato_14,  Plato_18,  Plato_13,  Plato_15"/>
    <x v="7"/>
    <x v="19"/>
    <s v=" Plato_18"/>
    <s v=" Plato_13"/>
    <s v=" Plato_15"/>
    <s v="Plato_14Plato_18Plato_13Plato_15"/>
    <x v="0"/>
  </r>
  <r>
    <x v="589"/>
    <n v="3"/>
    <x v="183"/>
    <n v="6"/>
    <x v="482"/>
    <x v="457"/>
    <d v="2023-04-06T04:27:00"/>
    <d v="1899-12-30T01:57:00"/>
    <d v="1899-12-30T01:04:00"/>
    <d v="1899-12-30T00:53:00"/>
    <x v="2"/>
    <x v="1"/>
    <x v="2"/>
    <x v="556"/>
    <s v="Ocupada"/>
    <n v="122"/>
    <n v="162.94"/>
    <s v="Plato_18,  Plato_3"/>
    <x v="5"/>
    <x v="9"/>
    <s v=" Plato_3"/>
    <m/>
    <m/>
    <s v="Plato_18Plato_3"/>
    <x v="0"/>
  </r>
  <r>
    <x v="590"/>
    <n v="11"/>
    <x v="459"/>
    <n v="6"/>
    <x v="499"/>
    <x v="416"/>
    <d v="2023-04-06T06:19:00"/>
    <d v="1899-12-30T02:35:00"/>
    <d v="1899-12-30T00:51:00"/>
    <d v="1899-12-30T01:44:00"/>
    <x v="0"/>
    <x v="1"/>
    <x v="2"/>
    <x v="557"/>
    <s v="Libre"/>
    <n v="120"/>
    <n v="164.32999999999998"/>
    <s v="Plato_20"/>
    <x v="6"/>
    <x v="2"/>
    <m/>
    <m/>
    <m/>
    <s v="Plato_20"/>
    <x v="0"/>
  </r>
  <r>
    <x v="591"/>
    <n v="5"/>
    <x v="460"/>
    <n v="1"/>
    <x v="500"/>
    <x v="431"/>
    <d v="2023-04-06T02:40:00"/>
    <d v="1899-12-30T01:52:00"/>
    <d v="1899-12-30T01:41:00"/>
    <d v="1899-12-30T00:11:00"/>
    <x v="2"/>
    <x v="0"/>
    <x v="2"/>
    <x v="558"/>
    <s v="Reservada"/>
    <n v="94"/>
    <n v="129.67000000000002"/>
    <s v="Plato_5,  Plato_1"/>
    <x v="8"/>
    <x v="7"/>
    <s v=" Plato_1"/>
    <m/>
    <m/>
    <s v="Plato_5Plato_1"/>
    <x v="0"/>
  </r>
  <r>
    <x v="592"/>
    <n v="17"/>
    <x v="461"/>
    <n v="5"/>
    <x v="490"/>
    <x v="482"/>
    <d v="2023-04-06T02:17:00"/>
    <d v="1899-12-30T01:52:00"/>
    <d v="1899-12-30T00:48:00"/>
    <d v="1899-12-30T01:04:00"/>
    <x v="4"/>
    <x v="0"/>
    <x v="0"/>
    <x v="559"/>
    <s v="Reservada"/>
    <n v="209"/>
    <n v="257.8"/>
    <s v="Plato_20,  Plato_17,  Plato_11,  Plato_19"/>
    <x v="0"/>
    <x v="2"/>
    <s v=" Plato_17"/>
    <s v=" Plato_11"/>
    <s v=" Plato_19"/>
    <s v="Plato_20Plato_17Plato_11Plato_19"/>
    <x v="0"/>
  </r>
  <r>
    <x v="593"/>
    <n v="17"/>
    <x v="462"/>
    <n v="1"/>
    <x v="421"/>
    <x v="405"/>
    <d v="2023-04-06T04:49:00"/>
    <d v="1899-12-30T01:29:00"/>
    <d v="1899-12-30T01:38:00"/>
    <d v="1899-12-30T00:00:00"/>
    <x v="0"/>
    <x v="0"/>
    <x v="0"/>
    <x v="560"/>
    <s v="Libre"/>
    <n v="139"/>
    <n v="185.01"/>
    <s v="Plato_11,  Plato_5,  Plato_3"/>
    <x v="6"/>
    <x v="3"/>
    <s v=" Plato_5"/>
    <s v=" Plato_3"/>
    <m/>
    <s v="Plato_11Plato_5Plato_3"/>
    <x v="1"/>
  </r>
  <r>
    <x v="594"/>
    <n v="9"/>
    <x v="18"/>
    <n v="5"/>
    <x v="416"/>
    <x v="439"/>
    <d v="2023-04-06T05:27:00"/>
    <d v="1899-12-30T02:39:00"/>
    <d v="1899-12-30T00:49:00"/>
    <d v="1899-12-30T01:50:00"/>
    <x v="2"/>
    <x v="0"/>
    <x v="2"/>
    <x v="561"/>
    <s v="Ocupada"/>
    <n v="72"/>
    <n v="112.33"/>
    <s v="Plato_13,  Plato_2"/>
    <x v="3"/>
    <x v="16"/>
    <s v=" Plato_2"/>
    <m/>
    <m/>
    <s v="Plato_13Plato_2"/>
    <x v="0"/>
  </r>
  <r>
    <x v="595"/>
    <n v="18"/>
    <x v="463"/>
    <n v="2"/>
    <x v="477"/>
    <x v="414"/>
    <d v="2023-04-06T03:39:00"/>
    <d v="1899-12-30T02:33:00"/>
    <d v="1899-12-30T02:38:00"/>
    <d v="1899-12-30T00:00:00"/>
    <x v="2"/>
    <x v="0"/>
    <x v="0"/>
    <x v="562"/>
    <s v="Ocupada"/>
    <n v="240"/>
    <n v="263.7"/>
    <s v="Plato_14,  Plato_7,  Plato_15,  Plato_1"/>
    <x v="8"/>
    <x v="19"/>
    <s v=" Plato_7"/>
    <s v=" Plato_15"/>
    <s v=" Plato_1"/>
    <s v="Plato_14Plato_7Plato_15Plato_1"/>
    <x v="1"/>
  </r>
  <r>
    <x v="596"/>
    <n v="16"/>
    <x v="405"/>
    <n v="1"/>
    <x v="501"/>
    <x v="483"/>
    <d v="2023-04-06T03:51:00"/>
    <d v="1899-12-30T03:15:00"/>
    <d v="1899-12-30T02:21:00"/>
    <d v="1899-12-30T00:54:00"/>
    <x v="1"/>
    <x v="0"/>
    <x v="2"/>
    <x v="563"/>
    <s v="Ocupada"/>
    <n v="150"/>
    <n v="195.46"/>
    <s v="Plato_16,  Plato_4,  Plato_20,  Plato_7"/>
    <x v="6"/>
    <x v="10"/>
    <s v=" Plato_4"/>
    <s v=" Plato_20"/>
    <s v=" Plato_7"/>
    <s v="Plato_16Plato_4Plato_20Plato_7"/>
    <x v="0"/>
  </r>
  <r>
    <x v="597"/>
    <n v="9"/>
    <x v="464"/>
    <n v="6"/>
    <x v="495"/>
    <x v="484"/>
    <d v="2023-04-06T06:59:00"/>
    <d v="1899-12-30T03:43:00"/>
    <d v="1899-12-30T01:21:00"/>
    <d v="1899-12-30T02:22:00"/>
    <x v="3"/>
    <x v="0"/>
    <x v="2"/>
    <x v="564"/>
    <s v="Reservada"/>
    <n v="209"/>
    <n v="220.31"/>
    <s v="Plato_10,  Plato_15,  Plato_17"/>
    <x v="0"/>
    <x v="14"/>
    <s v=" Plato_15"/>
    <s v=" Plato_17"/>
    <m/>
    <s v="Plato_10Plato_15Plato_17"/>
    <x v="0"/>
  </r>
  <r>
    <x v="598"/>
    <n v="11"/>
    <x v="465"/>
    <n v="3"/>
    <x v="502"/>
    <x v="485"/>
    <d v="2023-04-06T04:21:00"/>
    <d v="1899-12-30T03:47:00"/>
    <d v="1899-12-30T01:48:00"/>
    <d v="1899-12-30T01:59:00"/>
    <x v="2"/>
    <x v="0"/>
    <x v="2"/>
    <x v="565"/>
    <s v="Libre"/>
    <n v="169"/>
    <n v="199.97"/>
    <s v="Plato_18,  Plato_17,  Plato_8"/>
    <x v="3"/>
    <x v="9"/>
    <s v=" Plato_17"/>
    <s v=" Plato_8"/>
    <m/>
    <s v="Plato_18Plato_17Plato_8"/>
    <x v="0"/>
  </r>
  <r>
    <x v="599"/>
    <n v="14"/>
    <x v="466"/>
    <n v="4"/>
    <x v="503"/>
    <x v="486"/>
    <d v="2023-04-06T05:01:00"/>
    <d v="1899-12-30T01:18:00"/>
    <d v="1899-12-30T01:05:00"/>
    <d v="1899-12-30T00:13:00"/>
    <x v="0"/>
    <x v="0"/>
    <x v="0"/>
    <x v="513"/>
    <s v="Ocupada"/>
    <n v="144"/>
    <n v="185.35"/>
    <s v="Plato_16,  Plato_2"/>
    <x v="9"/>
    <x v="10"/>
    <s v=" Plato_2"/>
    <m/>
    <m/>
    <s v="Plato_16Plato_2"/>
    <x v="0"/>
  </r>
  <r>
    <x v="600"/>
    <n v="13"/>
    <x v="21"/>
    <n v="1"/>
    <x v="504"/>
    <x v="452"/>
    <d v="2023-04-06T06:15:00"/>
    <d v="1899-12-30T03:32:00"/>
    <d v="1899-12-30T01:55:00"/>
    <d v="1899-12-30T01:37:00"/>
    <x v="4"/>
    <x v="2"/>
    <x v="2"/>
    <x v="566"/>
    <s v="Libre"/>
    <n v="292"/>
    <n v="308.81"/>
    <s v="Plato_20,  Plato_16,  Plato_14,  Plato_8"/>
    <x v="4"/>
    <x v="2"/>
    <s v=" Plato_16"/>
    <s v=" Plato_14"/>
    <s v=" Plato_8"/>
    <s v="Plato_20Plato_16Plato_14Plato_8"/>
    <x v="0"/>
  </r>
  <r>
    <x v="601"/>
    <n v="12"/>
    <x v="467"/>
    <n v="3"/>
    <x v="459"/>
    <x v="461"/>
    <d v="2023-04-06T07:00:00"/>
    <d v="1899-12-30T03:08:00"/>
    <d v="1899-12-30T02:42:00"/>
    <d v="1899-12-30T00:26:00"/>
    <x v="2"/>
    <x v="0"/>
    <x v="1"/>
    <x v="567"/>
    <s v="Reservada"/>
    <n v="266"/>
    <n v="282.5"/>
    <s v="Plato_8,  Plato_5,  Plato_2,  Plato_20"/>
    <x v="0"/>
    <x v="5"/>
    <s v=" Plato_5"/>
    <s v=" Plato_2"/>
    <s v=" Plato_20"/>
    <s v="Plato_8Plato_5Plato_2Plato_20"/>
    <x v="0"/>
  </r>
  <r>
    <x v="602"/>
    <n v="19"/>
    <x v="200"/>
    <n v="6"/>
    <x v="502"/>
    <x v="483"/>
    <d v="2023-04-06T04:21:00"/>
    <d v="1899-12-30T03:30:00"/>
    <d v="1899-12-30T00:17:00"/>
    <d v="1899-12-30T03:13:00"/>
    <x v="1"/>
    <x v="0"/>
    <x v="2"/>
    <x v="568"/>
    <s v="Libre"/>
    <n v="62"/>
    <n v="86.2"/>
    <s v="Plato_17"/>
    <x v="7"/>
    <x v="1"/>
    <m/>
    <m/>
    <m/>
    <s v="Plato_17"/>
    <x v="0"/>
  </r>
  <r>
    <x v="603"/>
    <n v="14"/>
    <x v="161"/>
    <n v="5"/>
    <x v="480"/>
    <x v="487"/>
    <d v="2023-04-06T05:16:00"/>
    <d v="1899-12-30T04:13:00"/>
    <d v="1899-12-30T00:42:00"/>
    <d v="1899-12-30T03:31:00"/>
    <x v="2"/>
    <x v="0"/>
    <x v="2"/>
    <x v="43"/>
    <s v="Ocupada"/>
    <n v="105"/>
    <n v="147.6"/>
    <s v="Plato_8"/>
    <x v="8"/>
    <x v="5"/>
    <m/>
    <m/>
    <m/>
    <s v="Plato_8"/>
    <x v="0"/>
  </r>
  <r>
    <x v="604"/>
    <n v="19"/>
    <x v="468"/>
    <n v="2"/>
    <x v="505"/>
    <x v="488"/>
    <d v="2023-04-06T06:24:00"/>
    <d v="1899-12-30T03:50:00"/>
    <d v="1899-12-30T02:56:00"/>
    <d v="1899-12-30T00:54:00"/>
    <x v="0"/>
    <x v="0"/>
    <x v="1"/>
    <x v="569"/>
    <s v="Ocupada"/>
    <n v="220"/>
    <n v="244.38"/>
    <s v="Plato_3,  Plato_20,  Plato_8,  Plato_2"/>
    <x v="7"/>
    <x v="12"/>
    <s v=" Plato_20"/>
    <s v=" Plato_8"/>
    <s v=" Plato_2"/>
    <s v="Plato_3Plato_20Plato_8Plato_2"/>
    <x v="0"/>
  </r>
  <r>
    <x v="605"/>
    <n v="1"/>
    <x v="397"/>
    <n v="2"/>
    <x v="506"/>
    <x v="441"/>
    <d v="2023-04-06T06:06:00"/>
    <d v="1899-12-30T03:07:00"/>
    <d v="1899-12-30T02:25:00"/>
    <d v="1899-12-30T00:42:00"/>
    <x v="3"/>
    <x v="0"/>
    <x v="2"/>
    <x v="570"/>
    <s v="Ocupada"/>
    <n v="183"/>
    <n v="214.57999999999998"/>
    <s v="Plato_1,  Plato_6,  Plato_10"/>
    <x v="5"/>
    <x v="15"/>
    <s v=" Plato_6"/>
    <s v=" Plato_10"/>
    <m/>
    <s v="Plato_1Plato_6Plato_10"/>
    <x v="0"/>
  </r>
  <r>
    <x v="606"/>
    <n v="10"/>
    <x v="28"/>
    <n v="1"/>
    <x v="507"/>
    <x v="489"/>
    <d v="2023-04-06T03:29:00"/>
    <d v="1899-12-30T02:20:00"/>
    <d v="1899-12-30T01:09:00"/>
    <d v="1899-12-30T01:11:00"/>
    <x v="3"/>
    <x v="0"/>
    <x v="2"/>
    <x v="571"/>
    <s v="Ocupada"/>
    <n v="68"/>
    <n v="96.9"/>
    <s v="Plato_20,  Plato_16"/>
    <x v="3"/>
    <x v="2"/>
    <s v=" Plato_16"/>
    <m/>
    <m/>
    <s v="Plato_20Plato_16"/>
    <x v="0"/>
  </r>
  <r>
    <x v="607"/>
    <n v="7"/>
    <x v="469"/>
    <n v="6"/>
    <x v="508"/>
    <x v="486"/>
    <d v="2023-04-06T07:20:00"/>
    <d v="1899-12-30T03:22:00"/>
    <d v="1899-12-30T00:45:00"/>
    <d v="1899-12-30T02:37:00"/>
    <x v="0"/>
    <x v="0"/>
    <x v="2"/>
    <x v="572"/>
    <s v="Reservada"/>
    <n v="29"/>
    <n v="65.55"/>
    <s v="Plato_9"/>
    <x v="0"/>
    <x v="11"/>
    <m/>
    <m/>
    <m/>
    <s v="Plato_9"/>
    <x v="0"/>
  </r>
  <r>
    <x v="608"/>
    <n v="1"/>
    <x v="231"/>
    <n v="4"/>
    <x v="509"/>
    <x v="490"/>
    <d v="2023-04-06T07:02:00"/>
    <d v="1899-12-30T03:39:00"/>
    <d v="1899-12-30T00:27:00"/>
    <d v="1899-12-30T03:12:00"/>
    <x v="1"/>
    <x v="0"/>
    <x v="2"/>
    <x v="573"/>
    <s v="Reservada"/>
    <n v="32"/>
    <n v="55.29"/>
    <s v="Plato_15"/>
    <x v="8"/>
    <x v="6"/>
    <m/>
    <m/>
    <m/>
    <s v="Plato_15"/>
    <x v="0"/>
  </r>
  <r>
    <x v="609"/>
    <n v="19"/>
    <x v="14"/>
    <n v="4"/>
    <x v="510"/>
    <x v="491"/>
    <d v="2023-04-06T04:11:00"/>
    <d v="1899-12-30T02:14:00"/>
    <d v="1899-12-30T00:47:00"/>
    <d v="1899-12-30T01:27:00"/>
    <x v="3"/>
    <x v="2"/>
    <x v="2"/>
    <x v="15"/>
    <s v="Ocupada"/>
    <n v="44"/>
    <n v="81.900000000000006"/>
    <s v="Plato_10,  Plato_4"/>
    <x v="3"/>
    <x v="14"/>
    <s v=" Plato_4"/>
    <m/>
    <m/>
    <s v="Plato_10Plato_4"/>
    <x v="0"/>
  </r>
  <r>
    <x v="610"/>
    <n v="13"/>
    <x v="470"/>
    <n v="1"/>
    <x v="511"/>
    <x v="428"/>
    <d v="2023-04-06T07:43:00"/>
    <d v="1899-12-30T04:03:00"/>
    <d v="1899-12-30T01:23:00"/>
    <d v="1899-12-30T02:40:00"/>
    <x v="1"/>
    <x v="0"/>
    <x v="2"/>
    <x v="574"/>
    <s v="Ocupada"/>
    <n v="78"/>
    <n v="122.28"/>
    <s v="Plato_13,  Plato_19"/>
    <x v="2"/>
    <x v="16"/>
    <s v=" Plato_19"/>
    <m/>
    <m/>
    <s v="Plato_13Plato_19"/>
    <x v="0"/>
  </r>
  <r>
    <x v="611"/>
    <n v="11"/>
    <x v="471"/>
    <n v="4"/>
    <x v="512"/>
    <x v="492"/>
    <d v="2023-04-06T05:00:00"/>
    <d v="1899-12-30T03:48:00"/>
    <d v="1899-12-30T02:09:00"/>
    <d v="1899-12-30T01:39:00"/>
    <x v="3"/>
    <x v="0"/>
    <x v="2"/>
    <x v="575"/>
    <s v="Reservada"/>
    <n v="231"/>
    <n v="254.54"/>
    <s v="Plato_6,  Plato_19,  Plato_16,  Plato_3"/>
    <x v="3"/>
    <x v="18"/>
    <s v=" Plato_19"/>
    <s v=" Plato_16"/>
    <s v=" Plato_3"/>
    <s v="Plato_6Plato_19Plato_16Plato_3"/>
    <x v="0"/>
  </r>
  <r>
    <x v="612"/>
    <n v="1"/>
    <x v="41"/>
    <n v="5"/>
    <x v="513"/>
    <x v="396"/>
    <d v="2023-04-06T03:35:00"/>
    <d v="1899-12-30T01:38:00"/>
    <d v="1899-12-30T02:32:00"/>
    <d v="1899-12-30T00:00:00"/>
    <x v="2"/>
    <x v="1"/>
    <x v="1"/>
    <x v="576"/>
    <s v="Reservada"/>
    <n v="285"/>
    <n v="308.56"/>
    <s v="Plato_12,  Plato_14,  Plato_4,  Plato_8"/>
    <x v="0"/>
    <x v="4"/>
    <s v=" Plato_14"/>
    <s v=" Plato_4"/>
    <s v=" Plato_8"/>
    <s v="Plato_12Plato_14Plato_4Plato_8"/>
    <x v="1"/>
  </r>
  <r>
    <x v="613"/>
    <n v="19"/>
    <x v="289"/>
    <n v="6"/>
    <x v="514"/>
    <x v="493"/>
    <d v="2023-04-06T04:37:00"/>
    <d v="1899-12-30T02:05:00"/>
    <d v="1899-12-30T00:50:00"/>
    <d v="1899-12-30T01:15:00"/>
    <x v="1"/>
    <x v="1"/>
    <x v="0"/>
    <x v="577"/>
    <s v="Reservada"/>
    <n v="72"/>
    <n v="98.48"/>
    <s v="Plato_7"/>
    <x v="5"/>
    <x v="0"/>
    <m/>
    <m/>
    <m/>
    <s v="Plato_7"/>
    <x v="0"/>
  </r>
  <r>
    <x v="614"/>
    <n v="7"/>
    <x v="472"/>
    <n v="1"/>
    <x v="515"/>
    <x v="494"/>
    <d v="2023-04-06T01:53:00"/>
    <d v="1899-12-30T01:22:00"/>
    <d v="1899-12-30T02:36:00"/>
    <d v="1899-12-30T00:00:00"/>
    <x v="3"/>
    <x v="2"/>
    <x v="2"/>
    <x v="578"/>
    <s v="Ocupada"/>
    <n v="333"/>
    <n v="351.42"/>
    <s v="Plato_17,  Plato_14,  Plato_1,  Plato_15"/>
    <x v="8"/>
    <x v="1"/>
    <s v=" Plato_14"/>
    <s v=" Plato_1"/>
    <s v=" Plato_15"/>
    <s v="Plato_17Plato_14Plato_1Plato_15"/>
    <x v="1"/>
  </r>
  <r>
    <x v="615"/>
    <n v="4"/>
    <x v="468"/>
    <n v="4"/>
    <x v="516"/>
    <x v="463"/>
    <d v="2023-04-06T03:36:00"/>
    <d v="1899-12-30T03:37:00"/>
    <d v="1899-12-30T00:47:00"/>
    <d v="1899-12-30T02:50:00"/>
    <x v="3"/>
    <x v="2"/>
    <x v="2"/>
    <x v="579"/>
    <s v="Ocupada"/>
    <n v="132"/>
    <n v="155.88999999999999"/>
    <s v="Plato_7,  Plato_2"/>
    <x v="5"/>
    <x v="0"/>
    <s v=" Plato_2"/>
    <m/>
    <m/>
    <s v="Plato_7Plato_2"/>
    <x v="0"/>
  </r>
  <r>
    <x v="616"/>
    <n v="13"/>
    <x v="31"/>
    <n v="5"/>
    <x v="517"/>
    <x v="495"/>
    <d v="2023-04-06T05:17:00"/>
    <d v="1899-12-30T03:57:00"/>
    <d v="1899-12-30T00:51:00"/>
    <d v="1899-12-30T03:06:00"/>
    <x v="2"/>
    <x v="0"/>
    <x v="2"/>
    <x v="23"/>
    <s v="Libre"/>
    <n v="142"/>
    <n v="180.18"/>
    <s v="Plato_10,  Plato_2"/>
    <x v="7"/>
    <x v="14"/>
    <s v=" Plato_2"/>
    <m/>
    <m/>
    <s v="Plato_10Plato_2"/>
    <x v="0"/>
  </r>
  <r>
    <x v="617"/>
    <n v="3"/>
    <x v="473"/>
    <n v="5"/>
    <x v="518"/>
    <x v="496"/>
    <d v="2023-04-06T03:12:00"/>
    <d v="1899-12-30T02:16:00"/>
    <d v="1899-12-30T01:58:00"/>
    <d v="1899-12-30T00:18:00"/>
    <x v="4"/>
    <x v="1"/>
    <x v="2"/>
    <x v="580"/>
    <s v="Libre"/>
    <n v="319"/>
    <n v="344.93"/>
    <s v="Plato_15,  Plato_17,  Plato_4,  Plato_19"/>
    <x v="9"/>
    <x v="6"/>
    <s v=" Plato_17"/>
    <s v=" Plato_4"/>
    <s v=" Plato_19"/>
    <s v="Plato_15Plato_17Plato_4Plato_19"/>
    <x v="0"/>
  </r>
  <r>
    <x v="618"/>
    <n v="6"/>
    <x v="308"/>
    <n v="4"/>
    <x v="519"/>
    <x v="497"/>
    <d v="2023-04-06T02:41:00"/>
    <d v="1899-12-30T02:25:00"/>
    <d v="1899-12-30T01:36:00"/>
    <d v="1899-12-30T00:49:00"/>
    <x v="3"/>
    <x v="2"/>
    <x v="2"/>
    <x v="581"/>
    <s v="Reservada"/>
    <n v="132"/>
    <n v="148.44"/>
    <s v="Plato_6,  Plato_10"/>
    <x v="8"/>
    <x v="18"/>
    <s v=" Plato_10"/>
    <m/>
    <m/>
    <s v="Plato_6Plato_10"/>
    <x v="0"/>
  </r>
  <r>
    <x v="619"/>
    <n v="16"/>
    <x v="474"/>
    <n v="3"/>
    <x v="432"/>
    <x v="488"/>
    <d v="2023-04-06T06:07:00"/>
    <d v="1899-12-30T03:18:00"/>
    <d v="1899-12-30T00:40:00"/>
    <d v="1899-12-30T02:38:00"/>
    <x v="4"/>
    <x v="0"/>
    <x v="2"/>
    <x v="582"/>
    <s v="Reservada"/>
    <n v="57"/>
    <n v="83.64"/>
    <s v="Plato_12"/>
    <x v="3"/>
    <x v="4"/>
    <m/>
    <m/>
    <m/>
    <s v="Plato_12"/>
    <x v="0"/>
  </r>
  <r>
    <x v="620"/>
    <n v="5"/>
    <x v="475"/>
    <n v="2"/>
    <x v="520"/>
    <x v="454"/>
    <d v="2023-04-06T02:27:00"/>
    <d v="1899-12-30T01:34:00"/>
    <d v="1899-12-30T00:08:00"/>
    <d v="1899-12-30T01:26:00"/>
    <x v="2"/>
    <x v="0"/>
    <x v="2"/>
    <x v="583"/>
    <s v="Ocupada"/>
    <n v="105"/>
    <n v="147.27000000000001"/>
    <s v="Plato_8"/>
    <x v="8"/>
    <x v="5"/>
    <m/>
    <m/>
    <m/>
    <s v="Plato_8"/>
    <x v="0"/>
  </r>
  <r>
    <x v="621"/>
    <n v="7"/>
    <x v="452"/>
    <n v="5"/>
    <x v="521"/>
    <x v="498"/>
    <d v="2023-04-06T05:31:00"/>
    <d v="1899-12-30T03:24:00"/>
    <d v="1899-12-30T01:18:00"/>
    <d v="1899-12-30T02:06:00"/>
    <x v="0"/>
    <x v="2"/>
    <x v="2"/>
    <x v="303"/>
    <s v="Reservada"/>
    <n v="121"/>
    <n v="132.47"/>
    <s v="Plato_17,  Plato_16"/>
    <x v="10"/>
    <x v="1"/>
    <s v=" Plato_16"/>
    <m/>
    <m/>
    <s v="Plato_17Plato_16"/>
    <x v="0"/>
  </r>
  <r>
    <x v="622"/>
    <n v="13"/>
    <x v="355"/>
    <n v="1"/>
    <x v="522"/>
    <x v="417"/>
    <d v="2023-04-06T03:10:00"/>
    <d v="1899-12-30T02:25:00"/>
    <d v="1899-12-30T02:25:00"/>
    <d v="1899-12-30T00:00:00"/>
    <x v="0"/>
    <x v="0"/>
    <x v="1"/>
    <x v="297"/>
    <s v="Libre"/>
    <n v="235"/>
    <n v="257.05"/>
    <s v="Plato_5,  Plato_8,  Plato_1,  Plato_15"/>
    <x v="7"/>
    <x v="7"/>
    <s v=" Plato_8"/>
    <s v=" Plato_1"/>
    <s v=" Plato_15"/>
    <s v="Plato_5Plato_8Plato_1Plato_15"/>
    <x v="0"/>
  </r>
  <r>
    <x v="623"/>
    <n v="1"/>
    <x v="309"/>
    <n v="4"/>
    <x v="523"/>
    <x v="499"/>
    <d v="2023-04-06T03:26:00"/>
    <d v="1899-12-30T01:30:00"/>
    <d v="1899-12-30T01:19:00"/>
    <d v="1899-12-30T00:11:00"/>
    <x v="1"/>
    <x v="2"/>
    <x v="2"/>
    <x v="584"/>
    <s v="Reservada"/>
    <n v="102"/>
    <n v="140"/>
    <s v="Plato_19,  Plato_7,  Plato_13"/>
    <x v="10"/>
    <x v="17"/>
    <s v=" Plato_7"/>
    <s v=" Plato_13"/>
    <m/>
    <s v="Plato_19Plato_7Plato_13"/>
    <x v="0"/>
  </r>
  <r>
    <x v="624"/>
    <n v="5"/>
    <x v="476"/>
    <n v="4"/>
    <x v="524"/>
    <x v="500"/>
    <d v="2023-04-06T03:22:00"/>
    <d v="1899-12-30T03:28:00"/>
    <d v="1899-12-30T01:37:00"/>
    <d v="1899-12-30T01:51:00"/>
    <x v="4"/>
    <x v="2"/>
    <x v="2"/>
    <x v="350"/>
    <s v="Ocupada"/>
    <n v="139"/>
    <n v="180.73"/>
    <s v="Plato_4,  Plato_20,  Plato_13"/>
    <x v="9"/>
    <x v="13"/>
    <s v=" Plato_20"/>
    <s v=" Plato_13"/>
    <m/>
    <s v="Plato_4Plato_20Plato_13"/>
    <x v="0"/>
  </r>
  <r>
    <x v="625"/>
    <n v="14"/>
    <x v="477"/>
    <n v="4"/>
    <x v="467"/>
    <x v="457"/>
    <d v="2023-04-06T04:10:00"/>
    <d v="1899-12-30T01:25:00"/>
    <d v="1899-12-30T00:58:00"/>
    <d v="1899-12-30T00:27:00"/>
    <x v="4"/>
    <x v="1"/>
    <x v="2"/>
    <x v="585"/>
    <s v="Libre"/>
    <n v="137"/>
    <n v="156.24"/>
    <s v="Plato_2,  Plato_7,  Plato_9"/>
    <x v="10"/>
    <x v="8"/>
    <s v=" Plato_7"/>
    <s v=" Plato_9"/>
    <m/>
    <s v="Plato_2Plato_7Plato_9"/>
    <x v="0"/>
  </r>
  <r>
    <x v="626"/>
    <n v="4"/>
    <x v="146"/>
    <n v="3"/>
    <x v="525"/>
    <x v="501"/>
    <d v="2023-04-06T04:13:00"/>
    <d v="1899-12-30T02:05:00"/>
    <d v="1899-12-30T00:37:00"/>
    <d v="1899-12-30T01:28:00"/>
    <x v="0"/>
    <x v="0"/>
    <x v="2"/>
    <x v="532"/>
    <s v="Ocupada"/>
    <n v="21"/>
    <n v="65.240000000000009"/>
    <s v="Plato_13"/>
    <x v="8"/>
    <x v="16"/>
    <m/>
    <m/>
    <m/>
    <s v="Plato_13"/>
    <x v="0"/>
  </r>
  <r>
    <x v="627"/>
    <n v="2"/>
    <x v="206"/>
    <n v="1"/>
    <x v="526"/>
    <x v="500"/>
    <d v="2023-04-06T01:37:00"/>
    <d v="1899-12-30T01:28:00"/>
    <d v="1899-12-30T00:43:00"/>
    <d v="1899-12-30T00:45:00"/>
    <x v="0"/>
    <x v="1"/>
    <x v="2"/>
    <x v="586"/>
    <s v="Reservada"/>
    <n v="168"/>
    <n v="183.03"/>
    <s v="Plato_7,  Plato_20"/>
    <x v="9"/>
    <x v="0"/>
    <s v=" Plato_20"/>
    <m/>
    <m/>
    <s v="Plato_7Plato_20"/>
    <x v="0"/>
  </r>
  <r>
    <x v="628"/>
    <n v="17"/>
    <x v="34"/>
    <n v="2"/>
    <x v="450"/>
    <x v="498"/>
    <d v="2023-04-06T05:55:00"/>
    <d v="1899-12-30T04:03:00"/>
    <d v="1899-12-30T01:24:00"/>
    <d v="1899-12-30T02:39:00"/>
    <x v="4"/>
    <x v="2"/>
    <x v="0"/>
    <x v="587"/>
    <s v="Ocupada"/>
    <n v="130"/>
    <n v="156.07"/>
    <s v="Plato_18,  Plato_3,  Plato_4"/>
    <x v="10"/>
    <x v="9"/>
    <s v=" Plato_3"/>
    <s v=" Plato_4"/>
    <m/>
    <s v="Plato_18Plato_3Plato_4"/>
    <x v="0"/>
  </r>
  <r>
    <x v="629"/>
    <n v="2"/>
    <x v="263"/>
    <n v="2"/>
    <x v="527"/>
    <x v="502"/>
    <d v="2023-04-06T02:49:00"/>
    <d v="1899-12-30T02:47:00"/>
    <d v="1899-12-30T01:15:00"/>
    <d v="1899-12-30T01:32:00"/>
    <x v="3"/>
    <x v="0"/>
    <x v="0"/>
    <x v="588"/>
    <s v="Libre"/>
    <n v="182"/>
    <n v="218.62"/>
    <s v="Plato_17,  Plato_20"/>
    <x v="6"/>
    <x v="1"/>
    <s v=" Plato_20"/>
    <m/>
    <m/>
    <s v="Plato_17Plato_20"/>
    <x v="0"/>
  </r>
  <r>
    <x v="630"/>
    <n v="6"/>
    <x v="328"/>
    <n v="1"/>
    <x v="528"/>
    <x v="503"/>
    <d v="2023-04-06T02:51:00"/>
    <d v="1899-12-30T02:30:00"/>
    <d v="1899-12-30T00:46:00"/>
    <d v="1899-12-30T01:44:00"/>
    <x v="3"/>
    <x v="2"/>
    <x v="2"/>
    <x v="589"/>
    <s v="Reservada"/>
    <n v="66"/>
    <n v="105.71000000000001"/>
    <s v="Plato_5"/>
    <x v="1"/>
    <x v="7"/>
    <m/>
    <m/>
    <m/>
    <s v="Plato_5"/>
    <x v="0"/>
  </r>
  <r>
    <x v="631"/>
    <n v="16"/>
    <x v="478"/>
    <n v="2"/>
    <x v="470"/>
    <x v="464"/>
    <d v="2023-04-06T02:55:00"/>
    <d v="1899-12-30T02:40:00"/>
    <d v="1899-12-30T01:28:00"/>
    <d v="1899-12-30T01:12:00"/>
    <x v="0"/>
    <x v="1"/>
    <x v="2"/>
    <x v="590"/>
    <s v="Libre"/>
    <n v="129"/>
    <n v="151.41"/>
    <s v="Plato_15,  Plato_11"/>
    <x v="8"/>
    <x v="6"/>
    <s v=" Plato_11"/>
    <m/>
    <m/>
    <s v="Plato_15Plato_11"/>
    <x v="0"/>
  </r>
  <r>
    <x v="632"/>
    <n v="16"/>
    <x v="479"/>
    <n v="5"/>
    <x v="529"/>
    <x v="504"/>
    <d v="2023-04-06T05:28:00"/>
    <d v="1899-12-30T01:45:00"/>
    <d v="1899-12-30T02:29:00"/>
    <d v="1899-12-30T00:00:00"/>
    <x v="0"/>
    <x v="0"/>
    <x v="2"/>
    <x v="591"/>
    <s v="Reservada"/>
    <n v="236"/>
    <n v="247.19"/>
    <s v="Plato_2,  Plato_7,  Plato_5,  Plato_4"/>
    <x v="6"/>
    <x v="8"/>
    <s v=" Plato_7"/>
    <s v=" Plato_5"/>
    <s v=" Plato_4"/>
    <s v="Plato_2Plato_7Plato_5Plato_4"/>
    <x v="1"/>
  </r>
  <r>
    <x v="633"/>
    <n v="2"/>
    <x v="343"/>
    <n v="1"/>
    <x v="516"/>
    <x v="391"/>
    <d v="2023-04-06T03:36:00"/>
    <d v="1899-12-30T03:33:00"/>
    <d v="1899-12-30T02:37:00"/>
    <d v="1899-12-30T00:56:00"/>
    <x v="1"/>
    <x v="1"/>
    <x v="2"/>
    <x v="592"/>
    <s v="Reservada"/>
    <n v="344"/>
    <n v="373.25"/>
    <s v="Plato_5,  Plato_20,  Plato_1,  Plato_8"/>
    <x v="5"/>
    <x v="7"/>
    <s v=" Plato_20"/>
    <s v=" Plato_1"/>
    <s v=" Plato_8"/>
    <s v="Plato_5Plato_20Plato_1Plato_8"/>
    <x v="0"/>
  </r>
  <r>
    <x v="634"/>
    <n v="5"/>
    <x v="480"/>
    <n v="2"/>
    <x v="530"/>
    <x v="413"/>
    <d v="2023-04-06T03:04:00"/>
    <d v="1899-12-30T02:47:00"/>
    <d v="1899-12-30T00:25:00"/>
    <d v="1899-12-30T02:22:00"/>
    <x v="2"/>
    <x v="0"/>
    <x v="2"/>
    <x v="593"/>
    <s v="Libre"/>
    <n v="58"/>
    <n v="80.150000000000006"/>
    <s v="Plato_9"/>
    <x v="4"/>
    <x v="11"/>
    <m/>
    <m/>
    <m/>
    <s v="Plato_9"/>
    <x v="0"/>
  </r>
  <r>
    <x v="635"/>
    <n v="14"/>
    <x v="481"/>
    <n v="3"/>
    <x v="531"/>
    <x v="432"/>
    <d v="2023-04-06T05:48:00"/>
    <d v="1899-12-30T02:13:00"/>
    <d v="1899-12-30T02:31:00"/>
    <d v="1899-12-30T00:00:00"/>
    <x v="3"/>
    <x v="2"/>
    <x v="0"/>
    <x v="594"/>
    <s v="Libre"/>
    <n v="126"/>
    <n v="158.86000000000001"/>
    <s v="Plato_7,  Plato_12,  Plato_13"/>
    <x v="8"/>
    <x v="0"/>
    <s v=" Plato_12"/>
    <s v=" Plato_13"/>
    <m/>
    <s v="Plato_7Plato_12Plato_13"/>
    <x v="1"/>
  </r>
  <r>
    <x v="636"/>
    <n v="6"/>
    <x v="482"/>
    <n v="3"/>
    <x v="461"/>
    <x v="505"/>
    <d v="2023-04-06T04:32:00"/>
    <d v="1899-12-30T02:37:00"/>
    <d v="1899-12-30T01:01:00"/>
    <d v="1899-12-30T01:36:00"/>
    <x v="4"/>
    <x v="0"/>
    <x v="2"/>
    <x v="595"/>
    <s v="Reservada"/>
    <n v="117"/>
    <n v="153.57999999999998"/>
    <s v="Plato_11,  Plato_18,  Plato_1"/>
    <x v="8"/>
    <x v="3"/>
    <s v=" Plato_18"/>
    <s v=" Plato_1"/>
    <m/>
    <s v="Plato_11Plato_18Plato_1"/>
    <x v="0"/>
  </r>
  <r>
    <x v="637"/>
    <n v="16"/>
    <x v="204"/>
    <n v="6"/>
    <x v="532"/>
    <x v="506"/>
    <d v="2023-04-06T02:16:00"/>
    <d v="1899-12-30T01:37:00"/>
    <d v="1899-12-30T00:44:00"/>
    <d v="1899-12-30T00:53:00"/>
    <x v="0"/>
    <x v="2"/>
    <x v="2"/>
    <x v="596"/>
    <s v="Ocupada"/>
    <n v="90"/>
    <n v="120.71000000000001"/>
    <s v="Plato_2"/>
    <x v="10"/>
    <x v="8"/>
    <m/>
    <m/>
    <m/>
    <s v="Plato_2"/>
    <x v="0"/>
  </r>
  <r>
    <x v="638"/>
    <n v="8"/>
    <x v="483"/>
    <n v="4"/>
    <x v="533"/>
    <x v="507"/>
    <d v="2023-04-06T05:19:00"/>
    <d v="1899-12-30T03:02:00"/>
    <d v="1899-12-30T02:16:00"/>
    <d v="1899-12-30T00:46:00"/>
    <x v="2"/>
    <x v="2"/>
    <x v="2"/>
    <x v="597"/>
    <s v="Reservada"/>
    <n v="152"/>
    <n v="170.97"/>
    <s v="Plato_10,  Plato_17,  Plato_12"/>
    <x v="0"/>
    <x v="14"/>
    <s v=" Plato_17"/>
    <s v=" Plato_12"/>
    <m/>
    <s v="Plato_10Plato_17Plato_12"/>
    <x v="0"/>
  </r>
  <r>
    <x v="639"/>
    <n v="14"/>
    <x v="484"/>
    <n v="3"/>
    <x v="534"/>
    <x v="397"/>
    <d v="2023-04-06T01:50:00"/>
    <d v="1899-12-30T01:09:00"/>
    <d v="1899-12-30T01:15:00"/>
    <d v="1899-12-30T00:00:00"/>
    <x v="0"/>
    <x v="0"/>
    <x v="0"/>
    <x v="598"/>
    <s v="Libre"/>
    <n v="219"/>
    <n v="268.29000000000002"/>
    <s v="Plato_10,  Plato_13,  Plato_11"/>
    <x v="5"/>
    <x v="14"/>
    <s v=" Plato_13"/>
    <s v=" Plato_11"/>
    <m/>
    <s v="Plato_10Plato_13Plato_11"/>
    <x v="1"/>
  </r>
  <r>
    <x v="640"/>
    <n v="2"/>
    <x v="485"/>
    <n v="4"/>
    <x v="535"/>
    <x v="454"/>
    <d v="2023-04-06T03:52:00"/>
    <d v="1899-12-30T02:44:00"/>
    <d v="1899-12-30T01:14:00"/>
    <d v="1899-12-30T01:30:00"/>
    <x v="1"/>
    <x v="0"/>
    <x v="0"/>
    <x v="599"/>
    <s v="Reservada"/>
    <n v="208"/>
    <n v="247.68"/>
    <s v="Plato_9,  Plato_1,  Plato_14"/>
    <x v="8"/>
    <x v="11"/>
    <s v=" Plato_1"/>
    <s v=" Plato_14"/>
    <m/>
    <s v="Plato_9Plato_1Plato_14"/>
    <x v="0"/>
  </r>
  <r>
    <x v="641"/>
    <n v="15"/>
    <x v="486"/>
    <n v="1"/>
    <x v="469"/>
    <x v="466"/>
    <d v="2023-04-06T05:24:00"/>
    <d v="1899-12-30T03:03:00"/>
    <d v="1899-12-30T01:21:00"/>
    <d v="1899-12-30T01:42:00"/>
    <x v="2"/>
    <x v="0"/>
    <x v="2"/>
    <x v="600"/>
    <s v="Ocupada"/>
    <n v="176"/>
    <n v="187.11"/>
    <s v="Plato_13,  Plato_10,  Plato_9"/>
    <x v="10"/>
    <x v="16"/>
    <s v=" Plato_10"/>
    <s v=" Plato_9"/>
    <m/>
    <s v="Plato_13Plato_10Plato_9"/>
    <x v="0"/>
  </r>
  <r>
    <x v="642"/>
    <n v="17"/>
    <x v="487"/>
    <n v="2"/>
    <x v="536"/>
    <x v="413"/>
    <d v="2023-04-06T01:56:00"/>
    <d v="1899-12-30T01:54:00"/>
    <d v="1899-12-30T00:18:00"/>
    <d v="1899-12-30T01:36:00"/>
    <x v="2"/>
    <x v="1"/>
    <x v="0"/>
    <x v="601"/>
    <s v="Ocupada"/>
    <n v="33"/>
    <n v="61.81"/>
    <s v="Plato_11"/>
    <x v="7"/>
    <x v="3"/>
    <m/>
    <m/>
    <m/>
    <s v="Plato_11"/>
    <x v="0"/>
  </r>
  <r>
    <x v="643"/>
    <n v="9"/>
    <x v="488"/>
    <n v="6"/>
    <x v="537"/>
    <x v="416"/>
    <d v="2023-04-06T07:10:00"/>
    <d v="1899-12-30T03:26:00"/>
    <d v="1899-12-30T00:51:00"/>
    <d v="1899-12-30T02:35:00"/>
    <x v="1"/>
    <x v="0"/>
    <x v="0"/>
    <x v="602"/>
    <s v="Reservada"/>
    <n v="93"/>
    <n v="106.86"/>
    <s v="Plato_17"/>
    <x v="8"/>
    <x v="1"/>
    <m/>
    <m/>
    <m/>
    <s v="Plato_17"/>
    <x v="0"/>
  </r>
  <r>
    <x v="644"/>
    <n v="6"/>
    <x v="338"/>
    <n v="6"/>
    <x v="538"/>
    <x v="422"/>
    <d v="2023-04-06T06:25:00"/>
    <d v="1899-12-30T03:35:00"/>
    <d v="1899-12-30T01:37:00"/>
    <d v="1899-12-30T01:58:00"/>
    <x v="0"/>
    <x v="2"/>
    <x v="1"/>
    <x v="603"/>
    <s v="Libre"/>
    <n v="180"/>
    <n v="220.03"/>
    <s v="Plato_11,  Plato_6"/>
    <x v="6"/>
    <x v="3"/>
    <s v=" Plato_6"/>
    <m/>
    <m/>
    <s v="Plato_11Plato_6"/>
    <x v="0"/>
  </r>
  <r>
    <x v="645"/>
    <n v="12"/>
    <x v="44"/>
    <n v="2"/>
    <x v="539"/>
    <x v="508"/>
    <d v="2023-04-06T06:38:00"/>
    <d v="1899-12-30T02:39:00"/>
    <d v="1899-12-30T00:36:00"/>
    <d v="1899-12-30T02:03:00"/>
    <x v="2"/>
    <x v="0"/>
    <x v="0"/>
    <x v="604"/>
    <s v="Libre"/>
    <n v="70"/>
    <n v="82.59"/>
    <s v="Plato_8"/>
    <x v="6"/>
    <x v="5"/>
    <m/>
    <m/>
    <m/>
    <s v="Plato_8"/>
    <x v="0"/>
  </r>
  <r>
    <x v="646"/>
    <n v="12"/>
    <x v="489"/>
    <n v="2"/>
    <x v="538"/>
    <x v="509"/>
    <d v="2023-04-06T06:25:00"/>
    <d v="1899-12-30T03:30:00"/>
    <d v="1899-12-30T00:39:00"/>
    <d v="1899-12-30T02:51:00"/>
    <x v="2"/>
    <x v="0"/>
    <x v="2"/>
    <x v="605"/>
    <s v="Reservada"/>
    <n v="98"/>
    <n v="140.79"/>
    <s v="Plato_4,  Plato_17"/>
    <x v="6"/>
    <x v="13"/>
    <s v=" Plato_17"/>
    <m/>
    <m/>
    <s v="Plato_4Plato_17"/>
    <x v="0"/>
  </r>
  <r>
    <x v="647"/>
    <n v="9"/>
    <x v="61"/>
    <n v="1"/>
    <x v="540"/>
    <x v="510"/>
    <d v="2023-04-06T04:55:00"/>
    <d v="1899-12-30T01:56:00"/>
    <d v="1899-12-30T00:47:00"/>
    <d v="1899-12-30T01:09:00"/>
    <x v="2"/>
    <x v="2"/>
    <x v="2"/>
    <x v="606"/>
    <s v="Libre"/>
    <n v="56"/>
    <n v="73.430000000000007"/>
    <s v="Plato_16"/>
    <x v="2"/>
    <x v="10"/>
    <m/>
    <m/>
    <m/>
    <s v="Plato_16"/>
    <x v="0"/>
  </r>
  <r>
    <x v="648"/>
    <n v="9"/>
    <x v="490"/>
    <n v="1"/>
    <x v="541"/>
    <x v="453"/>
    <d v="2023-04-06T03:45:00"/>
    <d v="1899-12-30T03:05:00"/>
    <d v="1899-12-30T01:49:00"/>
    <d v="1899-12-30T01:16:00"/>
    <x v="3"/>
    <x v="0"/>
    <x v="1"/>
    <x v="607"/>
    <s v="Ocupada"/>
    <n v="256"/>
    <n v="271.98"/>
    <s v="Plato_9,  Plato_16,  Plato_1,  Plato_3"/>
    <x v="3"/>
    <x v="11"/>
    <s v=" Plato_16"/>
    <s v=" Plato_1"/>
    <s v=" Plato_3"/>
    <s v="Plato_9Plato_16Plato_1Plato_3"/>
    <x v="0"/>
  </r>
  <r>
    <x v="649"/>
    <n v="11"/>
    <x v="427"/>
    <n v="3"/>
    <x v="542"/>
    <x v="511"/>
    <d v="2023-04-07T05:02:00"/>
    <d v="1899-12-30T01:29:00"/>
    <d v="1899-12-30T01:16:00"/>
    <d v="1899-12-30T00:13:00"/>
    <x v="0"/>
    <x v="0"/>
    <x v="0"/>
    <x v="608"/>
    <s v="Libre"/>
    <n v="237"/>
    <n v="275.20999999999998"/>
    <s v="Plato_13,  Plato_9,  Plato_15,  Plato_8"/>
    <x v="10"/>
    <x v="16"/>
    <s v=" Plato_9"/>
    <s v=" Plato_15"/>
    <s v=" Plato_8"/>
    <s v="Plato_13Plato_9Plato_15Plato_8"/>
    <x v="0"/>
  </r>
  <r>
    <x v="650"/>
    <n v="16"/>
    <x v="491"/>
    <n v="4"/>
    <x v="543"/>
    <x v="512"/>
    <d v="2023-04-07T05:44:00"/>
    <d v="1899-12-30T03:40:00"/>
    <d v="1899-12-30T01:28:00"/>
    <d v="1899-12-30T02:12:00"/>
    <x v="4"/>
    <x v="2"/>
    <x v="2"/>
    <x v="609"/>
    <s v="Libre"/>
    <n v="209"/>
    <n v="229.27"/>
    <s v="Plato_20,  Plato_13,  Plato_11"/>
    <x v="10"/>
    <x v="2"/>
    <s v=" Plato_13"/>
    <s v=" Plato_11"/>
    <m/>
    <s v="Plato_20Plato_13Plato_11"/>
    <x v="0"/>
  </r>
  <r>
    <x v="651"/>
    <n v="14"/>
    <x v="435"/>
    <n v="5"/>
    <x v="544"/>
    <x v="513"/>
    <d v="2023-04-07T02:26:00"/>
    <d v="1899-12-30T02:35:00"/>
    <d v="1899-12-30T00:50:00"/>
    <d v="1899-12-30T01:45:00"/>
    <x v="2"/>
    <x v="0"/>
    <x v="0"/>
    <x v="107"/>
    <s v="Ocupada"/>
    <n v="170"/>
    <n v="193.26"/>
    <s v="Plato_17,  Plato_19"/>
    <x v="7"/>
    <x v="1"/>
    <s v=" Plato_19"/>
    <m/>
    <m/>
    <s v="Plato_17Plato_19"/>
    <x v="0"/>
  </r>
  <r>
    <x v="652"/>
    <n v="13"/>
    <x v="492"/>
    <n v="5"/>
    <x v="545"/>
    <x v="514"/>
    <d v="2023-04-07T04:20:00"/>
    <d v="1899-12-30T01:49:00"/>
    <d v="1899-12-30T02:30:00"/>
    <d v="1899-12-30T00:00:00"/>
    <x v="1"/>
    <x v="0"/>
    <x v="2"/>
    <x v="610"/>
    <s v="Libre"/>
    <n v="244"/>
    <n v="278.33"/>
    <s v="Plato_16,  Plato_2,  Plato_8"/>
    <x v="5"/>
    <x v="10"/>
    <s v=" Plato_2"/>
    <s v=" Plato_8"/>
    <m/>
    <s v="Plato_16Plato_2Plato_8"/>
    <x v="1"/>
  </r>
  <r>
    <x v="653"/>
    <n v="12"/>
    <x v="493"/>
    <n v="5"/>
    <x v="546"/>
    <x v="515"/>
    <d v="2023-04-07T01:44:00"/>
    <d v="1899-12-30T01:57:00"/>
    <d v="1899-12-30T00:44:00"/>
    <d v="1899-12-30T01:13:00"/>
    <x v="3"/>
    <x v="2"/>
    <x v="2"/>
    <x v="611"/>
    <s v="Ocupada"/>
    <n v="42"/>
    <n v="65.98"/>
    <s v="Plato_5,  Plato_3"/>
    <x v="7"/>
    <x v="7"/>
    <s v=" Plato_3"/>
    <m/>
    <m/>
    <s v="Plato_5Plato_3"/>
    <x v="0"/>
  </r>
  <r>
    <x v="654"/>
    <n v="5"/>
    <x v="494"/>
    <n v="4"/>
    <x v="547"/>
    <x v="516"/>
    <d v="2023-04-07T04:49:00"/>
    <d v="1899-12-30T03:34:00"/>
    <d v="1899-12-30T00:36:00"/>
    <d v="1899-12-30T02:58:00"/>
    <x v="3"/>
    <x v="0"/>
    <x v="1"/>
    <x v="612"/>
    <s v="Reservada"/>
    <n v="93"/>
    <n v="114.7"/>
    <s v="Plato_17"/>
    <x v="2"/>
    <x v="1"/>
    <m/>
    <m/>
    <m/>
    <s v="Plato_17"/>
    <x v="0"/>
  </r>
  <r>
    <x v="655"/>
    <n v="19"/>
    <x v="495"/>
    <n v="6"/>
    <x v="548"/>
    <x v="517"/>
    <d v="2023-04-07T06:40:00"/>
    <d v="1899-12-30T03:04:00"/>
    <d v="1899-12-30T01:50:00"/>
    <d v="1899-12-30T01:14:00"/>
    <x v="1"/>
    <x v="2"/>
    <x v="2"/>
    <x v="613"/>
    <s v="Reservada"/>
    <n v="157"/>
    <n v="188.23"/>
    <s v="Plato_14,  Plato_3,  Plato_12,  Plato_19"/>
    <x v="10"/>
    <x v="19"/>
    <s v=" Plato_3"/>
    <s v=" Plato_12"/>
    <s v=" Plato_19"/>
    <s v="Plato_14Plato_3Plato_12Plato_19"/>
    <x v="0"/>
  </r>
  <r>
    <x v="656"/>
    <n v="1"/>
    <x v="496"/>
    <n v="2"/>
    <x v="549"/>
    <x v="518"/>
    <d v="2023-04-07T04:07:00"/>
    <d v="1899-12-30T03:16:00"/>
    <d v="1899-12-30T02:14:00"/>
    <d v="1899-12-30T01:02:00"/>
    <x v="1"/>
    <x v="0"/>
    <x v="1"/>
    <x v="614"/>
    <s v="Reservada"/>
    <n v="196"/>
    <n v="240.2"/>
    <s v="Plato_20,  Plato_14,  Plato_8"/>
    <x v="9"/>
    <x v="2"/>
    <s v=" Plato_14"/>
    <s v=" Plato_8"/>
    <m/>
    <s v="Plato_20Plato_14Plato_8"/>
    <x v="0"/>
  </r>
  <r>
    <x v="657"/>
    <n v="19"/>
    <x v="497"/>
    <n v="5"/>
    <x v="542"/>
    <x v="519"/>
    <d v="2023-04-07T05:02:00"/>
    <d v="1899-12-30T03:19:00"/>
    <d v="1899-12-30T00:48:00"/>
    <d v="1899-12-30T02:31:00"/>
    <x v="3"/>
    <x v="1"/>
    <x v="1"/>
    <x v="615"/>
    <s v="Reservada"/>
    <n v="86"/>
    <n v="117.27"/>
    <s v="Plato_15,  Plato_6"/>
    <x v="2"/>
    <x v="6"/>
    <s v=" Plato_6"/>
    <m/>
    <m/>
    <s v="Plato_15Plato_6"/>
    <x v="0"/>
  </r>
  <r>
    <x v="658"/>
    <n v="9"/>
    <x v="140"/>
    <n v="4"/>
    <x v="550"/>
    <x v="520"/>
    <d v="2023-04-07T04:03:00"/>
    <d v="1899-12-30T01:28:00"/>
    <d v="1899-12-30T00:31:00"/>
    <d v="1899-12-30T00:57:00"/>
    <x v="4"/>
    <x v="0"/>
    <x v="2"/>
    <x v="431"/>
    <s v="Ocupada"/>
    <n v="87"/>
    <n v="122.24000000000001"/>
    <s v="Plato_9"/>
    <x v="4"/>
    <x v="11"/>
    <m/>
    <m/>
    <m/>
    <s v="Plato_9"/>
    <x v="0"/>
  </r>
  <r>
    <x v="659"/>
    <n v="19"/>
    <x v="498"/>
    <n v="4"/>
    <x v="551"/>
    <x v="521"/>
    <d v="2023-04-07T05:51:00"/>
    <d v="1899-12-30T03:55:00"/>
    <d v="1899-12-30T00:45:00"/>
    <d v="1899-12-30T03:10:00"/>
    <x v="2"/>
    <x v="1"/>
    <x v="2"/>
    <x v="616"/>
    <s v="Reservada"/>
    <n v="208"/>
    <n v="223.91"/>
    <s v="Plato_12,  Plato_2,  Plato_20"/>
    <x v="2"/>
    <x v="4"/>
    <s v=" Plato_2"/>
    <s v=" Plato_20"/>
    <m/>
    <s v="Plato_12Plato_2Plato_20"/>
    <x v="0"/>
  </r>
  <r>
    <x v="660"/>
    <n v="16"/>
    <x v="108"/>
    <n v="4"/>
    <x v="552"/>
    <x v="522"/>
    <d v="2023-04-07T06:52:00"/>
    <d v="1899-12-30T03:45:00"/>
    <d v="1899-12-30T02:15:00"/>
    <d v="1899-12-30T01:30:00"/>
    <x v="4"/>
    <x v="2"/>
    <x v="2"/>
    <x v="617"/>
    <s v="Ocupada"/>
    <n v="206"/>
    <n v="238.54"/>
    <s v="Plato_14,  Plato_17,  Plato_1,  Plato_16"/>
    <x v="10"/>
    <x v="19"/>
    <s v=" Plato_17"/>
    <s v=" Plato_1"/>
    <s v=" Plato_16"/>
    <s v="Plato_14Plato_17Plato_1Plato_16"/>
    <x v="0"/>
  </r>
  <r>
    <x v="661"/>
    <n v="15"/>
    <x v="499"/>
    <n v="4"/>
    <x v="542"/>
    <x v="523"/>
    <d v="2023-04-07T05:02:00"/>
    <d v="1899-12-30T03:01:00"/>
    <d v="1899-12-30T01:25:00"/>
    <d v="1899-12-30T01:36:00"/>
    <x v="1"/>
    <x v="0"/>
    <x v="2"/>
    <x v="618"/>
    <s v="Libre"/>
    <n v="133"/>
    <n v="144.63999999999999"/>
    <s v="Plato_7,  Plato_1,  Plato_19"/>
    <x v="6"/>
    <x v="0"/>
    <s v=" Plato_1"/>
    <s v=" Plato_19"/>
    <m/>
    <s v="Plato_7Plato_1Plato_19"/>
    <x v="0"/>
  </r>
  <r>
    <x v="662"/>
    <n v="3"/>
    <x v="500"/>
    <n v="1"/>
    <x v="553"/>
    <x v="524"/>
    <d v="2023-04-07T03:47:00"/>
    <d v="1899-12-30T02:53:00"/>
    <d v="1899-12-30T01:27:00"/>
    <d v="1899-12-30T01:26:00"/>
    <x v="1"/>
    <x v="0"/>
    <x v="1"/>
    <x v="619"/>
    <s v="Ocupada"/>
    <n v="114"/>
    <n v="155.80000000000001"/>
    <s v="Plato_4,  Plato_9,  Plato_3"/>
    <x v="0"/>
    <x v="13"/>
    <s v=" Plato_9"/>
    <s v=" Plato_3"/>
    <m/>
    <s v="Plato_4Plato_9Plato_3"/>
    <x v="0"/>
  </r>
  <r>
    <x v="663"/>
    <n v="20"/>
    <x v="501"/>
    <n v="6"/>
    <x v="554"/>
    <x v="525"/>
    <d v="2023-04-07T03:53:00"/>
    <d v="1899-12-30T02:18:00"/>
    <d v="1899-12-30T01:39:00"/>
    <d v="1899-12-30T00:39:00"/>
    <x v="4"/>
    <x v="1"/>
    <x v="0"/>
    <x v="615"/>
    <s v="Reservada"/>
    <n v="122"/>
    <n v="153.27000000000001"/>
    <s v="Plato_4,  Plato_12,  Plato_5"/>
    <x v="1"/>
    <x v="13"/>
    <s v=" Plato_12"/>
    <s v=" Plato_5"/>
    <m/>
    <s v="Plato_4Plato_12Plato_5"/>
    <x v="0"/>
  </r>
  <r>
    <x v="664"/>
    <n v="6"/>
    <x v="217"/>
    <n v="1"/>
    <x v="555"/>
    <x v="526"/>
    <d v="2023-04-07T05:56:00"/>
    <d v="1899-12-30T04:06:00"/>
    <d v="1899-12-30T00:40:00"/>
    <d v="1899-12-30T03:26:00"/>
    <x v="3"/>
    <x v="0"/>
    <x v="2"/>
    <x v="620"/>
    <s v="Ocupada"/>
    <n v="129"/>
    <n v="154.32"/>
    <s v="Plato_1,  Plato_6"/>
    <x v="6"/>
    <x v="15"/>
    <s v=" Plato_6"/>
    <m/>
    <m/>
    <s v="Plato_1Plato_6"/>
    <x v="0"/>
  </r>
  <r>
    <x v="665"/>
    <n v="8"/>
    <x v="502"/>
    <n v="4"/>
    <x v="556"/>
    <x v="527"/>
    <d v="2023-04-07T04:57:00"/>
    <d v="1899-12-30T03:53:00"/>
    <d v="1899-12-30T00:27:00"/>
    <d v="1899-12-30T03:26:00"/>
    <x v="2"/>
    <x v="0"/>
    <x v="2"/>
    <x v="621"/>
    <s v="Libre"/>
    <n v="40"/>
    <n v="51.86"/>
    <s v="Plato_3"/>
    <x v="3"/>
    <x v="12"/>
    <m/>
    <m/>
    <m/>
    <s v="Plato_3"/>
    <x v="0"/>
  </r>
  <r>
    <x v="666"/>
    <n v="6"/>
    <x v="503"/>
    <n v="5"/>
    <x v="557"/>
    <x v="528"/>
    <d v="2023-04-07T07:07:00"/>
    <d v="1899-12-30T03:28:00"/>
    <d v="1899-12-30T00:12:00"/>
    <d v="1899-12-30T03:16:00"/>
    <x v="0"/>
    <x v="0"/>
    <x v="2"/>
    <x v="622"/>
    <s v="Reservada"/>
    <n v="36"/>
    <n v="56.489999999999995"/>
    <s v="Plato_19"/>
    <x v="4"/>
    <x v="17"/>
    <m/>
    <m/>
    <m/>
    <s v="Plato_19"/>
    <x v="0"/>
  </r>
  <r>
    <x v="667"/>
    <n v="12"/>
    <x v="224"/>
    <n v="4"/>
    <x v="558"/>
    <x v="519"/>
    <d v="2023-04-07T04:41:00"/>
    <d v="1899-12-30T02:58:00"/>
    <d v="1899-12-30T01:55:00"/>
    <d v="1899-12-30T01:03:00"/>
    <x v="1"/>
    <x v="1"/>
    <x v="2"/>
    <x v="623"/>
    <s v="Reservada"/>
    <n v="201"/>
    <n v="219.61"/>
    <s v="Plato_10,  Plato_7,  Plato_1"/>
    <x v="6"/>
    <x v="14"/>
    <s v=" Plato_7"/>
    <s v=" Plato_1"/>
    <m/>
    <s v="Plato_10Plato_7Plato_1"/>
    <x v="0"/>
  </r>
  <r>
    <x v="668"/>
    <n v="10"/>
    <x v="504"/>
    <n v="4"/>
    <x v="559"/>
    <x v="529"/>
    <d v="2023-04-07T04:34:00"/>
    <d v="1899-12-30T03:33:00"/>
    <d v="1899-12-30T01:09:00"/>
    <d v="1899-12-30T02:24:00"/>
    <x v="0"/>
    <x v="0"/>
    <x v="2"/>
    <x v="624"/>
    <s v="Libre"/>
    <n v="181"/>
    <n v="191.68"/>
    <s v="Plato_17,  Plato_6,  Plato_15"/>
    <x v="5"/>
    <x v="1"/>
    <s v=" Plato_6"/>
    <s v=" Plato_15"/>
    <m/>
    <s v="Plato_17Plato_6Plato_15"/>
    <x v="0"/>
  </r>
  <r>
    <x v="669"/>
    <n v="16"/>
    <x v="505"/>
    <n v="6"/>
    <x v="560"/>
    <x v="530"/>
    <d v="2023-04-07T03:12:00"/>
    <d v="1899-12-30T01:35:00"/>
    <d v="1899-12-30T01:15:00"/>
    <d v="1899-12-30T00:20:00"/>
    <x v="2"/>
    <x v="0"/>
    <x v="1"/>
    <x v="61"/>
    <s v="Ocupada"/>
    <n v="94"/>
    <n v="131.93"/>
    <s v="Plato_14,  Plato_8,  Plato_19"/>
    <x v="6"/>
    <x v="19"/>
    <s v=" Plato_8"/>
    <s v=" Plato_19"/>
    <m/>
    <s v="Plato_14Plato_8Plato_19"/>
    <x v="0"/>
  </r>
  <r>
    <x v="670"/>
    <n v="17"/>
    <x v="225"/>
    <n v="3"/>
    <x v="561"/>
    <x v="531"/>
    <d v="2023-04-07T03:30:00"/>
    <d v="1899-12-30T01:12:00"/>
    <d v="1899-12-30T01:35:00"/>
    <d v="1899-12-30T00:00:00"/>
    <x v="0"/>
    <x v="0"/>
    <x v="1"/>
    <x v="625"/>
    <s v="Reservada"/>
    <n v="184"/>
    <n v="216.2"/>
    <s v="Plato_8,  Plato_1,  Plato_15"/>
    <x v="6"/>
    <x v="5"/>
    <s v=" Plato_1"/>
    <s v=" Plato_15"/>
    <m/>
    <s v="Plato_8Plato_1Plato_15"/>
    <x v="1"/>
  </r>
  <r>
    <x v="671"/>
    <n v="12"/>
    <x v="98"/>
    <n v="6"/>
    <x v="562"/>
    <x v="532"/>
    <d v="2023-04-07T03:51:00"/>
    <d v="1899-12-30T02:27:00"/>
    <d v="1899-12-30T01:18:00"/>
    <d v="1899-12-30T01:09:00"/>
    <x v="4"/>
    <x v="2"/>
    <x v="2"/>
    <x v="626"/>
    <s v="Reservada"/>
    <n v="157"/>
    <n v="186.19"/>
    <s v="Plato_15,  Plato_13,  Plato_12"/>
    <x v="9"/>
    <x v="6"/>
    <s v=" Plato_13"/>
    <s v=" Plato_12"/>
    <m/>
    <s v="Plato_15Plato_13Plato_12"/>
    <x v="0"/>
  </r>
  <r>
    <x v="672"/>
    <n v="20"/>
    <x v="175"/>
    <n v="6"/>
    <x v="563"/>
    <x v="533"/>
    <d v="2023-04-07T02:52:00"/>
    <d v="1899-12-30T02:15:00"/>
    <d v="1899-12-30T01:33:00"/>
    <d v="1899-12-30T00:42:00"/>
    <x v="3"/>
    <x v="0"/>
    <x v="2"/>
    <x v="627"/>
    <s v="Reservada"/>
    <n v="265"/>
    <n v="301.5"/>
    <s v="Plato_20,  Plato_8,  Plato_2,  Plato_1"/>
    <x v="5"/>
    <x v="2"/>
    <s v=" Plato_8"/>
    <s v=" Plato_2"/>
    <s v=" Plato_1"/>
    <s v="Plato_20Plato_8Plato_2Plato_1"/>
    <x v="0"/>
  </r>
  <r>
    <x v="673"/>
    <n v="1"/>
    <x v="506"/>
    <n v="3"/>
    <x v="564"/>
    <x v="534"/>
    <d v="2023-04-07T01:30:00"/>
    <d v="1899-12-30T01:27:00"/>
    <d v="1899-12-30T01:05:00"/>
    <d v="1899-12-30T00:22:00"/>
    <x v="3"/>
    <x v="2"/>
    <x v="2"/>
    <x v="628"/>
    <s v="Libre"/>
    <n v="207"/>
    <n v="248.29"/>
    <s v="Plato_12,  Plato_4,  Plato_17,  Plato_13"/>
    <x v="3"/>
    <x v="4"/>
    <s v=" Plato_4"/>
    <s v=" Plato_17"/>
    <s v=" Plato_13"/>
    <s v="Plato_12Plato_4Plato_17Plato_13"/>
    <x v="0"/>
  </r>
  <r>
    <x v="674"/>
    <n v="5"/>
    <x v="507"/>
    <n v="2"/>
    <x v="565"/>
    <x v="535"/>
    <d v="2023-04-07T04:33:00"/>
    <d v="1899-12-30T03:39:00"/>
    <d v="1899-12-30T02:01:00"/>
    <d v="1899-12-30T01:38:00"/>
    <x v="2"/>
    <x v="2"/>
    <x v="1"/>
    <x v="629"/>
    <s v="Reservada"/>
    <n v="193"/>
    <n v="223.74"/>
    <s v="Plato_1,  Plato_3,  Plato_19"/>
    <x v="8"/>
    <x v="15"/>
    <s v=" Plato_3"/>
    <s v=" Plato_19"/>
    <m/>
    <s v="Plato_1Plato_3Plato_19"/>
    <x v="0"/>
  </r>
  <r>
    <x v="675"/>
    <n v="7"/>
    <x v="173"/>
    <n v="6"/>
    <x v="566"/>
    <x v="536"/>
    <d v="2023-04-07T03:45:00"/>
    <d v="1899-12-30T03:32:00"/>
    <d v="1899-12-30T02:01:00"/>
    <d v="1899-12-30T01:31:00"/>
    <x v="0"/>
    <x v="0"/>
    <x v="2"/>
    <x v="630"/>
    <s v="Ocupada"/>
    <n v="124"/>
    <n v="165.6"/>
    <s v="Plato_17,  Plato_14,  Plato_16,  Plato_13"/>
    <x v="8"/>
    <x v="1"/>
    <s v=" Plato_14"/>
    <s v=" Plato_16"/>
    <s v=" Plato_13"/>
    <s v="Plato_17Plato_14Plato_16Plato_13"/>
    <x v="0"/>
  </r>
  <r>
    <x v="676"/>
    <n v="14"/>
    <x v="231"/>
    <n v="6"/>
    <x v="567"/>
    <x v="537"/>
    <d v="2023-04-07T02:37:00"/>
    <d v="1899-12-30T02:18:00"/>
    <d v="1899-12-30T02:28:00"/>
    <d v="1899-12-30T00:00:00"/>
    <x v="2"/>
    <x v="0"/>
    <x v="2"/>
    <x v="631"/>
    <s v="Ocupada"/>
    <n v="144"/>
    <n v="156.57"/>
    <s v="Plato_3,  Plato_8,  Plato_18"/>
    <x v="6"/>
    <x v="12"/>
    <s v=" Plato_8"/>
    <s v=" Plato_18"/>
    <m/>
    <s v="Plato_3Plato_8Plato_18"/>
    <x v="1"/>
  </r>
  <r>
    <x v="677"/>
    <n v="19"/>
    <x v="498"/>
    <n v="1"/>
    <x v="568"/>
    <x v="538"/>
    <d v="2023-04-07T05:22:00"/>
    <d v="1899-12-30T02:36:00"/>
    <d v="1899-12-30T02:01:00"/>
    <d v="1899-12-30T00:35:00"/>
    <x v="0"/>
    <x v="0"/>
    <x v="2"/>
    <x v="632"/>
    <s v="Ocupada"/>
    <n v="204"/>
    <n v="230.76"/>
    <s v="Plato_9,  Plato_12,  Plato_8,  Plato_7"/>
    <x v="9"/>
    <x v="11"/>
    <s v=" Plato_12"/>
    <s v=" Plato_8"/>
    <s v=" Plato_7"/>
    <s v="Plato_9Plato_12Plato_8Plato_7"/>
    <x v="0"/>
  </r>
  <r>
    <x v="678"/>
    <n v="9"/>
    <x v="205"/>
    <n v="4"/>
    <x v="569"/>
    <x v="515"/>
    <d v="2023-04-07T03:03:00"/>
    <d v="1899-12-30T03:16:00"/>
    <d v="1899-12-30T01:46:00"/>
    <d v="1899-12-30T01:30:00"/>
    <x v="2"/>
    <x v="0"/>
    <x v="2"/>
    <x v="145"/>
    <s v="Ocupada"/>
    <n v="199"/>
    <n v="235.43"/>
    <s v="Plato_13,  Plato_10,  Plato_16,  Plato_1"/>
    <x v="9"/>
    <x v="16"/>
    <s v=" Plato_10"/>
    <s v=" Plato_16"/>
    <s v=" Plato_1"/>
    <s v="Plato_13Plato_10Plato_16Plato_1"/>
    <x v="0"/>
  </r>
  <r>
    <x v="679"/>
    <n v="5"/>
    <x v="508"/>
    <n v="4"/>
    <x v="570"/>
    <x v="539"/>
    <d v="2023-04-07T05:20:00"/>
    <d v="1899-12-30T03:57:00"/>
    <d v="1899-12-30T01:51:00"/>
    <d v="1899-12-30T02:06:00"/>
    <x v="0"/>
    <x v="0"/>
    <x v="1"/>
    <x v="633"/>
    <s v="Reservada"/>
    <n v="162"/>
    <n v="174.06"/>
    <s v="Plato_4,  Plato_3,  Plato_11"/>
    <x v="3"/>
    <x v="13"/>
    <s v=" Plato_3"/>
    <s v=" Plato_11"/>
    <m/>
    <s v="Plato_4Plato_3Plato_11"/>
    <x v="0"/>
  </r>
  <r>
    <x v="680"/>
    <n v="2"/>
    <x v="91"/>
    <n v="4"/>
    <x v="571"/>
    <x v="540"/>
    <d v="2023-04-07T06:50:00"/>
    <d v="1899-12-30T03:54:00"/>
    <d v="1899-12-30T01:05:00"/>
    <d v="1899-12-30T02:49:00"/>
    <x v="4"/>
    <x v="0"/>
    <x v="0"/>
    <x v="634"/>
    <s v="Libre"/>
    <n v="75"/>
    <n v="112.07"/>
    <s v="Plato_11,  Plato_13"/>
    <x v="3"/>
    <x v="3"/>
    <s v=" Plato_13"/>
    <m/>
    <m/>
    <s v="Plato_11Plato_13"/>
    <x v="0"/>
  </r>
  <r>
    <x v="681"/>
    <n v="1"/>
    <x v="84"/>
    <n v="5"/>
    <x v="572"/>
    <x v="541"/>
    <d v="2023-04-07T04:05:00"/>
    <d v="1899-12-30T02:54:00"/>
    <d v="1899-12-30T00:43:00"/>
    <d v="1899-12-30T02:11:00"/>
    <x v="3"/>
    <x v="1"/>
    <x v="2"/>
    <x v="635"/>
    <s v="Ocupada"/>
    <n v="23"/>
    <n v="44.04"/>
    <s v="Plato_14"/>
    <x v="5"/>
    <x v="19"/>
    <m/>
    <m/>
    <m/>
    <s v="Plato_14"/>
    <x v="0"/>
  </r>
  <r>
    <x v="682"/>
    <n v="2"/>
    <x v="509"/>
    <n v="6"/>
    <x v="573"/>
    <x v="542"/>
    <d v="2023-04-07T06:22:00"/>
    <d v="1899-12-30T02:41:00"/>
    <d v="1899-12-30T01:22:00"/>
    <d v="1899-12-30T01:19:00"/>
    <x v="3"/>
    <x v="0"/>
    <x v="2"/>
    <x v="636"/>
    <s v="Ocupada"/>
    <n v="164"/>
    <n v="204.42000000000002"/>
    <s v="Plato_5,  Plato_3,  Plato_20,  Plato_17"/>
    <x v="1"/>
    <x v="7"/>
    <s v=" Plato_3"/>
    <s v=" Plato_20"/>
    <s v=" Plato_17"/>
    <s v="Plato_5Plato_3Plato_20Plato_17"/>
    <x v="0"/>
  </r>
  <r>
    <x v="683"/>
    <n v="10"/>
    <x v="510"/>
    <n v="6"/>
    <x v="574"/>
    <x v="543"/>
    <d v="2023-04-07T04:40:00"/>
    <d v="1899-12-30T01:26:00"/>
    <d v="1899-12-30T01:50:00"/>
    <d v="1899-12-30T00:00:00"/>
    <x v="4"/>
    <x v="2"/>
    <x v="2"/>
    <x v="637"/>
    <s v="Ocupada"/>
    <n v="180"/>
    <n v="228.15"/>
    <s v="Plato_19,  Plato_17,  Plato_10,  Plato_9"/>
    <x v="9"/>
    <x v="17"/>
    <s v=" Plato_17"/>
    <s v=" Plato_10"/>
    <s v=" Plato_9"/>
    <s v="Plato_19Plato_17Plato_10Plato_9"/>
    <x v="1"/>
  </r>
  <r>
    <x v="684"/>
    <n v="5"/>
    <x v="175"/>
    <n v="5"/>
    <x v="575"/>
    <x v="536"/>
    <d v="2023-04-07T01:43:00"/>
    <d v="1899-12-30T01:15:00"/>
    <d v="1899-12-30T00:17:00"/>
    <d v="1899-12-30T00:58:00"/>
    <x v="2"/>
    <x v="0"/>
    <x v="0"/>
    <x v="638"/>
    <s v="Libre"/>
    <n v="54"/>
    <n v="73.89"/>
    <s v="Plato_6"/>
    <x v="0"/>
    <x v="18"/>
    <m/>
    <m/>
    <m/>
    <s v="Plato_6"/>
    <x v="0"/>
  </r>
  <r>
    <x v="685"/>
    <n v="10"/>
    <x v="461"/>
    <n v="6"/>
    <x v="576"/>
    <x v="544"/>
    <d v="2023-04-07T03:39:00"/>
    <d v="1899-12-30T02:27:00"/>
    <d v="1899-12-30T00:58:00"/>
    <d v="1899-12-30T01:29:00"/>
    <x v="1"/>
    <x v="0"/>
    <x v="1"/>
    <x v="639"/>
    <s v="Reservada"/>
    <n v="102"/>
    <n v="117.83"/>
    <s v="Plato_17,  Plato_3"/>
    <x v="3"/>
    <x v="1"/>
    <s v=" Plato_3"/>
    <m/>
    <m/>
    <s v="Plato_17Plato_3"/>
    <x v="0"/>
  </r>
  <r>
    <x v="686"/>
    <n v="2"/>
    <x v="407"/>
    <n v="6"/>
    <x v="577"/>
    <x v="545"/>
    <d v="2023-04-07T05:39:00"/>
    <d v="1899-12-30T03:45:00"/>
    <d v="1899-12-30T00:29:00"/>
    <d v="1899-12-30T03:16:00"/>
    <x v="4"/>
    <x v="0"/>
    <x v="1"/>
    <x v="640"/>
    <s v="Libre"/>
    <n v="72"/>
    <n v="82.53"/>
    <s v="Plato_19"/>
    <x v="0"/>
    <x v="17"/>
    <m/>
    <m/>
    <m/>
    <s v="Plato_19"/>
    <x v="0"/>
  </r>
  <r>
    <x v="687"/>
    <n v="3"/>
    <x v="511"/>
    <n v="1"/>
    <x v="578"/>
    <x v="546"/>
    <d v="2023-04-07T05:03:00"/>
    <d v="1899-12-30T01:52:00"/>
    <d v="1899-12-30T00:14:00"/>
    <d v="1899-12-30T01:38:00"/>
    <x v="1"/>
    <x v="0"/>
    <x v="2"/>
    <x v="397"/>
    <s v="Ocupada"/>
    <n v="29"/>
    <n v="77.7"/>
    <s v="Plato_9"/>
    <x v="10"/>
    <x v="11"/>
    <m/>
    <m/>
    <m/>
    <s v="Plato_9"/>
    <x v="0"/>
  </r>
  <r>
    <x v="688"/>
    <n v="14"/>
    <x v="512"/>
    <n v="1"/>
    <x v="579"/>
    <x v="547"/>
    <d v="2023-04-07T02:22:00"/>
    <d v="1899-12-30T02:01:00"/>
    <d v="1899-12-30T00:29:00"/>
    <d v="1899-12-30T01:32:00"/>
    <x v="1"/>
    <x v="0"/>
    <x v="2"/>
    <x v="641"/>
    <s v="Ocupada"/>
    <n v="165"/>
    <n v="175.25"/>
    <s v="Plato_14,  Plato_1,  Plato_13"/>
    <x v="3"/>
    <x v="19"/>
    <s v=" Plato_1"/>
    <s v=" Plato_13"/>
    <m/>
    <s v="Plato_14Plato_1Plato_13"/>
    <x v="0"/>
  </r>
  <r>
    <x v="689"/>
    <n v="15"/>
    <x v="425"/>
    <n v="4"/>
    <x v="580"/>
    <x v="548"/>
    <d v="2023-04-07T05:43:00"/>
    <d v="1899-12-30T03:00:00"/>
    <d v="1899-12-30T02:23:00"/>
    <d v="1899-12-30T00:37:00"/>
    <x v="3"/>
    <x v="2"/>
    <x v="0"/>
    <x v="642"/>
    <s v="Reservada"/>
    <n v="191"/>
    <n v="228.22"/>
    <s v="Plato_20,  Plato_17,  Plato_16,  Plato_11"/>
    <x v="0"/>
    <x v="2"/>
    <s v=" Plato_17"/>
    <s v=" Plato_16"/>
    <s v=" Plato_11"/>
    <s v="Plato_20Plato_17Plato_16Plato_11"/>
    <x v="0"/>
  </r>
  <r>
    <x v="690"/>
    <n v="19"/>
    <x v="32"/>
    <n v="4"/>
    <x v="581"/>
    <x v="519"/>
    <d v="2023-04-07T05:17:00"/>
    <d v="1899-12-30T03:49:00"/>
    <d v="1899-12-30T00:34:00"/>
    <d v="1899-12-30T03:15:00"/>
    <x v="0"/>
    <x v="2"/>
    <x v="0"/>
    <x v="643"/>
    <s v="Ocupada"/>
    <n v="66"/>
    <n v="79.900000000000006"/>
    <s v="Plato_5"/>
    <x v="1"/>
    <x v="7"/>
    <m/>
    <m/>
    <m/>
    <s v="Plato_5"/>
    <x v="0"/>
  </r>
  <r>
    <x v="691"/>
    <n v="9"/>
    <x v="239"/>
    <n v="2"/>
    <x v="582"/>
    <x v="549"/>
    <d v="2023-04-07T04:26:00"/>
    <d v="1899-12-30T03:33:00"/>
    <d v="1899-12-30T01:40:00"/>
    <d v="1899-12-30T01:53:00"/>
    <x v="1"/>
    <x v="2"/>
    <x v="2"/>
    <x v="644"/>
    <s v="Reservada"/>
    <n v="173"/>
    <n v="198.92000000000002"/>
    <s v="Plato_8,  Plato_2,  Plato_4,  Plato_3"/>
    <x v="10"/>
    <x v="5"/>
    <s v=" Plato_2"/>
    <s v=" Plato_4"/>
    <s v=" Plato_3"/>
    <s v="Plato_8Plato_2Plato_4Plato_3"/>
    <x v="0"/>
  </r>
  <r>
    <x v="692"/>
    <n v="15"/>
    <x v="341"/>
    <n v="4"/>
    <x v="583"/>
    <x v="550"/>
    <d v="2023-04-07T07:31:00"/>
    <d v="1899-12-30T03:47:00"/>
    <d v="1899-12-30T00:44:00"/>
    <d v="1899-12-30T03:03:00"/>
    <x v="0"/>
    <x v="0"/>
    <x v="2"/>
    <x v="645"/>
    <s v="Libre"/>
    <n v="78"/>
    <n v="106.31"/>
    <s v="Plato_19,  Plato_13"/>
    <x v="8"/>
    <x v="17"/>
    <s v=" Plato_13"/>
    <m/>
    <m/>
    <s v="Plato_19Plato_13"/>
    <x v="0"/>
  </r>
  <r>
    <x v="693"/>
    <n v="5"/>
    <x v="21"/>
    <n v="4"/>
    <x v="584"/>
    <x v="551"/>
    <d v="2023-04-07T05:13:00"/>
    <d v="1899-12-30T03:22:00"/>
    <d v="1899-12-30T02:08:00"/>
    <d v="1899-12-30T01:14:00"/>
    <x v="2"/>
    <x v="0"/>
    <x v="2"/>
    <x v="646"/>
    <s v="Libre"/>
    <n v="157"/>
    <n v="180.66"/>
    <s v="Plato_3,  Plato_4,  Plato_20,  Plato_13"/>
    <x v="5"/>
    <x v="12"/>
    <s v=" Plato_4"/>
    <s v=" Plato_20"/>
    <s v=" Plato_13"/>
    <s v="Plato_3Plato_4Plato_20Plato_13"/>
    <x v="0"/>
  </r>
  <r>
    <x v="694"/>
    <n v="9"/>
    <x v="262"/>
    <n v="1"/>
    <x v="585"/>
    <x v="552"/>
    <d v="2023-04-07T05:32:00"/>
    <d v="1899-12-30T03:45:00"/>
    <d v="1899-12-30T00:37:00"/>
    <d v="1899-12-30T03:08:00"/>
    <x v="0"/>
    <x v="0"/>
    <x v="2"/>
    <x v="647"/>
    <s v="Ocupada"/>
    <n v="116"/>
    <n v="134.22999999999999"/>
    <s v="Plato_16,  Plato_2"/>
    <x v="5"/>
    <x v="10"/>
    <s v=" Plato_2"/>
    <m/>
    <m/>
    <s v="Plato_16Plato_2"/>
    <x v="0"/>
  </r>
  <r>
    <x v="695"/>
    <n v="2"/>
    <x v="178"/>
    <n v="6"/>
    <x v="586"/>
    <x v="553"/>
    <d v="2023-04-07T06:11:00"/>
    <d v="1899-12-30T04:10:00"/>
    <d v="1899-12-30T00:23:00"/>
    <d v="1899-12-30T03:47:00"/>
    <x v="1"/>
    <x v="2"/>
    <x v="2"/>
    <x v="648"/>
    <s v="Ocupada"/>
    <n v="46"/>
    <n v="64.760000000000005"/>
    <s v="Plato_14"/>
    <x v="4"/>
    <x v="19"/>
    <m/>
    <m/>
    <m/>
    <s v="Plato_14"/>
    <x v="0"/>
  </r>
  <r>
    <x v="696"/>
    <n v="4"/>
    <x v="513"/>
    <n v="1"/>
    <x v="587"/>
    <x v="554"/>
    <d v="2023-04-07T06:42:00"/>
    <d v="1899-12-30T02:54:00"/>
    <d v="1899-12-30T01:47:00"/>
    <d v="1899-12-30T01:07:00"/>
    <x v="2"/>
    <x v="0"/>
    <x v="2"/>
    <x v="649"/>
    <s v="Reservada"/>
    <n v="199"/>
    <n v="233.35"/>
    <s v="Plato_14,  Plato_11,  Plato_2,  Plato_6"/>
    <x v="7"/>
    <x v="19"/>
    <s v=" Plato_11"/>
    <s v=" Plato_2"/>
    <s v=" Plato_6"/>
    <s v="Plato_14Plato_11Plato_2Plato_6"/>
    <x v="0"/>
  </r>
  <r>
    <x v="697"/>
    <n v="19"/>
    <x v="150"/>
    <n v="4"/>
    <x v="588"/>
    <x v="555"/>
    <d v="2023-04-07T06:25:00"/>
    <d v="1899-12-30T03:55:00"/>
    <d v="1899-12-30T01:41:00"/>
    <d v="1899-12-30T02:14:00"/>
    <x v="1"/>
    <x v="2"/>
    <x v="2"/>
    <x v="295"/>
    <s v="Libre"/>
    <n v="185"/>
    <n v="224.89"/>
    <s v="Plato_6,  Plato_10,  Plato_14,  Plato_13"/>
    <x v="6"/>
    <x v="18"/>
    <s v=" Plato_10"/>
    <s v=" Plato_14"/>
    <s v=" Plato_13"/>
    <s v="Plato_6Plato_10Plato_14Plato_13"/>
    <x v="0"/>
  </r>
  <r>
    <x v="698"/>
    <n v="8"/>
    <x v="373"/>
    <n v="6"/>
    <x v="589"/>
    <x v="525"/>
    <d v="2023-04-07T02:56:00"/>
    <d v="1899-12-30T01:21:00"/>
    <d v="1899-12-30T00:11:00"/>
    <d v="1899-12-30T01:10:00"/>
    <x v="2"/>
    <x v="0"/>
    <x v="2"/>
    <x v="650"/>
    <s v="Reservada"/>
    <n v="58"/>
    <n v="96.44"/>
    <s v="Plato_9"/>
    <x v="0"/>
    <x v="11"/>
    <m/>
    <m/>
    <m/>
    <s v="Plato_9"/>
    <x v="0"/>
  </r>
  <r>
    <x v="699"/>
    <n v="8"/>
    <x v="514"/>
    <n v="2"/>
    <x v="590"/>
    <x v="556"/>
    <d v="2023-04-07T02:50:00"/>
    <d v="1899-12-30T02:27:00"/>
    <d v="1899-12-30T01:26:00"/>
    <d v="1899-12-30T01:01:00"/>
    <x v="2"/>
    <x v="0"/>
    <x v="2"/>
    <x v="456"/>
    <s v="Reservada"/>
    <n v="234"/>
    <n v="255.66"/>
    <s v="Plato_18,  Plato_10,  Plato_6"/>
    <x v="10"/>
    <x v="9"/>
    <s v=" Plato_10"/>
    <s v=" Plato_6"/>
    <m/>
    <s v="Plato_18Plato_10Plato_6"/>
    <x v="0"/>
  </r>
  <r>
    <x v="700"/>
    <n v="19"/>
    <x v="515"/>
    <n v="5"/>
    <x v="591"/>
    <x v="557"/>
    <d v="2023-04-07T05:45:00"/>
    <d v="1899-12-30T02:25:00"/>
    <d v="1899-12-30T01:37:00"/>
    <d v="1899-12-30T00:48:00"/>
    <x v="4"/>
    <x v="0"/>
    <x v="2"/>
    <x v="651"/>
    <s v="Libre"/>
    <n v="102"/>
    <n v="141.82999999999998"/>
    <s v="Plato_11,  Plato_4"/>
    <x v="6"/>
    <x v="3"/>
    <s v=" Plato_4"/>
    <m/>
    <m/>
    <s v="Plato_11Plato_4"/>
    <x v="0"/>
  </r>
  <r>
    <x v="701"/>
    <n v="13"/>
    <x v="516"/>
    <n v="2"/>
    <x v="592"/>
    <x v="555"/>
    <d v="2023-04-07T05:15:00"/>
    <d v="1899-12-30T02:45:00"/>
    <d v="1899-12-30T02:35:00"/>
    <d v="1899-12-30T00:10:00"/>
    <x v="0"/>
    <x v="2"/>
    <x v="2"/>
    <x v="652"/>
    <s v="Libre"/>
    <n v="195"/>
    <n v="242.07"/>
    <s v="Plato_4,  Plato_13,  Plato_6,  Plato_16"/>
    <x v="2"/>
    <x v="13"/>
    <s v=" Plato_13"/>
    <s v=" Plato_6"/>
    <s v=" Plato_16"/>
    <s v="Plato_4Plato_13Plato_6Plato_16"/>
    <x v="0"/>
  </r>
  <r>
    <x v="702"/>
    <n v="9"/>
    <x v="517"/>
    <n v="5"/>
    <x v="593"/>
    <x v="558"/>
    <d v="2023-04-07T02:19:00"/>
    <d v="1899-12-30T02:17:00"/>
    <d v="1899-12-30T00:29:00"/>
    <d v="1899-12-30T01:48:00"/>
    <x v="1"/>
    <x v="0"/>
    <x v="2"/>
    <x v="653"/>
    <s v="Ocupada"/>
    <n v="63"/>
    <n v="85.24"/>
    <s v="Plato_13"/>
    <x v="5"/>
    <x v="16"/>
    <m/>
    <m/>
    <m/>
    <s v="Plato_13"/>
    <x v="0"/>
  </r>
  <r>
    <x v="703"/>
    <n v="13"/>
    <x v="518"/>
    <n v="6"/>
    <x v="594"/>
    <x v="559"/>
    <d v="2023-04-07T04:29:00"/>
    <d v="1899-12-30T02:49:00"/>
    <d v="1899-12-30T00:38:00"/>
    <d v="1899-12-30T02:11:00"/>
    <x v="2"/>
    <x v="2"/>
    <x v="2"/>
    <x v="654"/>
    <s v="Reservada"/>
    <n v="18"/>
    <n v="51.29"/>
    <s v="Plato_4"/>
    <x v="6"/>
    <x v="13"/>
    <m/>
    <m/>
    <m/>
    <s v="Plato_4"/>
    <x v="0"/>
  </r>
  <r>
    <x v="704"/>
    <n v="12"/>
    <x v="454"/>
    <n v="3"/>
    <x v="595"/>
    <x v="560"/>
    <d v="2023-04-07T02:53:00"/>
    <d v="1899-12-30T01:05:00"/>
    <d v="1899-12-30T00:33:00"/>
    <d v="1899-12-30T00:32:00"/>
    <x v="2"/>
    <x v="0"/>
    <x v="2"/>
    <x v="277"/>
    <s v="Libre"/>
    <n v="112"/>
    <n v="155.07"/>
    <s v="Plato_3,  Plato_10"/>
    <x v="5"/>
    <x v="12"/>
    <s v=" Plato_10"/>
    <m/>
    <m/>
    <s v="Plato_3Plato_10"/>
    <x v="0"/>
  </r>
  <r>
    <x v="705"/>
    <n v="20"/>
    <x v="519"/>
    <n v="6"/>
    <x v="596"/>
    <x v="561"/>
    <d v="2023-04-07T04:54:00"/>
    <d v="1899-12-30T03:55:00"/>
    <d v="1899-12-30T00:33:00"/>
    <d v="1899-12-30T03:22:00"/>
    <x v="1"/>
    <x v="0"/>
    <x v="2"/>
    <x v="655"/>
    <s v="Ocupada"/>
    <n v="54"/>
    <n v="98.45"/>
    <s v="Plato_4"/>
    <x v="10"/>
    <x v="13"/>
    <m/>
    <m/>
    <m/>
    <s v="Plato_4"/>
    <x v="0"/>
  </r>
  <r>
    <x v="706"/>
    <n v="15"/>
    <x v="520"/>
    <n v="1"/>
    <x v="597"/>
    <x v="562"/>
    <d v="2023-04-07T05:23:00"/>
    <d v="1899-12-30T02:18:00"/>
    <d v="1899-12-30T02:17:00"/>
    <d v="1899-12-30T00:01:00"/>
    <x v="2"/>
    <x v="1"/>
    <x v="2"/>
    <x v="656"/>
    <s v="Reservada"/>
    <n v="185"/>
    <n v="225.39"/>
    <s v="Plato_15,  Plato_13,  Plato_2,  Plato_19"/>
    <x v="7"/>
    <x v="6"/>
    <s v=" Plato_13"/>
    <s v=" Plato_2"/>
    <s v=" Plato_19"/>
    <s v="Plato_15Plato_13Plato_2Plato_19"/>
    <x v="0"/>
  </r>
  <r>
    <x v="707"/>
    <n v="5"/>
    <x v="521"/>
    <n v="2"/>
    <x v="598"/>
    <x v="517"/>
    <d v="2023-04-07T07:24:00"/>
    <d v="1899-12-30T04:03:00"/>
    <d v="1899-12-30T00:24:00"/>
    <d v="1899-12-30T03:39:00"/>
    <x v="0"/>
    <x v="2"/>
    <x v="2"/>
    <x v="619"/>
    <s v="Ocupada"/>
    <n v="54"/>
    <n v="95.8"/>
    <s v="Plato_6"/>
    <x v="0"/>
    <x v="18"/>
    <m/>
    <m/>
    <m/>
    <s v="Plato_6"/>
    <x v="0"/>
  </r>
  <r>
    <x v="708"/>
    <n v="8"/>
    <x v="457"/>
    <n v="4"/>
    <x v="599"/>
    <x v="563"/>
    <d v="2023-04-07T03:40:00"/>
    <d v="1899-12-30T02:00:00"/>
    <d v="1899-12-30T01:38:00"/>
    <d v="1899-12-30T00:22:00"/>
    <x v="2"/>
    <x v="0"/>
    <x v="1"/>
    <x v="657"/>
    <s v="Ocupada"/>
    <n v="193"/>
    <n v="219.15"/>
    <s v="Plato_13,  Plato_8,  Plato_11,  Plato_1"/>
    <x v="8"/>
    <x v="16"/>
    <s v=" Plato_8"/>
    <s v=" Plato_11"/>
    <s v=" Plato_1"/>
    <s v="Plato_13Plato_8Plato_11Plato_1"/>
    <x v="0"/>
  </r>
  <r>
    <x v="709"/>
    <n v="18"/>
    <x v="522"/>
    <n v="1"/>
    <x v="600"/>
    <x v="564"/>
    <d v="2023-04-07T03:38:00"/>
    <d v="1899-12-30T01:25:00"/>
    <d v="1899-12-30T02:20:00"/>
    <d v="1899-12-30T00:00:00"/>
    <x v="3"/>
    <x v="0"/>
    <x v="2"/>
    <x v="658"/>
    <s v="Ocupada"/>
    <n v="138"/>
    <n v="166.43"/>
    <s v="Plato_3,  Plato_12,  Plato_4,  Plato_14"/>
    <x v="0"/>
    <x v="12"/>
    <s v=" Plato_12"/>
    <s v=" Plato_4"/>
    <s v=" Plato_14"/>
    <s v="Plato_3Plato_12Plato_4Plato_14"/>
    <x v="1"/>
  </r>
  <r>
    <x v="710"/>
    <n v="20"/>
    <x v="31"/>
    <n v="6"/>
    <x v="601"/>
    <x v="551"/>
    <d v="2023-04-07T05:18:00"/>
    <d v="1899-12-30T03:42:00"/>
    <d v="1899-12-30T00:59:00"/>
    <d v="1899-12-30T02:43:00"/>
    <x v="1"/>
    <x v="0"/>
    <x v="0"/>
    <x v="659"/>
    <s v="Ocupada"/>
    <n v="166"/>
    <n v="215.74"/>
    <s v="Plato_18,  Plato_15"/>
    <x v="7"/>
    <x v="9"/>
    <s v=" Plato_15"/>
    <m/>
    <m/>
    <s v="Plato_18Plato_15"/>
    <x v="0"/>
  </r>
  <r>
    <x v="711"/>
    <n v="10"/>
    <x v="523"/>
    <n v="5"/>
    <x v="602"/>
    <x v="513"/>
    <d v="2023-04-07T02:27:00"/>
    <d v="1899-12-30T02:21:00"/>
    <d v="1899-12-30T00:49:00"/>
    <d v="1899-12-30T01:32:00"/>
    <x v="2"/>
    <x v="1"/>
    <x v="1"/>
    <x v="660"/>
    <s v="Reservada"/>
    <n v="48"/>
    <n v="90.210000000000008"/>
    <s v="Plato_7"/>
    <x v="4"/>
    <x v="0"/>
    <m/>
    <m/>
    <m/>
    <s v="Plato_7"/>
    <x v="0"/>
  </r>
  <r>
    <x v="712"/>
    <n v="6"/>
    <x v="524"/>
    <n v="4"/>
    <x v="563"/>
    <x v="565"/>
    <d v="2023-04-07T02:52:00"/>
    <d v="1899-12-30T02:37:00"/>
    <d v="1899-12-30T02:05:00"/>
    <d v="1899-12-30T00:32:00"/>
    <x v="1"/>
    <x v="2"/>
    <x v="2"/>
    <x v="661"/>
    <s v="Libre"/>
    <n v="360"/>
    <n v="395.11"/>
    <s v="Plato_11,  Plato_9,  Plato_15,  Plato_10"/>
    <x v="7"/>
    <x v="3"/>
    <s v=" Plato_9"/>
    <s v=" Plato_15"/>
    <s v=" Plato_10"/>
    <s v="Plato_11Plato_9Plato_15Plato_10"/>
    <x v="0"/>
  </r>
  <r>
    <x v="713"/>
    <n v="19"/>
    <x v="134"/>
    <n v="2"/>
    <x v="572"/>
    <x v="566"/>
    <d v="2023-04-07T04:05:00"/>
    <d v="1899-12-30T01:44:00"/>
    <d v="1899-12-30T01:03:00"/>
    <d v="1899-12-30T00:41:00"/>
    <x v="3"/>
    <x v="0"/>
    <x v="2"/>
    <x v="662"/>
    <s v="Libre"/>
    <n v="225"/>
    <n v="235.69"/>
    <s v="Plato_18,  Plato_2,  Plato_11"/>
    <x v="1"/>
    <x v="9"/>
    <s v=" Plato_2"/>
    <s v=" Plato_11"/>
    <m/>
    <s v="Plato_18Plato_2Plato_11"/>
    <x v="0"/>
  </r>
  <r>
    <x v="714"/>
    <n v="12"/>
    <x v="525"/>
    <n v="6"/>
    <x v="603"/>
    <x v="567"/>
    <d v="2023-04-07T04:15:00"/>
    <d v="1899-12-30T02:45:00"/>
    <d v="1899-12-30T02:16:00"/>
    <d v="1899-12-30T00:29:00"/>
    <x v="0"/>
    <x v="0"/>
    <x v="0"/>
    <x v="663"/>
    <s v="Ocupada"/>
    <n v="246"/>
    <n v="285.90999999999997"/>
    <s v="Plato_2,  Plato_6,  Plato_1,  Plato_4"/>
    <x v="4"/>
    <x v="8"/>
    <s v=" Plato_6"/>
    <s v=" Plato_1"/>
    <s v=" Plato_4"/>
    <s v="Plato_2Plato_6Plato_1Plato_4"/>
    <x v="0"/>
  </r>
  <r>
    <x v="715"/>
    <n v="12"/>
    <x v="306"/>
    <n v="4"/>
    <x v="604"/>
    <x v="568"/>
    <d v="2023-04-07T04:44:00"/>
    <d v="1899-12-30T03:12:00"/>
    <d v="1899-12-30T01:30:00"/>
    <d v="1899-12-30T01:42:00"/>
    <x v="2"/>
    <x v="2"/>
    <x v="2"/>
    <x v="664"/>
    <s v="Ocupada"/>
    <n v="231"/>
    <n v="275.73"/>
    <s v="Plato_13,  Plato_1,  Plato_17"/>
    <x v="2"/>
    <x v="16"/>
    <s v=" Plato_1"/>
    <s v=" Plato_17"/>
    <m/>
    <s v="Plato_13Plato_1Plato_17"/>
    <x v="0"/>
  </r>
  <r>
    <x v="716"/>
    <n v="8"/>
    <x v="433"/>
    <n v="5"/>
    <x v="605"/>
    <x v="542"/>
    <d v="2023-04-07T06:03:00"/>
    <d v="1899-12-30T02:07:00"/>
    <d v="1899-12-30T01:12:00"/>
    <d v="1899-12-30T00:55:00"/>
    <x v="1"/>
    <x v="0"/>
    <x v="2"/>
    <x v="665"/>
    <s v="Libre"/>
    <n v="155"/>
    <n v="178.67000000000002"/>
    <s v="Plato_5,  Plato_2,  Plato_6"/>
    <x v="6"/>
    <x v="7"/>
    <s v=" Plato_2"/>
    <s v=" Plato_6"/>
    <m/>
    <s v="Plato_5Plato_2Plato_6"/>
    <x v="0"/>
  </r>
  <r>
    <x v="717"/>
    <n v="7"/>
    <x v="284"/>
    <n v="6"/>
    <x v="606"/>
    <x v="569"/>
    <d v="2023-04-07T07:06:00"/>
    <d v="1899-12-30T03:48:00"/>
    <d v="1899-12-30T00:58:00"/>
    <d v="1899-12-30T02:50:00"/>
    <x v="2"/>
    <x v="1"/>
    <x v="2"/>
    <x v="666"/>
    <s v="Libre"/>
    <n v="20"/>
    <n v="57.21"/>
    <s v="Plato_3"/>
    <x v="5"/>
    <x v="12"/>
    <m/>
    <m/>
    <m/>
    <s v="Plato_3"/>
    <x v="0"/>
  </r>
  <r>
    <x v="718"/>
    <n v="16"/>
    <x v="526"/>
    <n v="3"/>
    <x v="607"/>
    <x v="570"/>
    <d v="2023-04-07T02:49:00"/>
    <d v="1899-12-30T01:31:00"/>
    <d v="1899-12-30T01:10:00"/>
    <d v="1899-12-30T00:21:00"/>
    <x v="1"/>
    <x v="0"/>
    <x v="0"/>
    <x v="667"/>
    <s v="Libre"/>
    <n v="107"/>
    <n v="124.23"/>
    <s v="Plato_20,  Plato_12,  Plato_9"/>
    <x v="1"/>
    <x v="2"/>
    <s v=" Plato_12"/>
    <s v=" Plato_9"/>
    <m/>
    <s v="Plato_20Plato_12Plato_9"/>
    <x v="0"/>
  </r>
  <r>
    <x v="719"/>
    <n v="4"/>
    <x v="527"/>
    <n v="5"/>
    <x v="608"/>
    <x v="571"/>
    <d v="2023-04-07T05:46:00"/>
    <d v="1899-12-30T03:33:00"/>
    <d v="1899-12-30T02:13:00"/>
    <d v="1899-12-30T01:20:00"/>
    <x v="0"/>
    <x v="0"/>
    <x v="2"/>
    <x v="668"/>
    <s v="Reservada"/>
    <n v="168"/>
    <n v="208.28"/>
    <s v="Plato_11,  Plato_9,  Plato_7"/>
    <x v="3"/>
    <x v="3"/>
    <s v=" Plato_9"/>
    <s v=" Plato_7"/>
    <m/>
    <s v="Plato_11Plato_9Plato_7"/>
    <x v="0"/>
  </r>
  <r>
    <x v="720"/>
    <n v="6"/>
    <x v="83"/>
    <n v="2"/>
    <x v="609"/>
    <x v="572"/>
    <d v="2023-04-07T07:01:00"/>
    <d v="1899-12-30T03:08:00"/>
    <d v="1899-12-30T02:13:00"/>
    <d v="1899-12-30T00:55:00"/>
    <x v="2"/>
    <x v="1"/>
    <x v="2"/>
    <x v="669"/>
    <s v="Libre"/>
    <n v="218"/>
    <n v="265.13"/>
    <s v="Plato_9,  Plato_19,  Plato_7,  Plato_6"/>
    <x v="3"/>
    <x v="11"/>
    <s v=" Plato_19"/>
    <s v=" Plato_7"/>
    <s v=" Plato_6"/>
    <s v="Plato_9Plato_19Plato_7Plato_6"/>
    <x v="0"/>
  </r>
  <r>
    <x v="721"/>
    <n v="13"/>
    <x v="528"/>
    <n v="5"/>
    <x v="610"/>
    <x v="573"/>
    <d v="2023-04-07T04:08:00"/>
    <d v="1899-12-30T01:17:00"/>
    <d v="1899-12-30T00:59:00"/>
    <d v="1899-12-30T00:18:00"/>
    <x v="2"/>
    <x v="0"/>
    <x v="2"/>
    <x v="670"/>
    <s v="Libre"/>
    <n v="85"/>
    <n v="105.62"/>
    <s v="Plato_13,  Plato_5"/>
    <x v="8"/>
    <x v="16"/>
    <s v=" Plato_5"/>
    <m/>
    <m/>
    <s v="Plato_13Plato_5"/>
    <x v="0"/>
  </r>
  <r>
    <x v="722"/>
    <n v="12"/>
    <x v="102"/>
    <n v="2"/>
    <x v="547"/>
    <x v="525"/>
    <d v="2023-04-07T04:49:00"/>
    <d v="1899-12-30T03:14:00"/>
    <d v="1899-12-30T00:31:00"/>
    <d v="1899-12-30T02:43:00"/>
    <x v="4"/>
    <x v="1"/>
    <x v="1"/>
    <x v="671"/>
    <s v="Libre"/>
    <n v="126"/>
    <n v="153.79"/>
    <s v="Plato_16,  Plato_8"/>
    <x v="9"/>
    <x v="10"/>
    <s v=" Plato_8"/>
    <m/>
    <m/>
    <s v="Plato_16Plato_8"/>
    <x v="0"/>
  </r>
  <r>
    <x v="723"/>
    <n v="8"/>
    <x v="47"/>
    <n v="6"/>
    <x v="603"/>
    <x v="540"/>
    <d v="2023-04-07T04:15:00"/>
    <d v="1899-12-30T01:19:00"/>
    <d v="1899-12-30T00:56:00"/>
    <d v="1899-12-30T00:23:00"/>
    <x v="3"/>
    <x v="2"/>
    <x v="1"/>
    <x v="672"/>
    <s v="Libre"/>
    <n v="66"/>
    <n v="80.12"/>
    <s v="Plato_5"/>
    <x v="5"/>
    <x v="7"/>
    <m/>
    <m/>
    <m/>
    <s v="Plato_5"/>
    <x v="0"/>
  </r>
  <r>
    <x v="724"/>
    <n v="10"/>
    <x v="529"/>
    <n v="4"/>
    <x v="611"/>
    <x v="560"/>
    <d v="2023-04-07T03:20:00"/>
    <d v="1899-12-30T01:47:00"/>
    <d v="1899-12-30T01:25:00"/>
    <d v="1899-12-30T00:22:00"/>
    <x v="4"/>
    <x v="0"/>
    <x v="1"/>
    <x v="673"/>
    <s v="Ocupada"/>
    <n v="168"/>
    <n v="186.66"/>
    <s v="Plato_18,  Plato_5"/>
    <x v="9"/>
    <x v="9"/>
    <s v=" Plato_5"/>
    <m/>
    <m/>
    <s v="Plato_18Plato_5"/>
    <x v="0"/>
  </r>
  <r>
    <x v="725"/>
    <n v="11"/>
    <x v="145"/>
    <n v="2"/>
    <x v="580"/>
    <x v="564"/>
    <d v="2023-04-07T05:43:00"/>
    <d v="1899-12-30T03:15:00"/>
    <d v="1899-12-30T01:14:00"/>
    <d v="1899-12-30T02:01:00"/>
    <x v="3"/>
    <x v="1"/>
    <x v="2"/>
    <x v="674"/>
    <s v="Reservada"/>
    <n v="126"/>
    <n v="167.38"/>
    <s v="Plato_5,  Plato_19,  Plato_14"/>
    <x v="0"/>
    <x v="7"/>
    <s v=" Plato_19"/>
    <s v=" Plato_14"/>
    <m/>
    <s v="Plato_5Plato_19Plato_14"/>
    <x v="0"/>
  </r>
  <r>
    <x v="726"/>
    <n v="17"/>
    <x v="452"/>
    <n v="6"/>
    <x v="612"/>
    <x v="574"/>
    <d v="2023-04-07T03:02:00"/>
    <d v="1899-12-30T02:31:00"/>
    <d v="1899-12-30T00:21:00"/>
    <d v="1899-12-30T02:10:00"/>
    <x v="2"/>
    <x v="2"/>
    <x v="0"/>
    <x v="675"/>
    <s v="Reservada"/>
    <n v="40"/>
    <n v="53.24"/>
    <s v="Plato_3"/>
    <x v="1"/>
    <x v="12"/>
    <m/>
    <m/>
    <m/>
    <s v="Plato_3"/>
    <x v="0"/>
  </r>
  <r>
    <x v="727"/>
    <n v="9"/>
    <x v="275"/>
    <n v="6"/>
    <x v="594"/>
    <x v="575"/>
    <d v="2023-04-07T04:29:00"/>
    <d v="1899-12-30T02:38:00"/>
    <d v="1899-12-30T01:12:00"/>
    <d v="1899-12-30T01:26:00"/>
    <x v="1"/>
    <x v="1"/>
    <x v="0"/>
    <x v="676"/>
    <s v="Ocupada"/>
    <n v="195"/>
    <n v="229.28"/>
    <s v="Plato_4,  Plato_6,  Plato_15"/>
    <x v="10"/>
    <x v="13"/>
    <s v=" Plato_6"/>
    <s v=" Plato_15"/>
    <m/>
    <s v="Plato_4Plato_6Plato_15"/>
    <x v="0"/>
  </r>
  <r>
    <x v="728"/>
    <n v="20"/>
    <x v="147"/>
    <n v="2"/>
    <x v="613"/>
    <x v="576"/>
    <d v="2023-04-07T06:05:00"/>
    <d v="1899-12-30T03:31:00"/>
    <d v="1899-12-30T01:05:00"/>
    <d v="1899-12-30T02:26:00"/>
    <x v="3"/>
    <x v="1"/>
    <x v="2"/>
    <x v="597"/>
    <s v="Ocupada"/>
    <n v="128"/>
    <n v="146.97"/>
    <s v="Plato_18,  Plato_3"/>
    <x v="7"/>
    <x v="9"/>
    <s v=" Plato_3"/>
    <m/>
    <m/>
    <s v="Plato_18Plato_3"/>
    <x v="0"/>
  </r>
  <r>
    <x v="729"/>
    <n v="8"/>
    <x v="458"/>
    <n v="3"/>
    <x v="614"/>
    <x v="577"/>
    <d v="2023-04-07T02:33:00"/>
    <d v="1899-12-30T02:19:00"/>
    <d v="1899-12-30T01:19:00"/>
    <d v="1899-12-30T01:00:00"/>
    <x v="0"/>
    <x v="0"/>
    <x v="2"/>
    <x v="677"/>
    <s v="Ocupada"/>
    <n v="114"/>
    <n v="129.02000000000001"/>
    <s v="Plato_2,  Plato_7"/>
    <x v="0"/>
    <x v="8"/>
    <s v=" Plato_7"/>
    <m/>
    <m/>
    <s v="Plato_2Plato_7"/>
    <x v="0"/>
  </r>
  <r>
    <x v="730"/>
    <n v="17"/>
    <x v="346"/>
    <n v="3"/>
    <x v="588"/>
    <x v="578"/>
    <d v="2023-04-07T06:25:00"/>
    <d v="1899-12-30T03:09:00"/>
    <d v="1899-12-30T00:47:00"/>
    <d v="1899-12-30T02:22:00"/>
    <x v="2"/>
    <x v="0"/>
    <x v="2"/>
    <x v="678"/>
    <s v="Reservada"/>
    <n v="64"/>
    <n v="78.349999999999994"/>
    <s v="Plato_15"/>
    <x v="9"/>
    <x v="6"/>
    <m/>
    <m/>
    <m/>
    <s v="Plato_15"/>
    <x v="0"/>
  </r>
  <r>
    <x v="731"/>
    <n v="12"/>
    <x v="530"/>
    <n v="3"/>
    <x v="615"/>
    <x v="579"/>
    <d v="2023-04-07T07:13:00"/>
    <d v="1899-12-30T03:56:00"/>
    <d v="1899-12-30T02:01:00"/>
    <d v="1899-12-30T01:55:00"/>
    <x v="4"/>
    <x v="0"/>
    <x v="2"/>
    <x v="679"/>
    <s v="Reservada"/>
    <n v="306"/>
    <n v="349.35"/>
    <s v="Plato_20,  Plato_10,  Plato_19"/>
    <x v="2"/>
    <x v="2"/>
    <s v=" Plato_10"/>
    <s v=" Plato_19"/>
    <m/>
    <s v="Plato_20Plato_10Plato_19"/>
    <x v="0"/>
  </r>
  <r>
    <x v="732"/>
    <n v="14"/>
    <x v="194"/>
    <n v="6"/>
    <x v="616"/>
    <x v="580"/>
    <d v="2023-04-07T05:28:00"/>
    <d v="1899-12-30T01:48:00"/>
    <d v="1899-12-30T01:14:00"/>
    <d v="1899-12-30T00:34:00"/>
    <x v="4"/>
    <x v="2"/>
    <x v="2"/>
    <x v="680"/>
    <s v="Libre"/>
    <n v="186"/>
    <n v="221.09"/>
    <s v="Plato_19,  Plato_7,  Plato_6"/>
    <x v="10"/>
    <x v="17"/>
    <s v=" Plato_7"/>
    <s v=" Plato_6"/>
    <m/>
    <s v="Plato_19Plato_7Plato_6"/>
    <x v="0"/>
  </r>
  <r>
    <x v="733"/>
    <n v="14"/>
    <x v="531"/>
    <n v="2"/>
    <x v="556"/>
    <x v="581"/>
    <d v="2023-04-07T04:57:00"/>
    <d v="1899-12-30T02:30:00"/>
    <d v="1899-12-30T00:52:00"/>
    <d v="1899-12-30T01:38:00"/>
    <x v="2"/>
    <x v="0"/>
    <x v="1"/>
    <x v="681"/>
    <s v="Libre"/>
    <n v="139"/>
    <n v="185.82"/>
    <s v="Plato_15,  Plato_7,  Plato_12"/>
    <x v="5"/>
    <x v="6"/>
    <s v=" Plato_7"/>
    <s v=" Plato_12"/>
    <m/>
    <s v="Plato_15Plato_7Plato_12"/>
    <x v="0"/>
  </r>
  <r>
    <x v="734"/>
    <n v="20"/>
    <x v="283"/>
    <n v="4"/>
    <x v="553"/>
    <x v="530"/>
    <d v="2023-04-07T03:47:00"/>
    <d v="1899-12-30T01:55:00"/>
    <d v="1899-12-30T01:27:00"/>
    <d v="1899-12-30T00:28:00"/>
    <x v="0"/>
    <x v="1"/>
    <x v="2"/>
    <x v="682"/>
    <s v="Libre"/>
    <n v="142"/>
    <n v="180.43"/>
    <s v="Plato_14,  Plato_15"/>
    <x v="0"/>
    <x v="19"/>
    <s v=" Plato_15"/>
    <m/>
    <m/>
    <s v="Plato_14Plato_15"/>
    <x v="0"/>
  </r>
  <r>
    <x v="735"/>
    <n v="17"/>
    <x v="229"/>
    <n v="2"/>
    <x v="617"/>
    <x v="582"/>
    <d v="2023-04-07T03:24:00"/>
    <d v="1899-12-30T02:31:00"/>
    <d v="1899-12-30T01:32:00"/>
    <d v="1899-12-30T00:59:00"/>
    <x v="4"/>
    <x v="1"/>
    <x v="2"/>
    <x v="506"/>
    <s v="Ocupada"/>
    <n v="215"/>
    <n v="240.91"/>
    <s v="Plato_5,  Plato_16,  Plato_17"/>
    <x v="0"/>
    <x v="7"/>
    <s v=" Plato_16"/>
    <s v=" Plato_17"/>
    <m/>
    <s v="Plato_5Plato_16Plato_17"/>
    <x v="0"/>
  </r>
  <r>
    <x v="736"/>
    <n v="6"/>
    <x v="532"/>
    <n v="1"/>
    <x v="618"/>
    <x v="583"/>
    <d v="2023-04-07T03:06:00"/>
    <d v="1899-12-30T02:27:00"/>
    <d v="1899-12-30T00:22:00"/>
    <d v="1899-12-30T02:05:00"/>
    <x v="2"/>
    <x v="1"/>
    <x v="0"/>
    <x v="683"/>
    <s v="Reservada"/>
    <n v="118"/>
    <n v="142.09"/>
    <s v="Plato_9,  Plato_2"/>
    <x v="3"/>
    <x v="11"/>
    <s v=" Plato_2"/>
    <m/>
    <m/>
    <s v="Plato_9Plato_2"/>
    <x v="0"/>
  </r>
  <r>
    <x v="737"/>
    <n v="15"/>
    <x v="411"/>
    <n v="1"/>
    <x v="619"/>
    <x v="518"/>
    <d v="2023-04-07T02:04:00"/>
    <d v="1899-12-30T01:28:00"/>
    <d v="1899-12-30T01:34:00"/>
    <d v="1899-12-30T00:00:00"/>
    <x v="0"/>
    <x v="0"/>
    <x v="2"/>
    <x v="684"/>
    <s v="Ocupada"/>
    <n v="134"/>
    <n v="151.37"/>
    <s v="Plato_10,  Plato_16,  Plato_4"/>
    <x v="0"/>
    <x v="14"/>
    <s v=" Plato_16"/>
    <s v=" Plato_4"/>
    <m/>
    <s v="Plato_10Plato_16Plato_4"/>
    <x v="1"/>
  </r>
  <r>
    <x v="738"/>
    <n v="10"/>
    <x v="533"/>
    <n v="5"/>
    <x v="620"/>
    <x v="572"/>
    <d v="2023-04-07T06:10:00"/>
    <d v="1899-12-30T02:17:00"/>
    <d v="1899-12-30T00:54:00"/>
    <d v="1899-12-30T01:23:00"/>
    <x v="2"/>
    <x v="0"/>
    <x v="0"/>
    <x v="685"/>
    <s v="Reservada"/>
    <n v="46"/>
    <n v="79.69"/>
    <s v="Plato_14"/>
    <x v="1"/>
    <x v="19"/>
    <m/>
    <m/>
    <m/>
    <s v="Plato_14"/>
    <x v="0"/>
  </r>
  <r>
    <x v="739"/>
    <n v="16"/>
    <x v="534"/>
    <n v="6"/>
    <x v="621"/>
    <x v="584"/>
    <d v="2023-04-07T06:24:00"/>
    <d v="1899-12-30T02:35:00"/>
    <d v="1899-12-30T01:53:00"/>
    <d v="1899-12-30T00:42:00"/>
    <x v="1"/>
    <x v="0"/>
    <x v="0"/>
    <x v="686"/>
    <s v="Reservada"/>
    <n v="293"/>
    <n v="309.05"/>
    <s v="Plato_16,  Plato_15,  Plato_19,  Plato_14"/>
    <x v="8"/>
    <x v="10"/>
    <s v=" Plato_15"/>
    <s v=" Plato_19"/>
    <s v=" Plato_14"/>
    <s v="Plato_16Plato_15Plato_19Plato_14"/>
    <x v="0"/>
  </r>
  <r>
    <x v="740"/>
    <n v="14"/>
    <x v="338"/>
    <n v="4"/>
    <x v="622"/>
    <x v="577"/>
    <d v="2023-04-07T04:23:00"/>
    <d v="1899-12-30T04:09:00"/>
    <d v="1899-12-30T02:45:00"/>
    <d v="1899-12-30T01:24:00"/>
    <x v="2"/>
    <x v="0"/>
    <x v="0"/>
    <x v="367"/>
    <s v="Ocupada"/>
    <n v="285"/>
    <n v="325.31"/>
    <s v="Plato_7,  Plato_9,  Plato_11,  Plato_16"/>
    <x v="7"/>
    <x v="0"/>
    <s v=" Plato_9"/>
    <s v=" Plato_11"/>
    <s v=" Plato_16"/>
    <s v="Plato_7Plato_9Plato_11Plato_16"/>
    <x v="0"/>
  </r>
  <r>
    <x v="741"/>
    <n v="20"/>
    <x v="431"/>
    <n v="4"/>
    <x v="579"/>
    <x v="547"/>
    <d v="2023-04-07T02:22:00"/>
    <d v="1899-12-30T01:46:00"/>
    <d v="1899-12-30T02:25:00"/>
    <d v="1899-12-30T00:00:00"/>
    <x v="2"/>
    <x v="1"/>
    <x v="2"/>
    <x v="687"/>
    <s v="Reservada"/>
    <n v="166"/>
    <n v="176.51"/>
    <s v="Plato_17,  Plato_2,  Plato_10,  Plato_12"/>
    <x v="1"/>
    <x v="1"/>
    <s v=" Plato_2"/>
    <s v=" Plato_10"/>
    <s v=" Plato_12"/>
    <s v="Plato_17Plato_2Plato_10Plato_12"/>
    <x v="1"/>
  </r>
  <r>
    <x v="742"/>
    <n v="19"/>
    <x v="288"/>
    <n v="2"/>
    <x v="623"/>
    <x v="585"/>
    <d v="2023-04-07T07:44:00"/>
    <d v="1899-12-30T04:12:00"/>
    <d v="1899-12-30T02:23:00"/>
    <d v="1899-12-30T01:49:00"/>
    <x v="0"/>
    <x v="0"/>
    <x v="0"/>
    <x v="688"/>
    <s v="Ocupada"/>
    <n v="134"/>
    <n v="159.69999999999999"/>
    <s v="Plato_10,  Plato_4,  Plato_14"/>
    <x v="2"/>
    <x v="14"/>
    <s v=" Plato_4"/>
    <s v=" Plato_14"/>
    <m/>
    <s v="Plato_10Plato_4Plato_14"/>
    <x v="0"/>
  </r>
  <r>
    <x v="743"/>
    <n v="11"/>
    <x v="7"/>
    <n v="1"/>
    <x v="624"/>
    <x v="586"/>
    <d v="2023-04-07T05:49:00"/>
    <d v="1899-12-30T03:50:00"/>
    <d v="1899-12-30T01:07:00"/>
    <d v="1899-12-30T02:43:00"/>
    <x v="1"/>
    <x v="0"/>
    <x v="2"/>
    <x v="689"/>
    <s v="Libre"/>
    <n v="76"/>
    <n v="102.5"/>
    <s v="Plato_4,  Plato_9"/>
    <x v="0"/>
    <x v="13"/>
    <s v=" Plato_9"/>
    <m/>
    <m/>
    <s v="Plato_4Plato_9"/>
    <x v="0"/>
  </r>
  <r>
    <x v="744"/>
    <n v="3"/>
    <x v="513"/>
    <n v="1"/>
    <x v="625"/>
    <x v="587"/>
    <d v="2023-04-07T04:52:00"/>
    <d v="1899-12-30T02:18:00"/>
    <d v="1899-12-30T01:13:00"/>
    <d v="1899-12-30T01:05:00"/>
    <x v="3"/>
    <x v="0"/>
    <x v="1"/>
    <x v="690"/>
    <s v="Libre"/>
    <n v="284"/>
    <n v="302.75"/>
    <s v="Plato_8,  Plato_7,  Plato_1,  Plato_6"/>
    <x v="6"/>
    <x v="5"/>
    <s v=" Plato_7"/>
    <s v=" Plato_1"/>
    <s v=" Plato_6"/>
    <s v="Plato_8Plato_7Plato_1Plato_6"/>
    <x v="0"/>
  </r>
  <r>
    <x v="745"/>
    <n v="13"/>
    <x v="518"/>
    <n v="2"/>
    <x v="626"/>
    <x v="588"/>
    <d v="2023-04-07T06:27:00"/>
    <d v="1899-12-30T03:32:00"/>
    <d v="1899-12-30T01:17:00"/>
    <d v="1899-12-30T02:15:00"/>
    <x v="1"/>
    <x v="0"/>
    <x v="2"/>
    <x v="449"/>
    <s v="Ocupada"/>
    <n v="201"/>
    <n v="245.9"/>
    <s v="Plato_8,  Plato_15"/>
    <x v="9"/>
    <x v="5"/>
    <s v=" Plato_15"/>
    <m/>
    <m/>
    <s v="Plato_8Plato_15"/>
    <x v="0"/>
  </r>
  <r>
    <x v="746"/>
    <n v="16"/>
    <x v="535"/>
    <n v="3"/>
    <x v="547"/>
    <x v="589"/>
    <d v="2023-04-07T04:49:00"/>
    <d v="1899-12-30T01:56:00"/>
    <d v="1899-12-30T00:28:00"/>
    <d v="1899-12-30T01:28:00"/>
    <x v="1"/>
    <x v="1"/>
    <x v="0"/>
    <x v="691"/>
    <s v="Reservada"/>
    <n v="25"/>
    <n v="62.23"/>
    <s v="Plato_1"/>
    <x v="7"/>
    <x v="15"/>
    <m/>
    <m/>
    <m/>
    <s v="Plato_1"/>
    <x v="0"/>
  </r>
  <r>
    <x v="747"/>
    <n v="2"/>
    <x v="536"/>
    <n v="4"/>
    <x v="627"/>
    <x v="590"/>
    <d v="2023-04-07T05:58:00"/>
    <d v="1899-12-30T03:26:00"/>
    <d v="1899-12-30T00:37:00"/>
    <d v="1899-12-30T02:49:00"/>
    <x v="2"/>
    <x v="0"/>
    <x v="2"/>
    <x v="692"/>
    <s v="Reservada"/>
    <n v="110"/>
    <n v="122.55"/>
    <s v="Plato_15,  Plato_10"/>
    <x v="5"/>
    <x v="6"/>
    <s v=" Plato_10"/>
    <m/>
    <m/>
    <s v="Plato_15Plato_10"/>
    <x v="0"/>
  </r>
  <r>
    <x v="748"/>
    <n v="1"/>
    <x v="535"/>
    <n v="2"/>
    <x v="563"/>
    <x v="591"/>
    <d v="2023-04-07T02:52:00"/>
    <d v="1899-12-30T01:46:00"/>
    <d v="1899-12-30T00:08:00"/>
    <d v="1899-12-30T01:38:00"/>
    <x v="4"/>
    <x v="0"/>
    <x v="0"/>
    <x v="693"/>
    <s v="Ocupada"/>
    <n v="70"/>
    <n v="94.12"/>
    <s v="Plato_8"/>
    <x v="4"/>
    <x v="5"/>
    <m/>
    <m/>
    <m/>
    <s v="Plato_8"/>
    <x v="0"/>
  </r>
  <r>
    <x v="749"/>
    <n v="6"/>
    <x v="537"/>
    <n v="4"/>
    <x v="628"/>
    <x v="592"/>
    <d v="2023-04-07T03:00:00"/>
    <d v="1899-12-30T01:14:00"/>
    <d v="1899-12-30T01:26:00"/>
    <d v="1899-12-30T00:00:00"/>
    <x v="1"/>
    <x v="0"/>
    <x v="2"/>
    <x v="694"/>
    <s v="Libre"/>
    <n v="119"/>
    <n v="140.82"/>
    <s v="Plato_17,  Plato_10"/>
    <x v="6"/>
    <x v="1"/>
    <s v=" Plato_10"/>
    <m/>
    <m/>
    <s v="Plato_17Plato_10"/>
    <x v="1"/>
  </r>
  <r>
    <x v="750"/>
    <n v="17"/>
    <x v="349"/>
    <n v="6"/>
    <x v="629"/>
    <x v="593"/>
    <d v="2023-04-07T03:10:00"/>
    <d v="1899-12-30T01:38:00"/>
    <d v="1899-12-30T01:27:00"/>
    <d v="1899-12-30T00:11:00"/>
    <x v="2"/>
    <x v="1"/>
    <x v="2"/>
    <x v="695"/>
    <s v="Libre"/>
    <n v="170"/>
    <n v="219.35"/>
    <s v="Plato_9,  Plato_1,  Plato_5"/>
    <x v="2"/>
    <x v="11"/>
    <s v=" Plato_1"/>
    <s v=" Plato_5"/>
    <m/>
    <s v="Plato_9Plato_1Plato_5"/>
    <x v="0"/>
  </r>
  <r>
    <x v="751"/>
    <n v="3"/>
    <x v="351"/>
    <n v="5"/>
    <x v="622"/>
    <x v="526"/>
    <d v="2023-04-07T04:23:00"/>
    <d v="1899-12-30T02:18:00"/>
    <d v="1899-12-30T00:30:00"/>
    <d v="1899-12-30T01:48:00"/>
    <x v="0"/>
    <x v="0"/>
    <x v="2"/>
    <x v="696"/>
    <s v="Libre"/>
    <n v="60"/>
    <n v="106.27000000000001"/>
    <s v="Plato_2"/>
    <x v="4"/>
    <x v="8"/>
    <m/>
    <m/>
    <m/>
    <s v="Plato_2"/>
    <x v="0"/>
  </r>
  <r>
    <x v="752"/>
    <n v="11"/>
    <x v="250"/>
    <n v="4"/>
    <x v="630"/>
    <x v="581"/>
    <d v="2023-04-07T04:38:00"/>
    <d v="1899-12-30T02:11:00"/>
    <d v="1899-12-30T02:08:00"/>
    <d v="1899-12-30T00:03:00"/>
    <x v="4"/>
    <x v="0"/>
    <x v="0"/>
    <x v="697"/>
    <s v="Libre"/>
    <n v="163"/>
    <n v="189.24"/>
    <s v="Plato_15,  Plato_14,  Plato_7,  Plato_19"/>
    <x v="9"/>
    <x v="6"/>
    <s v=" Plato_14"/>
    <s v=" Plato_7"/>
    <s v=" Plato_19"/>
    <s v="Plato_15Plato_14Plato_7Plato_19"/>
    <x v="0"/>
  </r>
  <r>
    <x v="753"/>
    <n v="8"/>
    <x v="327"/>
    <n v="3"/>
    <x v="631"/>
    <x v="594"/>
    <d v="2023-04-07T04:36:00"/>
    <d v="1899-12-30T01:15:00"/>
    <d v="1899-12-30T01:29:00"/>
    <d v="1899-12-30T00:00:00"/>
    <x v="0"/>
    <x v="0"/>
    <x v="2"/>
    <x v="211"/>
    <s v="Reservada"/>
    <n v="237"/>
    <n v="279.74"/>
    <s v="Plato_7,  Plato_6,  Plato_16"/>
    <x v="0"/>
    <x v="0"/>
    <s v=" Plato_6"/>
    <s v=" Plato_16"/>
    <m/>
    <s v="Plato_7Plato_6Plato_16"/>
    <x v="1"/>
  </r>
  <r>
    <x v="754"/>
    <n v="12"/>
    <x v="538"/>
    <n v="3"/>
    <x v="632"/>
    <x v="523"/>
    <d v="2023-04-07T04:27:00"/>
    <d v="1899-12-30T02:41:00"/>
    <d v="1899-12-30T01:49:00"/>
    <d v="1899-12-30T00:52:00"/>
    <x v="2"/>
    <x v="0"/>
    <x v="2"/>
    <x v="698"/>
    <s v="Ocupada"/>
    <n v="211"/>
    <n v="237.65"/>
    <s v="Plato_13,  Plato_1,  Plato_12,  Plato_9"/>
    <x v="2"/>
    <x v="16"/>
    <s v=" Plato_1"/>
    <s v=" Plato_12"/>
    <s v=" Plato_9"/>
    <s v="Plato_13Plato_1Plato_12Plato_9"/>
    <x v="0"/>
  </r>
  <r>
    <x v="755"/>
    <n v="11"/>
    <x v="539"/>
    <n v="1"/>
    <x v="633"/>
    <x v="572"/>
    <d v="2023-04-07T07:51:00"/>
    <d v="1899-12-30T03:58:00"/>
    <d v="1899-12-30T00:34:00"/>
    <d v="1899-12-30T03:24:00"/>
    <x v="1"/>
    <x v="2"/>
    <x v="2"/>
    <x v="699"/>
    <s v="Libre"/>
    <n v="50"/>
    <n v="81.75"/>
    <s v="Plato_17,  Plato_12"/>
    <x v="4"/>
    <x v="1"/>
    <s v=" Plato_12"/>
    <m/>
    <m/>
    <s v="Plato_17Plato_12"/>
    <x v="0"/>
  </r>
  <r>
    <x v="756"/>
    <n v="3"/>
    <x v="540"/>
    <n v="6"/>
    <x v="634"/>
    <x v="568"/>
    <d v="2023-04-07T04:42:00"/>
    <d v="1899-12-30T02:55:00"/>
    <d v="1899-12-30T00:40:00"/>
    <d v="1899-12-30T02:15:00"/>
    <x v="2"/>
    <x v="0"/>
    <x v="0"/>
    <x v="700"/>
    <s v="Reservada"/>
    <n v="60"/>
    <n v="70.03"/>
    <s v="Plato_2"/>
    <x v="2"/>
    <x v="8"/>
    <m/>
    <m/>
    <m/>
    <s v="Plato_2"/>
    <x v="0"/>
  </r>
  <r>
    <x v="757"/>
    <n v="18"/>
    <x v="541"/>
    <n v="4"/>
    <x v="635"/>
    <x v="558"/>
    <d v="2023-04-07T02:10:00"/>
    <d v="1899-12-30T01:53:00"/>
    <d v="1899-12-30T00:41:00"/>
    <d v="1899-12-30T01:12:00"/>
    <x v="0"/>
    <x v="1"/>
    <x v="1"/>
    <x v="701"/>
    <s v="Reservada"/>
    <n v="52"/>
    <n v="79.039999999999992"/>
    <s v="Plato_2,  Plato_5"/>
    <x v="4"/>
    <x v="8"/>
    <s v=" Plato_5"/>
    <m/>
    <m/>
    <s v="Plato_2Plato_5"/>
    <x v="0"/>
  </r>
  <r>
    <x v="758"/>
    <n v="20"/>
    <x v="542"/>
    <n v="5"/>
    <x v="566"/>
    <x v="595"/>
    <d v="2023-04-07T03:45:00"/>
    <d v="1899-12-30T03:05:00"/>
    <d v="1899-12-30T03:16:00"/>
    <d v="1899-12-30T00:00:00"/>
    <x v="1"/>
    <x v="0"/>
    <x v="2"/>
    <x v="702"/>
    <s v="Reservada"/>
    <n v="342"/>
    <n v="355.7"/>
    <s v="Plato_11,  Plato_6,  Plato_1,  Plato_9"/>
    <x v="10"/>
    <x v="3"/>
    <s v=" Plato_6"/>
    <s v=" Plato_1"/>
    <s v=" Plato_9"/>
    <s v="Plato_11Plato_6Plato_1Plato_9"/>
    <x v="1"/>
  </r>
  <r>
    <x v="759"/>
    <n v="5"/>
    <x v="543"/>
    <n v="6"/>
    <x v="636"/>
    <x v="596"/>
    <d v="2023-04-07T01:40:00"/>
    <d v="1899-12-30T01:15:00"/>
    <d v="1899-12-30T00:20:00"/>
    <d v="1899-12-30T00:55:00"/>
    <x v="4"/>
    <x v="0"/>
    <x v="2"/>
    <x v="475"/>
    <s v="Libre"/>
    <n v="105"/>
    <n v="144.42000000000002"/>
    <s v="Plato_8"/>
    <x v="10"/>
    <x v="5"/>
    <m/>
    <m/>
    <m/>
    <s v="Plato_8"/>
    <x v="0"/>
  </r>
  <r>
    <x v="760"/>
    <n v="4"/>
    <x v="466"/>
    <n v="4"/>
    <x v="637"/>
    <x v="597"/>
    <d v="2023-04-07T03:42:00"/>
    <d v="1899-12-30T01:03:00"/>
    <d v="1899-12-30T01:42:00"/>
    <d v="1899-12-30T00:00:00"/>
    <x v="0"/>
    <x v="1"/>
    <x v="2"/>
    <x v="703"/>
    <s v="Libre"/>
    <n v="174"/>
    <n v="190.85"/>
    <s v="Plato_7,  Plato_16,  Plato_14"/>
    <x v="0"/>
    <x v="0"/>
    <s v=" Plato_16"/>
    <s v=" Plato_14"/>
    <m/>
    <s v="Plato_7Plato_16Plato_14"/>
    <x v="1"/>
  </r>
  <r>
    <x v="761"/>
    <n v="4"/>
    <x v="259"/>
    <n v="3"/>
    <x v="638"/>
    <x v="570"/>
    <d v="2023-04-07T03:25:00"/>
    <d v="1899-12-30T02:07:00"/>
    <d v="1899-12-30T00:29:00"/>
    <d v="1899-12-30T01:38:00"/>
    <x v="3"/>
    <x v="1"/>
    <x v="2"/>
    <x v="704"/>
    <s v="Reservada"/>
    <n v="99"/>
    <n v="148.44999999999999"/>
    <s v="Plato_13,  Plato_10"/>
    <x v="7"/>
    <x v="16"/>
    <s v=" Plato_10"/>
    <m/>
    <m/>
    <s v="Plato_13Plato_10"/>
    <x v="0"/>
  </r>
  <r>
    <x v="762"/>
    <n v="18"/>
    <x v="463"/>
    <n v="3"/>
    <x v="639"/>
    <x v="584"/>
    <d v="2023-04-07T05:12:00"/>
    <d v="1899-12-30T01:23:00"/>
    <d v="1899-12-30T00:32:00"/>
    <d v="1899-12-30T00:51:00"/>
    <x v="4"/>
    <x v="0"/>
    <x v="2"/>
    <x v="705"/>
    <s v="Reservada"/>
    <n v="104"/>
    <n v="126.88"/>
    <s v="Plato_11,  Plato_12"/>
    <x v="10"/>
    <x v="3"/>
    <s v=" Plato_12"/>
    <m/>
    <m/>
    <s v="Plato_11Plato_12"/>
    <x v="0"/>
  </r>
  <r>
    <x v="763"/>
    <n v="20"/>
    <x v="544"/>
    <n v="1"/>
    <x v="608"/>
    <x v="598"/>
    <d v="2023-04-07T05:46:00"/>
    <d v="1899-12-30T02:31:00"/>
    <d v="1899-12-30T01:52:00"/>
    <d v="1899-12-30T00:39:00"/>
    <x v="4"/>
    <x v="2"/>
    <x v="2"/>
    <x v="706"/>
    <s v="Ocupada"/>
    <n v="85"/>
    <n v="105.41"/>
    <s v="Plato_6,  Plato_18,  Plato_7"/>
    <x v="1"/>
    <x v="18"/>
    <s v=" Plato_18"/>
    <s v=" Plato_7"/>
    <m/>
    <s v="Plato_6Plato_18Plato_7"/>
    <x v="0"/>
  </r>
  <r>
    <x v="764"/>
    <n v="20"/>
    <x v="444"/>
    <n v="4"/>
    <x v="640"/>
    <x v="599"/>
    <d v="2023-04-07T01:37:00"/>
    <d v="1899-12-30T01:13:00"/>
    <d v="1899-12-30T02:44:00"/>
    <d v="1899-12-30T00:00:00"/>
    <x v="0"/>
    <x v="2"/>
    <x v="2"/>
    <x v="707"/>
    <s v="Libre"/>
    <n v="233"/>
    <n v="263.77"/>
    <s v="Plato_10,  Plato_16,  Plato_13,  Plato_19"/>
    <x v="9"/>
    <x v="14"/>
    <s v=" Plato_16"/>
    <s v=" Plato_13"/>
    <s v=" Plato_19"/>
    <s v="Plato_10Plato_16Plato_13Plato_19"/>
    <x v="1"/>
  </r>
  <r>
    <x v="765"/>
    <n v="17"/>
    <x v="15"/>
    <n v="6"/>
    <x v="641"/>
    <x v="600"/>
    <d v="2023-04-07T04:50:00"/>
    <d v="1899-12-30T03:16:00"/>
    <d v="1899-12-30T02:14:00"/>
    <d v="1899-12-30T01:02:00"/>
    <x v="2"/>
    <x v="2"/>
    <x v="2"/>
    <x v="631"/>
    <s v="Reservada"/>
    <n v="185"/>
    <n v="197.57"/>
    <s v="Plato_2,  Plato_12,  Plato_3,  Plato_14"/>
    <x v="10"/>
    <x v="8"/>
    <s v=" Plato_12"/>
    <s v=" Plato_3"/>
    <s v=" Plato_14"/>
    <s v="Plato_2Plato_12Plato_3Plato_14"/>
    <x v="0"/>
  </r>
  <r>
    <x v="766"/>
    <n v="10"/>
    <x v="545"/>
    <n v="3"/>
    <x v="642"/>
    <x v="582"/>
    <d v="2023-04-07T03:57:00"/>
    <d v="1899-12-30T02:49:00"/>
    <d v="1899-12-30T01:25:00"/>
    <d v="1899-12-30T01:24:00"/>
    <x v="2"/>
    <x v="1"/>
    <x v="2"/>
    <x v="607"/>
    <s v="Reservada"/>
    <n v="169"/>
    <n v="184.98"/>
    <s v="Plato_9,  Plato_7,  Plato_13"/>
    <x v="8"/>
    <x v="11"/>
    <s v=" Plato_7"/>
    <s v=" Plato_13"/>
    <m/>
    <s v="Plato_9Plato_7Plato_1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2">
  <r>
    <n v="1"/>
    <n v="10"/>
    <s v="Plato_7"/>
    <s v="Descripcion del Plato_7"/>
    <n v="14"/>
    <n v="24"/>
    <n v="2"/>
    <n v="25"/>
    <s v="Ninguna"/>
    <n v="48"/>
    <n v="48"/>
    <n v="20"/>
    <n v="28"/>
    <n v="0.7142857142857143"/>
    <n v="1.7361111111111112E-2"/>
  </r>
  <r>
    <n v="1"/>
    <n v="10"/>
    <s v="Plato_2"/>
    <s v="Descripcion del Plato_2"/>
    <n v="18"/>
    <n v="30"/>
    <n v="3"/>
    <n v="32"/>
    <s v="Sin cebolla"/>
    <n v="90"/>
    <n v="90"/>
    <n v="36"/>
    <n v="54"/>
    <n v="0.66666666666666663"/>
    <n v="2.2222222222222223E-2"/>
  </r>
  <r>
    <n v="2"/>
    <n v="6"/>
    <s v="Plato_17"/>
    <s v="Descripcion del Plato_17"/>
    <n v="19"/>
    <n v="31"/>
    <n v="1"/>
    <n v="51"/>
    <s v="Ninguna"/>
    <n v="31"/>
    <n v="31"/>
    <n v="12"/>
    <n v="19"/>
    <n v="0.63157894736842102"/>
    <n v="3.5416666666666666E-2"/>
  </r>
  <r>
    <n v="2"/>
    <n v="6"/>
    <s v="Plato_6"/>
    <s v="Descripcion del Plato_6"/>
    <n v="16"/>
    <n v="27"/>
    <n v="1"/>
    <n v="34"/>
    <s v="Sin cebolla"/>
    <n v="27"/>
    <n v="27"/>
    <n v="11"/>
    <n v="16"/>
    <n v="0.6875"/>
    <n v="2.361111111111111E-2"/>
  </r>
  <r>
    <n v="3"/>
    <n v="20"/>
    <s v="Plato_20"/>
    <s v="Descripcion del Plato_20"/>
    <n v="25"/>
    <n v="40"/>
    <n v="1"/>
    <n v="9"/>
    <s v="Sin cebolla"/>
    <n v="40"/>
    <n v="40"/>
    <n v="15"/>
    <n v="25"/>
    <n v="0.6"/>
    <n v="6.2500000000000003E-3"/>
  </r>
  <r>
    <n v="3"/>
    <n v="20"/>
    <s v="Plato_17"/>
    <s v="Descripcion del Plato_17"/>
    <n v="19"/>
    <n v="31"/>
    <n v="1"/>
    <n v="27"/>
    <s v="Ninguna"/>
    <n v="31"/>
    <n v="31"/>
    <n v="12"/>
    <n v="19"/>
    <n v="0.63157894736842102"/>
    <n v="1.8749999999999999E-2"/>
  </r>
  <r>
    <n v="3"/>
    <n v="20"/>
    <s v="Plato_19"/>
    <s v="Descripcion del Plato_19"/>
    <n v="22"/>
    <n v="36"/>
    <n v="1"/>
    <n v="36"/>
    <s v="Ninguna"/>
    <n v="36"/>
    <n v="36"/>
    <n v="14"/>
    <n v="22"/>
    <n v="0.63636363636363635"/>
    <n v="2.5000000000000001E-2"/>
  </r>
  <r>
    <n v="3"/>
    <n v="20"/>
    <s v="Plato_9"/>
    <s v="Descripcion del Plato_9"/>
    <n v="17"/>
    <n v="29"/>
    <n v="2"/>
    <n v="54"/>
    <s v="Sin cebolla"/>
    <n v="58"/>
    <n v="58"/>
    <n v="24"/>
    <n v="34"/>
    <n v="0.70588235294117652"/>
    <n v="3.7499999999999999E-2"/>
  </r>
  <r>
    <n v="4"/>
    <n v="3"/>
    <s v="Plato_11"/>
    <s v="Descripcion del Plato_11"/>
    <n v="20"/>
    <n v="33"/>
    <n v="3"/>
    <n v="23"/>
    <s v="Sin cebolla"/>
    <n v="99"/>
    <n v="99"/>
    <n v="39"/>
    <n v="60"/>
    <n v="0.65"/>
    <n v="1.5972222222222221E-2"/>
  </r>
  <r>
    <n v="4"/>
    <n v="3"/>
    <s v="Plato_16"/>
    <s v="Descripcion del Plato_16"/>
    <n v="16"/>
    <n v="28"/>
    <n v="3"/>
    <n v="17"/>
    <s v="Ninguna"/>
    <n v="84"/>
    <n v="84"/>
    <n v="36"/>
    <n v="48"/>
    <n v="0.75"/>
    <n v="1.1805555555555555E-2"/>
  </r>
  <r>
    <n v="5"/>
    <n v="8"/>
    <s v="Plato_12"/>
    <s v="Descripcion del Plato_12"/>
    <n v="11"/>
    <n v="19"/>
    <n v="1"/>
    <n v="8"/>
    <s v="Ninguna"/>
    <n v="19"/>
    <n v="19"/>
    <n v="8"/>
    <n v="11"/>
    <n v="0.72727272727272729"/>
    <n v="5.5555555555555558E-3"/>
  </r>
  <r>
    <n v="5"/>
    <n v="8"/>
    <s v="Plato_7"/>
    <s v="Descripcion del Plato_7"/>
    <n v="14"/>
    <n v="24"/>
    <n v="2"/>
    <n v="9"/>
    <s v="Sin cebolla"/>
    <n v="48"/>
    <n v="48"/>
    <n v="20"/>
    <n v="28"/>
    <n v="0.7142857142857143"/>
    <n v="6.2500000000000003E-3"/>
  </r>
  <r>
    <n v="6"/>
    <n v="7"/>
    <s v="Plato_8"/>
    <s v="Descripcion del Plato_8"/>
    <n v="21"/>
    <n v="35"/>
    <n v="2"/>
    <n v="11"/>
    <s v="Sin cebolla"/>
    <n v="70"/>
    <n v="70"/>
    <n v="28"/>
    <n v="42"/>
    <n v="0.66666666666666663"/>
    <n v="7.6388888888888886E-3"/>
  </r>
  <r>
    <n v="7"/>
    <n v="17"/>
    <s v="Plato_15"/>
    <s v="Descripcion del Plato_15"/>
    <n v="19"/>
    <n v="32"/>
    <n v="2"/>
    <n v="15"/>
    <s v="Sin cebolla"/>
    <n v="64"/>
    <n v="64"/>
    <n v="26"/>
    <n v="38"/>
    <n v="0.68421052631578949"/>
    <n v="1.0416666666666666E-2"/>
  </r>
  <r>
    <n v="7"/>
    <n v="17"/>
    <s v="Plato_19"/>
    <s v="Descripcion del Plato_19"/>
    <n v="22"/>
    <n v="36"/>
    <n v="3"/>
    <n v="26"/>
    <s v="Ninguna"/>
    <n v="108"/>
    <n v="108"/>
    <n v="42"/>
    <n v="66"/>
    <n v="0.63636363636363635"/>
    <n v="1.8055555555555554E-2"/>
  </r>
  <r>
    <n v="8"/>
    <n v="11"/>
    <s v="Plato_5"/>
    <s v="Descripcion del Plato_5"/>
    <n v="13"/>
    <n v="22"/>
    <n v="3"/>
    <n v="11"/>
    <s v="Ninguna"/>
    <n v="66"/>
    <n v="66"/>
    <n v="27"/>
    <n v="39"/>
    <n v="0.69230769230769229"/>
    <n v="7.6388888888888886E-3"/>
  </r>
  <r>
    <n v="8"/>
    <n v="11"/>
    <s v="Plato_16"/>
    <s v="Descripcion del Plato_16"/>
    <n v="16"/>
    <n v="28"/>
    <n v="2"/>
    <n v="8"/>
    <s v="Ninguna"/>
    <n v="56"/>
    <n v="56"/>
    <n v="24"/>
    <n v="32"/>
    <n v="0.75"/>
    <n v="5.5555555555555558E-3"/>
  </r>
  <r>
    <n v="8"/>
    <n v="11"/>
    <s v="Plato_20"/>
    <s v="Descripcion del Plato_20"/>
    <n v="25"/>
    <n v="40"/>
    <n v="3"/>
    <n v="36"/>
    <s v="Ninguna"/>
    <n v="120"/>
    <n v="120"/>
    <n v="45"/>
    <n v="75"/>
    <n v="0.6"/>
    <n v="2.5000000000000001E-2"/>
  </r>
  <r>
    <n v="9"/>
    <n v="15"/>
    <s v="Plato_2"/>
    <s v="Descripcion del Plato_2"/>
    <n v="18"/>
    <n v="30"/>
    <n v="1"/>
    <n v="51"/>
    <s v="Ninguna"/>
    <n v="30"/>
    <n v="30"/>
    <n v="12"/>
    <n v="18"/>
    <n v="0.66666666666666663"/>
    <n v="3.5416666666666666E-2"/>
  </r>
  <r>
    <n v="9"/>
    <n v="15"/>
    <s v="Plato_7"/>
    <s v="Descripcion del Plato_7"/>
    <n v="14"/>
    <n v="24"/>
    <n v="1"/>
    <n v="49"/>
    <s v="Sin cebolla"/>
    <n v="24"/>
    <n v="24"/>
    <n v="10"/>
    <n v="14"/>
    <n v="0.7142857142857143"/>
    <n v="3.4027777777777775E-2"/>
  </r>
  <r>
    <n v="9"/>
    <n v="15"/>
    <s v="Plato_12"/>
    <s v="Descripcion del Plato_12"/>
    <n v="11"/>
    <n v="19"/>
    <n v="1"/>
    <n v="15"/>
    <s v="Ninguna"/>
    <n v="19"/>
    <n v="19"/>
    <n v="8"/>
    <n v="11"/>
    <n v="0.72727272727272729"/>
    <n v="1.0416666666666666E-2"/>
  </r>
  <r>
    <n v="9"/>
    <n v="15"/>
    <s v="Plato_15"/>
    <s v="Descripcion del Plato_15"/>
    <n v="19"/>
    <n v="32"/>
    <n v="3"/>
    <n v="31"/>
    <s v="Ninguna"/>
    <n v="96"/>
    <n v="96"/>
    <n v="39"/>
    <n v="57"/>
    <n v="0.68421052631578949"/>
    <n v="2.1527777777777778E-2"/>
  </r>
  <r>
    <n v="10"/>
    <n v="17"/>
    <s v="Plato_18"/>
    <s v="Descripcion del Plato_18"/>
    <n v="20"/>
    <n v="34"/>
    <n v="2"/>
    <n v="10"/>
    <s v="Sin cebolla"/>
    <n v="68"/>
    <n v="68"/>
    <n v="28"/>
    <n v="40"/>
    <n v="0.7"/>
    <n v="6.9444444444444441E-3"/>
  </r>
  <r>
    <n v="10"/>
    <n v="17"/>
    <s v="Plato_20"/>
    <s v="Descripcion del Plato_20"/>
    <n v="25"/>
    <n v="40"/>
    <n v="2"/>
    <n v="19"/>
    <s v="Ninguna"/>
    <n v="80"/>
    <n v="80"/>
    <n v="30"/>
    <n v="50"/>
    <n v="0.6"/>
    <n v="1.3194444444444444E-2"/>
  </r>
  <r>
    <n v="11"/>
    <n v="14"/>
    <s v="Plato_16"/>
    <s v="Descripcion del Plato_16"/>
    <n v="16"/>
    <n v="28"/>
    <n v="1"/>
    <n v="32"/>
    <s v="Sin cebolla"/>
    <n v="28"/>
    <n v="28"/>
    <n v="12"/>
    <n v="16"/>
    <n v="0.75"/>
    <n v="2.2222222222222223E-2"/>
  </r>
  <r>
    <n v="11"/>
    <n v="14"/>
    <s v="Plato_2"/>
    <s v="Descripcion del Plato_2"/>
    <n v="18"/>
    <n v="30"/>
    <n v="2"/>
    <n v="24"/>
    <s v="Sin cebolla"/>
    <n v="60"/>
    <n v="60"/>
    <n v="24"/>
    <n v="36"/>
    <n v="0.66666666666666663"/>
    <n v="1.6666666666666666E-2"/>
  </r>
  <r>
    <n v="12"/>
    <n v="14"/>
    <s v="Plato_16"/>
    <s v="Descripcion del Plato_16"/>
    <n v="16"/>
    <n v="28"/>
    <n v="1"/>
    <n v="5"/>
    <s v="Sin cebolla"/>
    <n v="28"/>
    <n v="28"/>
    <n v="12"/>
    <n v="16"/>
    <n v="0.75"/>
    <n v="3.472222222222222E-3"/>
  </r>
  <r>
    <n v="12"/>
    <n v="14"/>
    <s v="Plato_19"/>
    <s v="Descripcion del Plato_19"/>
    <n v="22"/>
    <n v="36"/>
    <n v="3"/>
    <n v="44"/>
    <s v="Ninguna"/>
    <n v="108"/>
    <n v="108"/>
    <n v="42"/>
    <n v="66"/>
    <n v="0.63636363636363635"/>
    <n v="3.0555555555555555E-2"/>
  </r>
  <r>
    <n v="12"/>
    <n v="14"/>
    <s v="Plato_8"/>
    <s v="Descripcion del Plato_8"/>
    <n v="21"/>
    <n v="35"/>
    <n v="2"/>
    <n v="6"/>
    <s v="Ninguna"/>
    <n v="70"/>
    <n v="70"/>
    <n v="28"/>
    <n v="42"/>
    <n v="0.66666666666666663"/>
    <n v="4.1666666666666666E-3"/>
  </r>
  <r>
    <n v="12"/>
    <n v="14"/>
    <s v="Plato_20"/>
    <s v="Descripcion del Plato_20"/>
    <n v="25"/>
    <n v="40"/>
    <n v="3"/>
    <n v="40"/>
    <s v="Ninguna"/>
    <n v="120"/>
    <n v="120"/>
    <n v="45"/>
    <n v="75"/>
    <n v="0.6"/>
    <n v="2.7777777777777776E-2"/>
  </r>
  <r>
    <n v="13"/>
    <n v="2"/>
    <s v="Plato_9"/>
    <s v="Descripcion del Plato_9"/>
    <n v="17"/>
    <n v="29"/>
    <n v="3"/>
    <n v="59"/>
    <s v="Sin cebolla"/>
    <n v="87"/>
    <n v="87"/>
    <n v="36"/>
    <n v="51"/>
    <n v="0.70588235294117652"/>
    <n v="4.0972222222222222E-2"/>
  </r>
  <r>
    <n v="14"/>
    <n v="16"/>
    <s v="Plato_3"/>
    <s v="Descripcion del Plato_3"/>
    <n v="12"/>
    <n v="20"/>
    <n v="1"/>
    <n v="36"/>
    <s v="Ninguna"/>
    <n v="20"/>
    <n v="20"/>
    <n v="8"/>
    <n v="12"/>
    <n v="0.66666666666666663"/>
    <n v="2.5000000000000001E-2"/>
  </r>
  <r>
    <n v="14"/>
    <n v="16"/>
    <s v="Plato_11"/>
    <s v="Descripcion del Plato_11"/>
    <n v="20"/>
    <n v="33"/>
    <n v="1"/>
    <n v="26"/>
    <s v="Ninguna"/>
    <n v="33"/>
    <n v="33"/>
    <n v="13"/>
    <n v="20"/>
    <n v="0.65"/>
    <n v="1.8055555555555554E-2"/>
  </r>
  <r>
    <n v="14"/>
    <n v="16"/>
    <s v="Plato_14"/>
    <s v="Descripcion del Plato_14"/>
    <n v="14"/>
    <n v="23"/>
    <n v="2"/>
    <n v="44"/>
    <s v="Sin cebolla"/>
    <n v="46"/>
    <n v="46"/>
    <n v="18"/>
    <n v="28"/>
    <n v="0.6428571428571429"/>
    <n v="3.0555555555555555E-2"/>
  </r>
  <r>
    <n v="14"/>
    <n v="16"/>
    <s v="Plato_2"/>
    <s v="Descripcion del Plato_2"/>
    <n v="18"/>
    <n v="30"/>
    <n v="1"/>
    <n v="48"/>
    <s v="Ninguna"/>
    <n v="30"/>
    <n v="30"/>
    <n v="12"/>
    <n v="18"/>
    <n v="0.66666666666666663"/>
    <n v="3.3333333333333333E-2"/>
  </r>
  <r>
    <n v="15"/>
    <n v="6"/>
    <s v="Plato_16"/>
    <s v="Descripcion del Plato_16"/>
    <n v="16"/>
    <n v="28"/>
    <n v="2"/>
    <n v="25"/>
    <s v="Ninguna"/>
    <n v="56"/>
    <n v="56"/>
    <n v="24"/>
    <n v="32"/>
    <n v="0.75"/>
    <n v="1.7361111111111112E-2"/>
  </r>
  <r>
    <n v="15"/>
    <n v="6"/>
    <s v="Plato_13"/>
    <s v="Descripcion del Plato_13"/>
    <n v="13"/>
    <n v="21"/>
    <n v="3"/>
    <n v="27"/>
    <s v="Ninguna"/>
    <n v="63"/>
    <n v="63"/>
    <n v="24"/>
    <n v="39"/>
    <n v="0.61538461538461542"/>
    <n v="1.8749999999999999E-2"/>
  </r>
  <r>
    <n v="15"/>
    <n v="6"/>
    <s v="Plato_8"/>
    <s v="Descripcion del Plato_8"/>
    <n v="21"/>
    <n v="35"/>
    <n v="3"/>
    <n v="51"/>
    <s v="Ninguna"/>
    <n v="105"/>
    <n v="105"/>
    <n v="42"/>
    <n v="63"/>
    <n v="0.66666666666666663"/>
    <n v="3.5416666666666666E-2"/>
  </r>
  <r>
    <n v="16"/>
    <n v="20"/>
    <s v="Plato_16"/>
    <s v="Descripcion del Plato_16"/>
    <n v="16"/>
    <n v="28"/>
    <n v="1"/>
    <n v="38"/>
    <s v="Ninguna"/>
    <n v="28"/>
    <n v="28"/>
    <n v="12"/>
    <n v="16"/>
    <n v="0.75"/>
    <n v="2.6388888888888889E-2"/>
  </r>
  <r>
    <n v="17"/>
    <n v="14"/>
    <s v="Plato_8"/>
    <s v="Descripcion del Plato_8"/>
    <n v="21"/>
    <n v="35"/>
    <n v="1"/>
    <n v="43"/>
    <s v="Sin cebolla"/>
    <n v="35"/>
    <n v="35"/>
    <n v="14"/>
    <n v="21"/>
    <n v="0.66666666666666663"/>
    <n v="2.9861111111111113E-2"/>
  </r>
  <r>
    <n v="17"/>
    <n v="14"/>
    <s v="Plato_4"/>
    <s v="Descripcion del Plato_4"/>
    <n v="10"/>
    <n v="18"/>
    <n v="2"/>
    <n v="58"/>
    <s v="Ninguna"/>
    <n v="36"/>
    <n v="36"/>
    <n v="16"/>
    <n v="20"/>
    <n v="0.8"/>
    <n v="4.027777777777778E-2"/>
  </r>
  <r>
    <n v="17"/>
    <n v="14"/>
    <s v="Plato_5"/>
    <s v="Descripcion del Plato_5"/>
    <n v="13"/>
    <n v="22"/>
    <n v="3"/>
    <n v="57"/>
    <s v="Sin cebolla"/>
    <n v="66"/>
    <n v="66"/>
    <n v="27"/>
    <n v="39"/>
    <n v="0.69230769230769229"/>
    <n v="3.9583333333333331E-2"/>
  </r>
  <r>
    <n v="18"/>
    <n v="9"/>
    <s v="Plato_9"/>
    <s v="Descripcion del Plato_9"/>
    <n v="17"/>
    <n v="29"/>
    <n v="1"/>
    <n v="23"/>
    <s v="Ninguna"/>
    <n v="29"/>
    <n v="29"/>
    <n v="12"/>
    <n v="17"/>
    <n v="0.70588235294117652"/>
    <n v="1.5972222222222221E-2"/>
  </r>
  <r>
    <n v="18"/>
    <n v="9"/>
    <s v="Plato_20"/>
    <s v="Descripcion del Plato_20"/>
    <n v="25"/>
    <n v="40"/>
    <n v="2"/>
    <n v="54"/>
    <s v="Ninguna"/>
    <n v="80"/>
    <n v="80"/>
    <n v="30"/>
    <n v="50"/>
    <n v="0.6"/>
    <n v="3.7499999999999999E-2"/>
  </r>
  <r>
    <n v="18"/>
    <n v="9"/>
    <s v="Plato_10"/>
    <s v="Descripcion del Plato_10"/>
    <n v="15"/>
    <n v="26"/>
    <n v="3"/>
    <n v="23"/>
    <s v="Ninguna"/>
    <n v="78"/>
    <n v="78"/>
    <n v="33"/>
    <n v="45"/>
    <n v="0.73333333333333328"/>
    <n v="1.5972222222222221E-2"/>
  </r>
  <r>
    <n v="18"/>
    <n v="9"/>
    <s v="Plato_15"/>
    <s v="Descripcion del Plato_15"/>
    <n v="19"/>
    <n v="32"/>
    <n v="2"/>
    <n v="34"/>
    <s v="Ninguna"/>
    <n v="64"/>
    <n v="64"/>
    <n v="26"/>
    <n v="38"/>
    <n v="0.68421052631578949"/>
    <n v="2.361111111111111E-2"/>
  </r>
  <r>
    <n v="19"/>
    <n v="18"/>
    <s v="Plato_20"/>
    <s v="Descripcion del Plato_20"/>
    <n v="25"/>
    <n v="40"/>
    <n v="2"/>
    <n v="44"/>
    <s v="Sin cebolla"/>
    <n v="80"/>
    <n v="80"/>
    <n v="30"/>
    <n v="50"/>
    <n v="0.6"/>
    <n v="3.0555555555555555E-2"/>
  </r>
  <r>
    <n v="20"/>
    <n v="8"/>
    <s v="Plato_8"/>
    <s v="Descripcion del Plato_8"/>
    <n v="21"/>
    <n v="35"/>
    <n v="3"/>
    <n v="50"/>
    <s v="Sin cebolla"/>
    <n v="105"/>
    <n v="105"/>
    <n v="42"/>
    <n v="63"/>
    <n v="0.66666666666666663"/>
    <n v="3.4722222222222224E-2"/>
  </r>
  <r>
    <n v="20"/>
    <n v="8"/>
    <s v="Plato_1"/>
    <s v="Descripcion del Plato_1"/>
    <n v="15"/>
    <n v="25"/>
    <n v="2"/>
    <n v="6"/>
    <s v="Sin cebolla"/>
    <n v="50"/>
    <n v="50"/>
    <n v="20"/>
    <n v="30"/>
    <n v="0.66666666666666663"/>
    <n v="4.1666666666666666E-3"/>
  </r>
  <r>
    <n v="20"/>
    <n v="8"/>
    <s v="Plato_14"/>
    <s v="Descripcion del Plato_14"/>
    <n v="14"/>
    <n v="23"/>
    <n v="1"/>
    <n v="14"/>
    <s v="Sin cebolla"/>
    <n v="23"/>
    <n v="23"/>
    <n v="9"/>
    <n v="14"/>
    <n v="0.6428571428571429"/>
    <n v="9.7222222222222224E-3"/>
  </r>
  <r>
    <n v="21"/>
    <n v="12"/>
    <s v="Plato_20"/>
    <s v="Descripcion del Plato_20"/>
    <n v="25"/>
    <n v="40"/>
    <n v="3"/>
    <n v="20"/>
    <s v="Ninguna"/>
    <n v="120"/>
    <n v="120"/>
    <n v="45"/>
    <n v="75"/>
    <n v="0.6"/>
    <n v="1.3888888888888888E-2"/>
  </r>
  <r>
    <n v="21"/>
    <n v="12"/>
    <s v="Plato_3"/>
    <s v="Descripcion del Plato_3"/>
    <n v="12"/>
    <n v="20"/>
    <n v="2"/>
    <n v="43"/>
    <s v="Ninguna"/>
    <n v="40"/>
    <n v="40"/>
    <n v="16"/>
    <n v="24"/>
    <n v="0.66666666666666663"/>
    <n v="2.9861111111111113E-2"/>
  </r>
  <r>
    <n v="21"/>
    <n v="12"/>
    <s v="Plato_15"/>
    <s v="Descripcion del Plato_15"/>
    <n v="19"/>
    <n v="32"/>
    <n v="2"/>
    <n v="44"/>
    <s v="Sin cebolla"/>
    <n v="64"/>
    <n v="64"/>
    <n v="26"/>
    <n v="38"/>
    <n v="0.68421052631578949"/>
    <n v="3.0555555555555555E-2"/>
  </r>
  <r>
    <n v="21"/>
    <n v="12"/>
    <s v="Plato_1"/>
    <s v="Descripcion del Plato_1"/>
    <n v="15"/>
    <n v="25"/>
    <n v="2"/>
    <n v="45"/>
    <s v="Sin cebolla"/>
    <n v="50"/>
    <n v="50"/>
    <n v="20"/>
    <n v="30"/>
    <n v="0.66666666666666663"/>
    <n v="3.125E-2"/>
  </r>
  <r>
    <n v="22"/>
    <n v="15"/>
    <s v="Plato_4"/>
    <s v="Descripcion del Plato_4"/>
    <n v="10"/>
    <n v="18"/>
    <n v="1"/>
    <n v="32"/>
    <s v="Ninguna"/>
    <n v="18"/>
    <n v="18"/>
    <n v="8"/>
    <n v="10"/>
    <n v="0.8"/>
    <n v="2.2222222222222223E-2"/>
  </r>
  <r>
    <n v="22"/>
    <n v="15"/>
    <s v="Plato_18"/>
    <s v="Descripcion del Plato_18"/>
    <n v="20"/>
    <n v="34"/>
    <n v="3"/>
    <n v="19"/>
    <s v="Ninguna"/>
    <n v="102"/>
    <n v="102"/>
    <n v="42"/>
    <n v="60"/>
    <n v="0.7"/>
    <n v="1.3194444444444444E-2"/>
  </r>
  <r>
    <n v="22"/>
    <n v="15"/>
    <s v="Plato_9"/>
    <s v="Descripcion del Plato_9"/>
    <n v="17"/>
    <n v="29"/>
    <n v="2"/>
    <n v="13"/>
    <s v="Sin cebolla"/>
    <n v="58"/>
    <n v="58"/>
    <n v="24"/>
    <n v="34"/>
    <n v="0.70588235294117652"/>
    <n v="9.0277777777777769E-3"/>
  </r>
  <r>
    <n v="22"/>
    <n v="15"/>
    <s v="Plato_8"/>
    <s v="Descripcion del Plato_8"/>
    <n v="21"/>
    <n v="35"/>
    <n v="1"/>
    <n v="59"/>
    <s v="Sin cebolla"/>
    <n v="35"/>
    <n v="35"/>
    <n v="14"/>
    <n v="21"/>
    <n v="0.66666666666666663"/>
    <n v="4.0972222222222222E-2"/>
  </r>
  <r>
    <n v="23"/>
    <n v="1"/>
    <s v="Plato_12"/>
    <s v="Descripcion del Plato_12"/>
    <n v="11"/>
    <n v="19"/>
    <n v="3"/>
    <n v="46"/>
    <s v="Sin cebolla"/>
    <n v="57"/>
    <n v="57"/>
    <n v="24"/>
    <n v="33"/>
    <n v="0.72727272727272729"/>
    <n v="3.1944444444444442E-2"/>
  </r>
  <r>
    <n v="23"/>
    <n v="1"/>
    <s v="Plato_6"/>
    <s v="Descripcion del Plato_6"/>
    <n v="16"/>
    <n v="27"/>
    <n v="3"/>
    <n v="17"/>
    <s v="Sin cebolla"/>
    <n v="81"/>
    <n v="81"/>
    <n v="33"/>
    <n v="48"/>
    <n v="0.6875"/>
    <n v="1.1805555555555555E-2"/>
  </r>
  <r>
    <n v="24"/>
    <n v="5"/>
    <s v="Plato_10"/>
    <s v="Descripcion del Plato_10"/>
    <n v="15"/>
    <n v="26"/>
    <n v="3"/>
    <n v="45"/>
    <s v="Ninguna"/>
    <n v="78"/>
    <n v="78"/>
    <n v="33"/>
    <n v="45"/>
    <n v="0.73333333333333328"/>
    <n v="3.125E-2"/>
  </r>
  <r>
    <n v="24"/>
    <n v="5"/>
    <s v="Plato_9"/>
    <s v="Descripcion del Plato_9"/>
    <n v="17"/>
    <n v="29"/>
    <n v="1"/>
    <n v="46"/>
    <s v="Ninguna"/>
    <n v="29"/>
    <n v="29"/>
    <n v="12"/>
    <n v="17"/>
    <n v="0.70588235294117652"/>
    <n v="3.1944444444444442E-2"/>
  </r>
  <r>
    <n v="24"/>
    <n v="5"/>
    <s v="Plato_14"/>
    <s v="Descripcion del Plato_14"/>
    <n v="14"/>
    <n v="23"/>
    <n v="2"/>
    <n v="42"/>
    <s v="Sin cebolla"/>
    <n v="46"/>
    <n v="46"/>
    <n v="18"/>
    <n v="28"/>
    <n v="0.6428571428571429"/>
    <n v="2.9166666666666667E-2"/>
  </r>
  <r>
    <n v="24"/>
    <n v="5"/>
    <s v="Plato_20"/>
    <s v="Descripcion del Plato_20"/>
    <n v="25"/>
    <n v="40"/>
    <n v="2"/>
    <n v="47"/>
    <s v="Sin cebolla"/>
    <n v="80"/>
    <n v="80"/>
    <n v="30"/>
    <n v="50"/>
    <n v="0.6"/>
    <n v="3.2638888888888891E-2"/>
  </r>
  <r>
    <n v="25"/>
    <n v="12"/>
    <s v="Plato_18"/>
    <s v="Descripcion del Plato_18"/>
    <n v="20"/>
    <n v="34"/>
    <n v="1"/>
    <n v="35"/>
    <s v="Sin cebolla"/>
    <n v="34"/>
    <n v="34"/>
    <n v="14"/>
    <n v="20"/>
    <n v="0.7"/>
    <n v="2.4305555555555556E-2"/>
  </r>
  <r>
    <n v="26"/>
    <n v="18"/>
    <s v="Plato_4"/>
    <s v="Descripcion del Plato_4"/>
    <n v="10"/>
    <n v="18"/>
    <n v="2"/>
    <n v="13"/>
    <s v="Sin cebolla"/>
    <n v="36"/>
    <n v="36"/>
    <n v="16"/>
    <n v="20"/>
    <n v="0.8"/>
    <n v="9.0277777777777769E-3"/>
  </r>
  <r>
    <n v="26"/>
    <n v="18"/>
    <s v="Plato_13"/>
    <s v="Descripcion del Plato_13"/>
    <n v="13"/>
    <n v="21"/>
    <n v="2"/>
    <n v="54"/>
    <s v="Ninguna"/>
    <n v="42"/>
    <n v="42"/>
    <n v="16"/>
    <n v="26"/>
    <n v="0.61538461538461542"/>
    <n v="3.7499999999999999E-2"/>
  </r>
  <r>
    <n v="26"/>
    <n v="18"/>
    <s v="Plato_7"/>
    <s v="Descripcion del Plato_7"/>
    <n v="14"/>
    <n v="24"/>
    <n v="2"/>
    <n v="42"/>
    <s v="Sin cebolla"/>
    <n v="48"/>
    <n v="48"/>
    <n v="20"/>
    <n v="28"/>
    <n v="0.7142857142857143"/>
    <n v="2.9166666666666667E-2"/>
  </r>
  <r>
    <n v="27"/>
    <n v="4"/>
    <s v="Plato_8"/>
    <s v="Descripcion del Plato_8"/>
    <n v="21"/>
    <n v="35"/>
    <n v="1"/>
    <n v="17"/>
    <s v="Ninguna"/>
    <n v="35"/>
    <n v="35"/>
    <n v="14"/>
    <n v="21"/>
    <n v="0.66666666666666663"/>
    <n v="1.1805555555555555E-2"/>
  </r>
  <r>
    <n v="27"/>
    <n v="4"/>
    <s v="Plato_10"/>
    <s v="Descripcion del Plato_10"/>
    <n v="15"/>
    <n v="26"/>
    <n v="1"/>
    <n v="38"/>
    <s v="Sin cebolla"/>
    <n v="26"/>
    <n v="26"/>
    <n v="11"/>
    <n v="15"/>
    <n v="0.73333333333333328"/>
    <n v="2.6388888888888889E-2"/>
  </r>
  <r>
    <n v="28"/>
    <n v="2"/>
    <s v="Plato_4"/>
    <s v="Descripcion del Plato_4"/>
    <n v="10"/>
    <n v="18"/>
    <n v="2"/>
    <n v="17"/>
    <s v="Sin cebolla"/>
    <n v="36"/>
    <n v="36"/>
    <n v="16"/>
    <n v="20"/>
    <n v="0.8"/>
    <n v="1.1805555555555555E-2"/>
  </r>
  <r>
    <n v="28"/>
    <n v="2"/>
    <s v="Plato_9"/>
    <s v="Descripcion del Plato_9"/>
    <n v="17"/>
    <n v="29"/>
    <n v="2"/>
    <n v="39"/>
    <s v="Sin cebolla"/>
    <n v="58"/>
    <n v="58"/>
    <n v="24"/>
    <n v="34"/>
    <n v="0.70588235294117652"/>
    <n v="2.7083333333333334E-2"/>
  </r>
  <r>
    <n v="29"/>
    <n v="20"/>
    <s v="Plato_1"/>
    <s v="Descripcion del Plato_1"/>
    <n v="15"/>
    <n v="25"/>
    <n v="3"/>
    <n v="22"/>
    <s v="Sin cebolla"/>
    <n v="75"/>
    <n v="75"/>
    <n v="30"/>
    <n v="45"/>
    <n v="0.66666666666666663"/>
    <n v="1.5277777777777777E-2"/>
  </r>
  <r>
    <n v="29"/>
    <n v="20"/>
    <s v="Plato_4"/>
    <s v="Descripcion del Plato_4"/>
    <n v="10"/>
    <n v="18"/>
    <n v="2"/>
    <n v="18"/>
    <s v="Ninguna"/>
    <n v="36"/>
    <n v="36"/>
    <n v="16"/>
    <n v="20"/>
    <n v="0.8"/>
    <n v="1.2500000000000001E-2"/>
  </r>
  <r>
    <n v="29"/>
    <n v="20"/>
    <s v="Plato_17"/>
    <s v="Descripcion del Plato_17"/>
    <n v="19"/>
    <n v="31"/>
    <n v="2"/>
    <n v="31"/>
    <s v="Sin cebolla"/>
    <n v="62"/>
    <n v="62"/>
    <n v="24"/>
    <n v="38"/>
    <n v="0.63157894736842102"/>
    <n v="2.1527777777777778E-2"/>
  </r>
  <r>
    <n v="30"/>
    <n v="14"/>
    <s v="Plato_10"/>
    <s v="Descripcion del Plato_10"/>
    <n v="15"/>
    <n v="26"/>
    <n v="2"/>
    <n v="14"/>
    <s v="Ninguna"/>
    <n v="52"/>
    <n v="52"/>
    <n v="22"/>
    <n v="30"/>
    <n v="0.73333333333333328"/>
    <n v="9.7222222222222224E-3"/>
  </r>
  <r>
    <n v="30"/>
    <n v="14"/>
    <s v="Plato_3"/>
    <s v="Descripcion del Plato_3"/>
    <n v="12"/>
    <n v="20"/>
    <n v="3"/>
    <n v="55"/>
    <s v="Ninguna"/>
    <n v="60"/>
    <n v="60"/>
    <n v="24"/>
    <n v="36"/>
    <n v="0.66666666666666663"/>
    <n v="3.8194444444444448E-2"/>
  </r>
  <r>
    <n v="31"/>
    <n v="13"/>
    <s v="Plato_9"/>
    <s v="Descripcion del Plato_9"/>
    <n v="17"/>
    <n v="29"/>
    <n v="1"/>
    <n v="59"/>
    <s v="Sin cebolla"/>
    <n v="29"/>
    <n v="29"/>
    <n v="12"/>
    <n v="17"/>
    <n v="0.70588235294117652"/>
    <n v="4.0972222222222222E-2"/>
  </r>
  <r>
    <n v="31"/>
    <n v="13"/>
    <s v="Plato_12"/>
    <s v="Descripcion del Plato_12"/>
    <n v="11"/>
    <n v="19"/>
    <n v="2"/>
    <n v="46"/>
    <s v="Sin cebolla"/>
    <n v="38"/>
    <n v="38"/>
    <n v="16"/>
    <n v="22"/>
    <n v="0.72727272727272729"/>
    <n v="3.1944444444444442E-2"/>
  </r>
  <r>
    <n v="32"/>
    <n v="5"/>
    <s v="Plato_15"/>
    <s v="Descripcion del Plato_15"/>
    <n v="19"/>
    <n v="32"/>
    <n v="2"/>
    <n v="50"/>
    <s v="Sin cebolla"/>
    <n v="64"/>
    <n v="64"/>
    <n v="26"/>
    <n v="38"/>
    <n v="0.68421052631578949"/>
    <n v="3.4722222222222224E-2"/>
  </r>
  <r>
    <n v="32"/>
    <n v="5"/>
    <s v="Plato_11"/>
    <s v="Descripcion del Plato_11"/>
    <n v="20"/>
    <n v="33"/>
    <n v="1"/>
    <n v="20"/>
    <s v="Sin cebolla"/>
    <n v="33"/>
    <n v="33"/>
    <n v="13"/>
    <n v="20"/>
    <n v="0.65"/>
    <n v="1.3888888888888888E-2"/>
  </r>
  <r>
    <n v="32"/>
    <n v="5"/>
    <s v="Plato_10"/>
    <s v="Descripcion del Plato_10"/>
    <n v="15"/>
    <n v="26"/>
    <n v="3"/>
    <n v="35"/>
    <s v="Ninguna"/>
    <n v="78"/>
    <n v="78"/>
    <n v="33"/>
    <n v="45"/>
    <n v="0.73333333333333328"/>
    <n v="2.4305555555555556E-2"/>
  </r>
  <r>
    <n v="32"/>
    <n v="5"/>
    <s v="Plato_4"/>
    <s v="Descripcion del Plato_4"/>
    <n v="10"/>
    <n v="18"/>
    <n v="2"/>
    <n v="23"/>
    <s v="Ninguna"/>
    <n v="36"/>
    <n v="36"/>
    <n v="16"/>
    <n v="20"/>
    <n v="0.8"/>
    <n v="1.5972222222222221E-2"/>
  </r>
  <r>
    <n v="33"/>
    <n v="4"/>
    <s v="Plato_8"/>
    <s v="Descripcion del Plato_8"/>
    <n v="21"/>
    <n v="35"/>
    <n v="3"/>
    <n v="6"/>
    <s v="Sin cebolla"/>
    <n v="105"/>
    <n v="105"/>
    <n v="42"/>
    <n v="63"/>
    <n v="0.66666666666666663"/>
    <n v="4.1666666666666666E-3"/>
  </r>
  <r>
    <n v="33"/>
    <n v="4"/>
    <s v="Plato_6"/>
    <s v="Descripcion del Plato_6"/>
    <n v="16"/>
    <n v="27"/>
    <n v="1"/>
    <n v="59"/>
    <s v="Ninguna"/>
    <n v="27"/>
    <n v="27"/>
    <n v="11"/>
    <n v="16"/>
    <n v="0.6875"/>
    <n v="4.0972222222222222E-2"/>
  </r>
  <r>
    <n v="33"/>
    <n v="4"/>
    <s v="Plato_15"/>
    <s v="Descripcion del Plato_15"/>
    <n v="19"/>
    <n v="32"/>
    <n v="3"/>
    <n v="55"/>
    <s v="Sin cebolla"/>
    <n v="96"/>
    <n v="96"/>
    <n v="39"/>
    <n v="57"/>
    <n v="0.68421052631578949"/>
    <n v="3.8194444444444448E-2"/>
  </r>
  <r>
    <n v="33"/>
    <n v="4"/>
    <s v="Plato_10"/>
    <s v="Descripcion del Plato_10"/>
    <n v="15"/>
    <n v="26"/>
    <n v="3"/>
    <n v="10"/>
    <s v="Ninguna"/>
    <n v="78"/>
    <n v="78"/>
    <n v="33"/>
    <n v="45"/>
    <n v="0.73333333333333328"/>
    <n v="6.9444444444444441E-3"/>
  </r>
  <r>
    <n v="34"/>
    <n v="15"/>
    <s v="Plato_18"/>
    <s v="Descripcion del Plato_18"/>
    <n v="20"/>
    <n v="34"/>
    <n v="1"/>
    <n v="46"/>
    <s v="Ninguna"/>
    <n v="34"/>
    <n v="34"/>
    <n v="14"/>
    <n v="20"/>
    <n v="0.7"/>
    <n v="3.1944444444444442E-2"/>
  </r>
  <r>
    <n v="34"/>
    <n v="15"/>
    <s v="Plato_10"/>
    <s v="Descripcion del Plato_10"/>
    <n v="15"/>
    <n v="26"/>
    <n v="3"/>
    <n v="19"/>
    <s v="Sin cebolla"/>
    <n v="78"/>
    <n v="78"/>
    <n v="33"/>
    <n v="45"/>
    <n v="0.73333333333333328"/>
    <n v="1.3194444444444444E-2"/>
  </r>
  <r>
    <n v="35"/>
    <n v="13"/>
    <s v="Plato_2"/>
    <s v="Descripcion del Plato_2"/>
    <n v="18"/>
    <n v="30"/>
    <n v="3"/>
    <n v="5"/>
    <s v="Sin cebolla"/>
    <n v="90"/>
    <n v="90"/>
    <n v="36"/>
    <n v="54"/>
    <n v="0.66666666666666663"/>
    <n v="3.472222222222222E-3"/>
  </r>
  <r>
    <n v="35"/>
    <n v="13"/>
    <s v="Plato_9"/>
    <s v="Descripcion del Plato_9"/>
    <n v="17"/>
    <n v="29"/>
    <n v="1"/>
    <n v="8"/>
    <s v="Ninguna"/>
    <n v="29"/>
    <n v="29"/>
    <n v="12"/>
    <n v="17"/>
    <n v="0.70588235294117652"/>
    <n v="5.5555555555555558E-3"/>
  </r>
  <r>
    <n v="35"/>
    <n v="13"/>
    <s v="Plato_11"/>
    <s v="Descripcion del Plato_11"/>
    <n v="20"/>
    <n v="33"/>
    <n v="1"/>
    <n v="21"/>
    <s v="Ninguna"/>
    <n v="33"/>
    <n v="33"/>
    <n v="13"/>
    <n v="20"/>
    <n v="0.65"/>
    <n v="1.4583333333333334E-2"/>
  </r>
  <r>
    <n v="35"/>
    <n v="13"/>
    <s v="Plato_17"/>
    <s v="Descripcion del Plato_17"/>
    <n v="19"/>
    <n v="31"/>
    <n v="2"/>
    <n v="31"/>
    <s v="Sin cebolla"/>
    <n v="62"/>
    <n v="62"/>
    <n v="24"/>
    <n v="38"/>
    <n v="0.63157894736842102"/>
    <n v="2.1527777777777778E-2"/>
  </r>
  <r>
    <n v="36"/>
    <n v="5"/>
    <s v="Plato_2"/>
    <s v="Descripcion del Plato_2"/>
    <n v="18"/>
    <n v="30"/>
    <n v="1"/>
    <n v="38"/>
    <s v="Ninguna"/>
    <n v="30"/>
    <n v="30"/>
    <n v="12"/>
    <n v="18"/>
    <n v="0.66666666666666663"/>
    <n v="2.6388888888888889E-2"/>
  </r>
  <r>
    <n v="37"/>
    <n v="20"/>
    <s v="Plato_13"/>
    <s v="Descripcion del Plato_13"/>
    <n v="13"/>
    <n v="21"/>
    <n v="1"/>
    <n v="47"/>
    <s v="Ninguna"/>
    <n v="21"/>
    <n v="21"/>
    <n v="8"/>
    <n v="13"/>
    <n v="0.61538461538461542"/>
    <n v="3.2638888888888891E-2"/>
  </r>
  <r>
    <n v="38"/>
    <n v="10"/>
    <s v="Plato_17"/>
    <s v="Descripcion del Plato_17"/>
    <n v="19"/>
    <n v="31"/>
    <n v="3"/>
    <n v="21"/>
    <s v="Sin cebolla"/>
    <n v="93"/>
    <n v="93"/>
    <n v="36"/>
    <n v="57"/>
    <n v="0.63157894736842102"/>
    <n v="1.4583333333333334E-2"/>
  </r>
  <r>
    <n v="38"/>
    <n v="10"/>
    <s v="Plato_8"/>
    <s v="Descripcion del Plato_8"/>
    <n v="21"/>
    <n v="35"/>
    <n v="2"/>
    <n v="34"/>
    <s v="Ninguna"/>
    <n v="70"/>
    <n v="70"/>
    <n v="28"/>
    <n v="42"/>
    <n v="0.66666666666666663"/>
    <n v="2.361111111111111E-2"/>
  </r>
  <r>
    <n v="38"/>
    <n v="10"/>
    <s v="Plato_19"/>
    <s v="Descripcion del Plato_19"/>
    <n v="22"/>
    <n v="36"/>
    <n v="2"/>
    <n v="43"/>
    <s v="Ninguna"/>
    <n v="72"/>
    <n v="72"/>
    <n v="28"/>
    <n v="44"/>
    <n v="0.63636363636363635"/>
    <n v="2.9861111111111113E-2"/>
  </r>
  <r>
    <n v="39"/>
    <n v="15"/>
    <s v="Plato_19"/>
    <s v="Descripcion del Plato_19"/>
    <n v="22"/>
    <n v="36"/>
    <n v="3"/>
    <n v="57"/>
    <s v="Ninguna"/>
    <n v="108"/>
    <n v="108"/>
    <n v="42"/>
    <n v="66"/>
    <n v="0.63636363636363635"/>
    <n v="3.9583333333333331E-2"/>
  </r>
  <r>
    <n v="40"/>
    <n v="1"/>
    <s v="Plato_9"/>
    <s v="Descripcion del Plato_9"/>
    <n v="17"/>
    <n v="29"/>
    <n v="3"/>
    <n v="15"/>
    <s v="Sin cebolla"/>
    <n v="87"/>
    <n v="87"/>
    <n v="36"/>
    <n v="51"/>
    <n v="0.70588235294117652"/>
    <n v="1.0416666666666666E-2"/>
  </r>
  <r>
    <n v="40"/>
    <n v="1"/>
    <s v="Plato_11"/>
    <s v="Descripcion del Plato_11"/>
    <n v="20"/>
    <n v="33"/>
    <n v="1"/>
    <n v="50"/>
    <s v="Sin cebolla"/>
    <n v="33"/>
    <n v="33"/>
    <n v="13"/>
    <n v="20"/>
    <n v="0.65"/>
    <n v="3.4722222222222224E-2"/>
  </r>
  <r>
    <n v="40"/>
    <n v="1"/>
    <s v="Plato_16"/>
    <s v="Descripcion del Plato_16"/>
    <n v="16"/>
    <n v="28"/>
    <n v="1"/>
    <n v="13"/>
    <s v="Sin cebolla"/>
    <n v="28"/>
    <n v="28"/>
    <n v="12"/>
    <n v="16"/>
    <n v="0.75"/>
    <n v="9.0277777777777769E-3"/>
  </r>
  <r>
    <n v="41"/>
    <n v="7"/>
    <s v="Plato_15"/>
    <s v="Descripcion del Plato_15"/>
    <n v="19"/>
    <n v="32"/>
    <n v="3"/>
    <n v="23"/>
    <s v="Sin cebolla"/>
    <n v="96"/>
    <n v="96"/>
    <n v="39"/>
    <n v="57"/>
    <n v="0.68421052631578949"/>
    <n v="1.5972222222222221E-2"/>
  </r>
  <r>
    <n v="41"/>
    <n v="7"/>
    <s v="Plato_10"/>
    <s v="Descripcion del Plato_10"/>
    <n v="15"/>
    <n v="26"/>
    <n v="3"/>
    <n v="47"/>
    <s v="Sin cebolla"/>
    <n v="78"/>
    <n v="78"/>
    <n v="33"/>
    <n v="45"/>
    <n v="0.73333333333333328"/>
    <n v="3.2638888888888891E-2"/>
  </r>
  <r>
    <n v="41"/>
    <n v="7"/>
    <s v="Plato_2"/>
    <s v="Descripcion del Plato_2"/>
    <n v="18"/>
    <n v="30"/>
    <n v="1"/>
    <n v="19"/>
    <s v="Sin cebolla"/>
    <n v="30"/>
    <n v="30"/>
    <n v="12"/>
    <n v="18"/>
    <n v="0.66666666666666663"/>
    <n v="1.3194444444444444E-2"/>
  </r>
  <r>
    <n v="42"/>
    <n v="14"/>
    <s v="Plato_5"/>
    <s v="Descripcion del Plato_5"/>
    <n v="13"/>
    <n v="22"/>
    <n v="1"/>
    <n v="57"/>
    <s v="Sin cebolla"/>
    <n v="22"/>
    <n v="22"/>
    <n v="9"/>
    <n v="13"/>
    <n v="0.69230769230769229"/>
    <n v="3.9583333333333331E-2"/>
  </r>
  <r>
    <n v="42"/>
    <n v="14"/>
    <s v="Plato_20"/>
    <s v="Descripcion del Plato_20"/>
    <n v="25"/>
    <n v="40"/>
    <n v="2"/>
    <n v="12"/>
    <s v="Sin cebolla"/>
    <n v="80"/>
    <n v="80"/>
    <n v="30"/>
    <n v="50"/>
    <n v="0.6"/>
    <n v="8.3333333333333332E-3"/>
  </r>
  <r>
    <n v="43"/>
    <n v="8"/>
    <s v="Plato_15"/>
    <s v="Descripcion del Plato_15"/>
    <n v="19"/>
    <n v="32"/>
    <n v="1"/>
    <n v="6"/>
    <s v="Sin cebolla"/>
    <n v="32"/>
    <n v="32"/>
    <n v="13"/>
    <n v="19"/>
    <n v="0.68421052631578949"/>
    <n v="4.1666666666666666E-3"/>
  </r>
  <r>
    <n v="43"/>
    <n v="8"/>
    <s v="Plato_18"/>
    <s v="Descripcion del Plato_18"/>
    <n v="20"/>
    <n v="34"/>
    <n v="2"/>
    <n v="59"/>
    <s v="Sin cebolla"/>
    <n v="68"/>
    <n v="68"/>
    <n v="28"/>
    <n v="40"/>
    <n v="0.7"/>
    <n v="4.0972222222222222E-2"/>
  </r>
  <r>
    <n v="43"/>
    <n v="8"/>
    <s v="Plato_7"/>
    <s v="Descripcion del Plato_7"/>
    <n v="14"/>
    <n v="24"/>
    <n v="3"/>
    <n v="57"/>
    <s v="Ninguna"/>
    <n v="72"/>
    <n v="72"/>
    <n v="30"/>
    <n v="42"/>
    <n v="0.7142857142857143"/>
    <n v="3.9583333333333331E-2"/>
  </r>
  <r>
    <n v="43"/>
    <n v="8"/>
    <s v="Plato_17"/>
    <s v="Descripcion del Plato_17"/>
    <n v="19"/>
    <n v="31"/>
    <n v="1"/>
    <n v="24"/>
    <s v="Ninguna"/>
    <n v="31"/>
    <n v="31"/>
    <n v="12"/>
    <n v="19"/>
    <n v="0.63157894736842102"/>
    <n v="1.6666666666666666E-2"/>
  </r>
  <r>
    <n v="44"/>
    <n v="18"/>
    <s v="Plato_10"/>
    <s v="Descripcion del Plato_10"/>
    <n v="15"/>
    <n v="26"/>
    <n v="1"/>
    <n v="34"/>
    <s v="Sin cebolla"/>
    <n v="26"/>
    <n v="26"/>
    <n v="11"/>
    <n v="15"/>
    <n v="0.73333333333333328"/>
    <n v="2.361111111111111E-2"/>
  </r>
  <r>
    <n v="44"/>
    <n v="18"/>
    <s v="Plato_1"/>
    <s v="Descripcion del Plato_1"/>
    <n v="15"/>
    <n v="25"/>
    <n v="3"/>
    <n v="8"/>
    <s v="Ninguna"/>
    <n v="75"/>
    <n v="75"/>
    <n v="30"/>
    <n v="45"/>
    <n v="0.66666666666666663"/>
    <n v="5.5555555555555558E-3"/>
  </r>
  <r>
    <n v="44"/>
    <n v="18"/>
    <s v="Plato_13"/>
    <s v="Descripcion del Plato_13"/>
    <n v="13"/>
    <n v="21"/>
    <n v="1"/>
    <n v="43"/>
    <s v="Ninguna"/>
    <n v="21"/>
    <n v="21"/>
    <n v="8"/>
    <n v="13"/>
    <n v="0.61538461538461542"/>
    <n v="2.9861111111111113E-2"/>
  </r>
  <r>
    <n v="45"/>
    <n v="17"/>
    <s v="Plato_4"/>
    <s v="Descripcion del Plato_4"/>
    <n v="10"/>
    <n v="18"/>
    <n v="3"/>
    <n v="47"/>
    <s v="Ninguna"/>
    <n v="54"/>
    <n v="54"/>
    <n v="24"/>
    <n v="30"/>
    <n v="0.8"/>
    <n v="3.2638888888888891E-2"/>
  </r>
  <r>
    <n v="46"/>
    <n v="10"/>
    <s v="Plato_2"/>
    <s v="Descripcion del Plato_2"/>
    <n v="18"/>
    <n v="30"/>
    <n v="2"/>
    <n v="23"/>
    <s v="Sin cebolla"/>
    <n v="60"/>
    <n v="60"/>
    <n v="24"/>
    <n v="36"/>
    <n v="0.66666666666666663"/>
    <n v="1.5972222222222221E-2"/>
  </r>
  <r>
    <n v="46"/>
    <n v="10"/>
    <s v="Plato_18"/>
    <s v="Descripcion del Plato_18"/>
    <n v="20"/>
    <n v="34"/>
    <n v="1"/>
    <n v="48"/>
    <s v="Sin cebolla"/>
    <n v="34"/>
    <n v="34"/>
    <n v="14"/>
    <n v="20"/>
    <n v="0.7"/>
    <n v="3.3333333333333333E-2"/>
  </r>
  <r>
    <n v="46"/>
    <n v="10"/>
    <s v="Plato_14"/>
    <s v="Descripcion del Plato_14"/>
    <n v="14"/>
    <n v="23"/>
    <n v="2"/>
    <n v="15"/>
    <s v="Ninguna"/>
    <n v="46"/>
    <n v="46"/>
    <n v="18"/>
    <n v="28"/>
    <n v="0.6428571428571429"/>
    <n v="1.0416666666666666E-2"/>
  </r>
  <r>
    <n v="47"/>
    <n v="18"/>
    <s v="Plato_11"/>
    <s v="Descripcion del Plato_11"/>
    <n v="20"/>
    <n v="33"/>
    <n v="2"/>
    <n v="56"/>
    <s v="Ninguna"/>
    <n v="66"/>
    <n v="66"/>
    <n v="26"/>
    <n v="40"/>
    <n v="0.65"/>
    <n v="3.888888888888889E-2"/>
  </r>
  <r>
    <n v="47"/>
    <n v="18"/>
    <s v="Plato_14"/>
    <s v="Descripcion del Plato_14"/>
    <n v="14"/>
    <n v="23"/>
    <n v="1"/>
    <n v="17"/>
    <s v="Sin cebolla"/>
    <n v="23"/>
    <n v="23"/>
    <n v="9"/>
    <n v="14"/>
    <n v="0.6428571428571429"/>
    <n v="1.1805555555555555E-2"/>
  </r>
  <r>
    <n v="47"/>
    <n v="18"/>
    <s v="Plato_3"/>
    <s v="Descripcion del Plato_3"/>
    <n v="12"/>
    <n v="20"/>
    <n v="1"/>
    <n v="14"/>
    <s v="Sin cebolla"/>
    <n v="20"/>
    <n v="20"/>
    <n v="8"/>
    <n v="12"/>
    <n v="0.66666666666666663"/>
    <n v="9.7222222222222224E-3"/>
  </r>
  <r>
    <n v="48"/>
    <n v="17"/>
    <s v="Plato_6"/>
    <s v="Descripcion del Plato_6"/>
    <n v="16"/>
    <n v="27"/>
    <n v="3"/>
    <n v="37"/>
    <s v="Sin cebolla"/>
    <n v="81"/>
    <n v="81"/>
    <n v="33"/>
    <n v="48"/>
    <n v="0.6875"/>
    <n v="2.5694444444444443E-2"/>
  </r>
  <r>
    <n v="48"/>
    <n v="17"/>
    <s v="Plato_5"/>
    <s v="Descripcion del Plato_5"/>
    <n v="13"/>
    <n v="22"/>
    <n v="2"/>
    <n v="55"/>
    <s v="Ninguna"/>
    <n v="44"/>
    <n v="44"/>
    <n v="18"/>
    <n v="26"/>
    <n v="0.69230769230769229"/>
    <n v="3.8194444444444448E-2"/>
  </r>
  <r>
    <n v="48"/>
    <n v="17"/>
    <s v="Plato_11"/>
    <s v="Descripcion del Plato_11"/>
    <n v="20"/>
    <n v="33"/>
    <n v="1"/>
    <n v="32"/>
    <s v="Sin cebolla"/>
    <n v="33"/>
    <n v="33"/>
    <n v="13"/>
    <n v="20"/>
    <n v="0.65"/>
    <n v="2.2222222222222223E-2"/>
  </r>
  <r>
    <n v="49"/>
    <n v="8"/>
    <s v="Plato_7"/>
    <s v="Descripcion del Plato_7"/>
    <n v="14"/>
    <n v="24"/>
    <n v="3"/>
    <n v="9"/>
    <s v="Ninguna"/>
    <n v="72"/>
    <n v="72"/>
    <n v="30"/>
    <n v="42"/>
    <n v="0.7142857142857143"/>
    <n v="6.2500000000000003E-3"/>
  </r>
  <r>
    <n v="49"/>
    <n v="8"/>
    <s v="Plato_15"/>
    <s v="Descripcion del Plato_15"/>
    <n v="19"/>
    <n v="32"/>
    <n v="3"/>
    <n v="27"/>
    <s v="Ninguna"/>
    <n v="96"/>
    <n v="96"/>
    <n v="39"/>
    <n v="57"/>
    <n v="0.68421052631578949"/>
    <n v="1.8749999999999999E-2"/>
  </r>
  <r>
    <n v="49"/>
    <n v="8"/>
    <s v="Plato_4"/>
    <s v="Descripcion del Plato_4"/>
    <n v="10"/>
    <n v="18"/>
    <n v="1"/>
    <n v="45"/>
    <s v="Sin cebolla"/>
    <n v="18"/>
    <n v="18"/>
    <n v="8"/>
    <n v="10"/>
    <n v="0.8"/>
    <n v="3.125E-2"/>
  </r>
  <r>
    <n v="50"/>
    <n v="19"/>
    <s v="Plato_15"/>
    <s v="Descripcion del Plato_15"/>
    <n v="19"/>
    <n v="32"/>
    <n v="1"/>
    <n v="6"/>
    <s v="Ninguna"/>
    <n v="32"/>
    <n v="32"/>
    <n v="13"/>
    <n v="19"/>
    <n v="0.68421052631578949"/>
    <n v="4.1666666666666666E-3"/>
  </r>
  <r>
    <n v="50"/>
    <n v="19"/>
    <s v="Plato_5"/>
    <s v="Descripcion del Plato_5"/>
    <n v="13"/>
    <n v="22"/>
    <n v="2"/>
    <n v="15"/>
    <s v="Ninguna"/>
    <n v="44"/>
    <n v="44"/>
    <n v="18"/>
    <n v="26"/>
    <n v="0.69230769230769229"/>
    <n v="1.0416666666666666E-2"/>
  </r>
  <r>
    <n v="51"/>
    <n v="12"/>
    <s v="Plato_14"/>
    <s v="Descripcion del Plato_14"/>
    <n v="14"/>
    <n v="23"/>
    <n v="2"/>
    <n v="33"/>
    <s v="Sin cebolla"/>
    <n v="46"/>
    <n v="46"/>
    <n v="18"/>
    <n v="28"/>
    <n v="0.6428571428571429"/>
    <n v="2.2916666666666665E-2"/>
  </r>
  <r>
    <n v="51"/>
    <n v="12"/>
    <s v="Plato_11"/>
    <s v="Descripcion del Plato_11"/>
    <n v="20"/>
    <n v="33"/>
    <n v="3"/>
    <n v="56"/>
    <s v="Ninguna"/>
    <n v="99"/>
    <n v="99"/>
    <n v="39"/>
    <n v="60"/>
    <n v="0.65"/>
    <n v="3.888888888888889E-2"/>
  </r>
  <r>
    <n v="51"/>
    <n v="12"/>
    <s v="Plato_5"/>
    <s v="Descripcion del Plato_5"/>
    <n v="13"/>
    <n v="22"/>
    <n v="2"/>
    <n v="53"/>
    <s v="Ninguna"/>
    <n v="44"/>
    <n v="44"/>
    <n v="18"/>
    <n v="26"/>
    <n v="0.69230769230769229"/>
    <n v="3.6805555555555557E-2"/>
  </r>
  <r>
    <n v="51"/>
    <n v="12"/>
    <s v="Plato_4"/>
    <s v="Descripcion del Plato_4"/>
    <n v="10"/>
    <n v="18"/>
    <n v="2"/>
    <n v="22"/>
    <s v="Ninguna"/>
    <n v="36"/>
    <n v="36"/>
    <n v="16"/>
    <n v="20"/>
    <n v="0.8"/>
    <n v="1.5277777777777777E-2"/>
  </r>
  <r>
    <n v="52"/>
    <n v="7"/>
    <s v="Plato_11"/>
    <s v="Descripcion del Plato_11"/>
    <n v="20"/>
    <n v="33"/>
    <n v="3"/>
    <n v="13"/>
    <s v="Ninguna"/>
    <n v="99"/>
    <n v="99"/>
    <n v="39"/>
    <n v="60"/>
    <n v="0.65"/>
    <n v="9.0277777777777769E-3"/>
  </r>
  <r>
    <n v="52"/>
    <n v="7"/>
    <s v="Plato_17"/>
    <s v="Descripcion del Plato_17"/>
    <n v="19"/>
    <n v="31"/>
    <n v="2"/>
    <n v="17"/>
    <s v="Sin cebolla"/>
    <n v="62"/>
    <n v="62"/>
    <n v="24"/>
    <n v="38"/>
    <n v="0.63157894736842102"/>
    <n v="1.1805555555555555E-2"/>
  </r>
  <r>
    <n v="52"/>
    <n v="7"/>
    <s v="Plato_18"/>
    <s v="Descripcion del Plato_18"/>
    <n v="20"/>
    <n v="34"/>
    <n v="3"/>
    <n v="32"/>
    <s v="Ninguna"/>
    <n v="102"/>
    <n v="102"/>
    <n v="42"/>
    <n v="60"/>
    <n v="0.7"/>
    <n v="2.2222222222222223E-2"/>
  </r>
  <r>
    <n v="53"/>
    <n v="16"/>
    <s v="Plato_14"/>
    <s v="Descripcion del Plato_14"/>
    <n v="14"/>
    <n v="23"/>
    <n v="3"/>
    <n v="47"/>
    <s v="Sin cebolla"/>
    <n v="69"/>
    <n v="69"/>
    <n v="27"/>
    <n v="42"/>
    <n v="0.6428571428571429"/>
    <n v="3.2638888888888891E-2"/>
  </r>
  <r>
    <n v="53"/>
    <n v="16"/>
    <s v="Plato_2"/>
    <s v="Descripcion del Plato_2"/>
    <n v="18"/>
    <n v="30"/>
    <n v="3"/>
    <n v="39"/>
    <s v="Sin cebolla"/>
    <n v="90"/>
    <n v="90"/>
    <n v="36"/>
    <n v="54"/>
    <n v="0.66666666666666663"/>
    <n v="2.7083333333333334E-2"/>
  </r>
  <r>
    <n v="53"/>
    <n v="16"/>
    <s v="Plato_19"/>
    <s v="Descripcion del Plato_19"/>
    <n v="22"/>
    <n v="36"/>
    <n v="3"/>
    <n v="26"/>
    <s v="Ninguna"/>
    <n v="108"/>
    <n v="108"/>
    <n v="42"/>
    <n v="66"/>
    <n v="0.63636363636363635"/>
    <n v="1.8055555555555554E-2"/>
  </r>
  <r>
    <n v="54"/>
    <n v="6"/>
    <s v="Plato_8"/>
    <s v="Descripcion del Plato_8"/>
    <n v="21"/>
    <n v="35"/>
    <n v="3"/>
    <n v="47"/>
    <s v="Ninguna"/>
    <n v="105"/>
    <n v="105"/>
    <n v="42"/>
    <n v="63"/>
    <n v="0.66666666666666663"/>
    <n v="3.2638888888888891E-2"/>
  </r>
  <r>
    <n v="54"/>
    <n v="6"/>
    <s v="Plato_17"/>
    <s v="Descripcion del Plato_17"/>
    <n v="19"/>
    <n v="31"/>
    <n v="1"/>
    <n v="55"/>
    <s v="Sin cebolla"/>
    <n v="31"/>
    <n v="31"/>
    <n v="12"/>
    <n v="19"/>
    <n v="0.63157894736842102"/>
    <n v="3.8194444444444448E-2"/>
  </r>
  <r>
    <n v="54"/>
    <n v="6"/>
    <s v="Plato_4"/>
    <s v="Descripcion del Plato_4"/>
    <n v="10"/>
    <n v="18"/>
    <n v="1"/>
    <n v="55"/>
    <s v="Sin cebolla"/>
    <n v="18"/>
    <n v="18"/>
    <n v="8"/>
    <n v="10"/>
    <n v="0.8"/>
    <n v="3.8194444444444448E-2"/>
  </r>
  <r>
    <n v="54"/>
    <n v="6"/>
    <s v="Plato_11"/>
    <s v="Descripcion del Plato_11"/>
    <n v="20"/>
    <n v="33"/>
    <n v="1"/>
    <n v="46"/>
    <s v="Sin cebolla"/>
    <n v="33"/>
    <n v="33"/>
    <n v="13"/>
    <n v="20"/>
    <n v="0.65"/>
    <n v="3.1944444444444442E-2"/>
  </r>
  <r>
    <n v="55"/>
    <n v="20"/>
    <s v="Plato_11"/>
    <s v="Descripcion del Plato_11"/>
    <n v="20"/>
    <n v="33"/>
    <n v="3"/>
    <n v="27"/>
    <s v="Sin cebolla"/>
    <n v="99"/>
    <n v="99"/>
    <n v="39"/>
    <n v="60"/>
    <n v="0.65"/>
    <n v="1.8749999999999999E-2"/>
  </r>
  <r>
    <n v="55"/>
    <n v="20"/>
    <s v="Plato_7"/>
    <s v="Descripcion del Plato_7"/>
    <n v="14"/>
    <n v="24"/>
    <n v="1"/>
    <n v="5"/>
    <s v="Ninguna"/>
    <n v="24"/>
    <n v="24"/>
    <n v="10"/>
    <n v="14"/>
    <n v="0.7142857142857143"/>
    <n v="3.472222222222222E-3"/>
  </r>
  <r>
    <n v="55"/>
    <n v="20"/>
    <s v="Plato_19"/>
    <s v="Descripcion del Plato_19"/>
    <n v="22"/>
    <n v="36"/>
    <n v="1"/>
    <n v="51"/>
    <s v="Sin cebolla"/>
    <n v="36"/>
    <n v="36"/>
    <n v="14"/>
    <n v="22"/>
    <n v="0.63636363636363635"/>
    <n v="3.5416666666666666E-2"/>
  </r>
  <r>
    <n v="55"/>
    <n v="20"/>
    <s v="Plato_15"/>
    <s v="Descripcion del Plato_15"/>
    <n v="19"/>
    <n v="32"/>
    <n v="3"/>
    <n v="13"/>
    <s v="Ninguna"/>
    <n v="96"/>
    <n v="96"/>
    <n v="39"/>
    <n v="57"/>
    <n v="0.68421052631578949"/>
    <n v="9.0277777777777769E-3"/>
  </r>
  <r>
    <n v="56"/>
    <n v="1"/>
    <s v="Plato_9"/>
    <s v="Descripcion del Plato_9"/>
    <n v="17"/>
    <n v="29"/>
    <n v="1"/>
    <n v="38"/>
    <s v="Ninguna"/>
    <n v="29"/>
    <n v="29"/>
    <n v="12"/>
    <n v="17"/>
    <n v="0.70588235294117652"/>
    <n v="2.6388888888888889E-2"/>
  </r>
  <r>
    <n v="56"/>
    <n v="1"/>
    <s v="Plato_12"/>
    <s v="Descripcion del Plato_12"/>
    <n v="11"/>
    <n v="19"/>
    <n v="1"/>
    <n v="40"/>
    <s v="Sin cebolla"/>
    <n v="19"/>
    <n v="19"/>
    <n v="8"/>
    <n v="11"/>
    <n v="0.72727272727272729"/>
    <n v="2.7777777777777776E-2"/>
  </r>
  <r>
    <n v="57"/>
    <n v="18"/>
    <s v="Plato_8"/>
    <s v="Descripcion del Plato_8"/>
    <n v="21"/>
    <n v="35"/>
    <n v="1"/>
    <n v="21"/>
    <s v="Sin cebolla"/>
    <n v="35"/>
    <n v="35"/>
    <n v="14"/>
    <n v="21"/>
    <n v="0.66666666666666663"/>
    <n v="1.4583333333333334E-2"/>
  </r>
  <r>
    <n v="57"/>
    <n v="18"/>
    <s v="Plato_20"/>
    <s v="Descripcion del Plato_20"/>
    <n v="25"/>
    <n v="40"/>
    <n v="1"/>
    <n v="30"/>
    <s v="Sin cebolla"/>
    <n v="40"/>
    <n v="40"/>
    <n v="15"/>
    <n v="25"/>
    <n v="0.6"/>
    <n v="2.0833333333333332E-2"/>
  </r>
  <r>
    <n v="57"/>
    <n v="18"/>
    <s v="Plato_5"/>
    <s v="Descripcion del Plato_5"/>
    <n v="13"/>
    <n v="22"/>
    <n v="1"/>
    <n v="10"/>
    <s v="Ninguna"/>
    <n v="22"/>
    <n v="22"/>
    <n v="9"/>
    <n v="13"/>
    <n v="0.69230769230769229"/>
    <n v="6.9444444444444441E-3"/>
  </r>
  <r>
    <n v="57"/>
    <n v="18"/>
    <s v="Plato_19"/>
    <s v="Descripcion del Plato_19"/>
    <n v="22"/>
    <n v="36"/>
    <n v="2"/>
    <n v="7"/>
    <s v="Sin cebolla"/>
    <n v="72"/>
    <n v="72"/>
    <n v="28"/>
    <n v="44"/>
    <n v="0.63636363636363635"/>
    <n v="4.8611111111111112E-3"/>
  </r>
  <r>
    <n v="58"/>
    <n v="8"/>
    <s v="Plato_5"/>
    <s v="Descripcion del Plato_5"/>
    <n v="13"/>
    <n v="22"/>
    <n v="1"/>
    <n v="17"/>
    <s v="Sin cebolla"/>
    <n v="22"/>
    <n v="22"/>
    <n v="9"/>
    <n v="13"/>
    <n v="0.69230769230769229"/>
    <n v="1.1805555555555555E-2"/>
  </r>
  <r>
    <n v="58"/>
    <n v="8"/>
    <s v="Plato_3"/>
    <s v="Descripcion del Plato_3"/>
    <n v="12"/>
    <n v="20"/>
    <n v="3"/>
    <n v="56"/>
    <s v="Sin cebolla"/>
    <n v="60"/>
    <n v="60"/>
    <n v="24"/>
    <n v="36"/>
    <n v="0.66666666666666663"/>
    <n v="3.888888888888889E-2"/>
  </r>
  <r>
    <n v="59"/>
    <n v="8"/>
    <s v="Plato_12"/>
    <s v="Descripcion del Plato_12"/>
    <n v="11"/>
    <n v="19"/>
    <n v="2"/>
    <n v="13"/>
    <s v="Ninguna"/>
    <n v="38"/>
    <n v="38"/>
    <n v="16"/>
    <n v="22"/>
    <n v="0.72727272727272729"/>
    <n v="9.0277777777777769E-3"/>
  </r>
  <r>
    <n v="59"/>
    <n v="8"/>
    <s v="Plato_14"/>
    <s v="Descripcion del Plato_14"/>
    <n v="14"/>
    <n v="23"/>
    <n v="2"/>
    <n v="9"/>
    <s v="Ninguna"/>
    <n v="46"/>
    <n v="46"/>
    <n v="18"/>
    <n v="28"/>
    <n v="0.6428571428571429"/>
    <n v="6.2500000000000003E-3"/>
  </r>
  <r>
    <n v="59"/>
    <n v="8"/>
    <s v="Plato_4"/>
    <s v="Descripcion del Plato_4"/>
    <n v="10"/>
    <n v="18"/>
    <n v="2"/>
    <n v="13"/>
    <s v="Sin cebolla"/>
    <n v="36"/>
    <n v="36"/>
    <n v="16"/>
    <n v="20"/>
    <n v="0.8"/>
    <n v="9.0277777777777769E-3"/>
  </r>
  <r>
    <n v="59"/>
    <n v="8"/>
    <s v="Plato_20"/>
    <s v="Descripcion del Plato_20"/>
    <n v="25"/>
    <n v="40"/>
    <n v="1"/>
    <n v="13"/>
    <s v="Sin cebolla"/>
    <n v="40"/>
    <n v="40"/>
    <n v="15"/>
    <n v="25"/>
    <n v="0.6"/>
    <n v="9.0277777777777769E-3"/>
  </r>
  <r>
    <n v="60"/>
    <n v="6"/>
    <s v="Plato_4"/>
    <s v="Descripcion del Plato_4"/>
    <n v="10"/>
    <n v="18"/>
    <n v="2"/>
    <n v="23"/>
    <s v="Ninguna"/>
    <n v="36"/>
    <n v="36"/>
    <n v="16"/>
    <n v="20"/>
    <n v="0.8"/>
    <n v="1.5972222222222221E-2"/>
  </r>
  <r>
    <n v="60"/>
    <n v="6"/>
    <s v="Plato_11"/>
    <s v="Descripcion del Plato_11"/>
    <n v="20"/>
    <n v="33"/>
    <n v="2"/>
    <n v="20"/>
    <s v="Sin cebolla"/>
    <n v="66"/>
    <n v="66"/>
    <n v="26"/>
    <n v="40"/>
    <n v="0.65"/>
    <n v="1.3888888888888888E-2"/>
  </r>
  <r>
    <n v="61"/>
    <n v="10"/>
    <s v="Plato_20"/>
    <s v="Descripcion del Plato_20"/>
    <n v="25"/>
    <n v="40"/>
    <n v="2"/>
    <n v="56"/>
    <s v="Ninguna"/>
    <n v="80"/>
    <n v="80"/>
    <n v="30"/>
    <n v="50"/>
    <n v="0.6"/>
    <n v="3.888888888888889E-2"/>
  </r>
  <r>
    <n v="61"/>
    <n v="10"/>
    <s v="Plato_4"/>
    <s v="Descripcion del Plato_4"/>
    <n v="10"/>
    <n v="18"/>
    <n v="1"/>
    <n v="39"/>
    <s v="Sin cebolla"/>
    <n v="18"/>
    <n v="18"/>
    <n v="8"/>
    <n v="10"/>
    <n v="0.8"/>
    <n v="2.7083333333333334E-2"/>
  </r>
  <r>
    <n v="61"/>
    <n v="10"/>
    <s v="Plato_2"/>
    <s v="Descripcion del Plato_2"/>
    <n v="18"/>
    <n v="30"/>
    <n v="2"/>
    <n v="13"/>
    <s v="Ninguna"/>
    <n v="60"/>
    <n v="60"/>
    <n v="24"/>
    <n v="36"/>
    <n v="0.66666666666666663"/>
    <n v="9.0277777777777769E-3"/>
  </r>
  <r>
    <n v="61"/>
    <n v="10"/>
    <s v="Plato_16"/>
    <s v="Descripcion del Plato_16"/>
    <n v="16"/>
    <n v="28"/>
    <n v="3"/>
    <n v="51"/>
    <s v="Sin cebolla"/>
    <n v="84"/>
    <n v="84"/>
    <n v="36"/>
    <n v="48"/>
    <n v="0.75"/>
    <n v="3.5416666666666666E-2"/>
  </r>
  <r>
    <n v="62"/>
    <n v="2"/>
    <s v="Plato_2"/>
    <s v="Descripcion del Plato_2"/>
    <n v="18"/>
    <n v="30"/>
    <n v="2"/>
    <n v="59"/>
    <s v="Sin cebolla"/>
    <n v="60"/>
    <n v="60"/>
    <n v="24"/>
    <n v="36"/>
    <n v="0.66666666666666663"/>
    <n v="4.0972222222222222E-2"/>
  </r>
  <r>
    <n v="62"/>
    <n v="2"/>
    <s v="Plato_12"/>
    <s v="Descripcion del Plato_12"/>
    <n v="11"/>
    <n v="19"/>
    <n v="3"/>
    <n v="46"/>
    <s v="Sin cebolla"/>
    <n v="57"/>
    <n v="57"/>
    <n v="24"/>
    <n v="33"/>
    <n v="0.72727272727272729"/>
    <n v="3.1944444444444442E-2"/>
  </r>
  <r>
    <n v="62"/>
    <n v="2"/>
    <s v="Plato_17"/>
    <s v="Descripcion del Plato_17"/>
    <n v="19"/>
    <n v="31"/>
    <n v="1"/>
    <n v="50"/>
    <s v="Sin cebolla"/>
    <n v="31"/>
    <n v="31"/>
    <n v="12"/>
    <n v="19"/>
    <n v="0.63157894736842102"/>
    <n v="3.4722222222222224E-2"/>
  </r>
  <r>
    <n v="63"/>
    <n v="17"/>
    <s v="Plato_3"/>
    <s v="Descripcion del Plato_3"/>
    <n v="12"/>
    <n v="20"/>
    <n v="1"/>
    <n v="10"/>
    <s v="Sin cebolla"/>
    <n v="20"/>
    <n v="20"/>
    <n v="8"/>
    <n v="12"/>
    <n v="0.66666666666666663"/>
    <n v="6.9444444444444441E-3"/>
  </r>
  <r>
    <n v="63"/>
    <n v="17"/>
    <s v="Plato_8"/>
    <s v="Descripcion del Plato_8"/>
    <n v="21"/>
    <n v="35"/>
    <n v="1"/>
    <n v="20"/>
    <s v="Ninguna"/>
    <n v="35"/>
    <n v="35"/>
    <n v="14"/>
    <n v="21"/>
    <n v="0.66666666666666663"/>
    <n v="1.3888888888888888E-2"/>
  </r>
  <r>
    <n v="64"/>
    <n v="3"/>
    <s v="Plato_3"/>
    <s v="Descripcion del Plato_3"/>
    <n v="12"/>
    <n v="20"/>
    <n v="3"/>
    <n v="25"/>
    <s v="Ninguna"/>
    <n v="60"/>
    <n v="60"/>
    <n v="24"/>
    <n v="36"/>
    <n v="0.66666666666666663"/>
    <n v="1.7361111111111112E-2"/>
  </r>
  <r>
    <n v="64"/>
    <n v="3"/>
    <s v="Plato_20"/>
    <s v="Descripcion del Plato_20"/>
    <n v="25"/>
    <n v="40"/>
    <n v="3"/>
    <n v="47"/>
    <s v="Sin cebolla"/>
    <n v="120"/>
    <n v="120"/>
    <n v="45"/>
    <n v="75"/>
    <n v="0.6"/>
    <n v="3.2638888888888891E-2"/>
  </r>
  <r>
    <n v="64"/>
    <n v="3"/>
    <s v="Plato_19"/>
    <s v="Descripcion del Plato_19"/>
    <n v="22"/>
    <n v="36"/>
    <n v="3"/>
    <n v="10"/>
    <s v="Ninguna"/>
    <n v="108"/>
    <n v="108"/>
    <n v="42"/>
    <n v="66"/>
    <n v="0.63636363636363635"/>
    <n v="6.9444444444444441E-3"/>
  </r>
  <r>
    <n v="65"/>
    <n v="5"/>
    <s v="Plato_16"/>
    <s v="Descripcion del Plato_16"/>
    <n v="16"/>
    <n v="28"/>
    <n v="1"/>
    <n v="32"/>
    <s v="Sin cebolla"/>
    <n v="28"/>
    <n v="28"/>
    <n v="12"/>
    <n v="16"/>
    <n v="0.75"/>
    <n v="2.2222222222222223E-2"/>
  </r>
  <r>
    <n v="65"/>
    <n v="5"/>
    <s v="Plato_17"/>
    <s v="Descripcion del Plato_17"/>
    <n v="19"/>
    <n v="31"/>
    <n v="1"/>
    <n v="55"/>
    <s v="Sin cebolla"/>
    <n v="31"/>
    <n v="31"/>
    <n v="12"/>
    <n v="19"/>
    <n v="0.63157894736842102"/>
    <n v="3.8194444444444448E-2"/>
  </r>
  <r>
    <n v="65"/>
    <n v="5"/>
    <s v="Plato_12"/>
    <s v="Descripcion del Plato_12"/>
    <n v="11"/>
    <n v="19"/>
    <n v="3"/>
    <n v="51"/>
    <s v="Ninguna"/>
    <n v="57"/>
    <n v="57"/>
    <n v="24"/>
    <n v="33"/>
    <n v="0.72727272727272729"/>
    <n v="3.5416666666666666E-2"/>
  </r>
  <r>
    <n v="65"/>
    <n v="5"/>
    <s v="Plato_20"/>
    <s v="Descripcion del Plato_20"/>
    <n v="25"/>
    <n v="40"/>
    <n v="2"/>
    <n v="17"/>
    <s v="Ninguna"/>
    <n v="80"/>
    <n v="80"/>
    <n v="30"/>
    <n v="50"/>
    <n v="0.6"/>
    <n v="1.1805555555555555E-2"/>
  </r>
  <r>
    <n v="66"/>
    <n v="18"/>
    <s v="Plato_19"/>
    <s v="Descripcion del Plato_19"/>
    <n v="22"/>
    <n v="36"/>
    <n v="1"/>
    <n v="29"/>
    <s v="Ninguna"/>
    <n v="36"/>
    <n v="36"/>
    <n v="14"/>
    <n v="22"/>
    <n v="0.63636363636363635"/>
    <n v="2.013888888888889E-2"/>
  </r>
  <r>
    <n v="66"/>
    <n v="18"/>
    <s v="Plato_20"/>
    <s v="Descripcion del Plato_20"/>
    <n v="25"/>
    <n v="40"/>
    <n v="3"/>
    <n v="30"/>
    <s v="Ninguna"/>
    <n v="120"/>
    <n v="120"/>
    <n v="45"/>
    <n v="75"/>
    <n v="0.6"/>
    <n v="2.0833333333333332E-2"/>
  </r>
  <r>
    <n v="66"/>
    <n v="18"/>
    <s v="Plato_4"/>
    <s v="Descripcion del Plato_4"/>
    <n v="10"/>
    <n v="18"/>
    <n v="3"/>
    <n v="55"/>
    <s v="Sin cebolla"/>
    <n v="54"/>
    <n v="54"/>
    <n v="24"/>
    <n v="30"/>
    <n v="0.8"/>
    <n v="3.8194444444444448E-2"/>
  </r>
  <r>
    <n v="67"/>
    <n v="2"/>
    <s v="Plato_20"/>
    <s v="Descripcion del Plato_20"/>
    <n v="25"/>
    <n v="40"/>
    <n v="1"/>
    <n v="22"/>
    <s v="Ninguna"/>
    <n v="40"/>
    <n v="40"/>
    <n v="15"/>
    <n v="25"/>
    <n v="0.6"/>
    <n v="1.5277777777777777E-2"/>
  </r>
  <r>
    <n v="67"/>
    <n v="2"/>
    <s v="Plato_19"/>
    <s v="Descripcion del Plato_19"/>
    <n v="22"/>
    <n v="36"/>
    <n v="3"/>
    <n v="59"/>
    <s v="Sin cebolla"/>
    <n v="108"/>
    <n v="108"/>
    <n v="42"/>
    <n v="66"/>
    <n v="0.63636363636363635"/>
    <n v="4.0972222222222222E-2"/>
  </r>
  <r>
    <n v="67"/>
    <n v="2"/>
    <s v="Plato_10"/>
    <s v="Descripcion del Plato_10"/>
    <n v="15"/>
    <n v="26"/>
    <n v="3"/>
    <n v="15"/>
    <s v="Sin cebolla"/>
    <n v="78"/>
    <n v="78"/>
    <n v="33"/>
    <n v="45"/>
    <n v="0.73333333333333328"/>
    <n v="1.0416666666666666E-2"/>
  </r>
  <r>
    <n v="67"/>
    <n v="2"/>
    <s v="Plato_2"/>
    <s v="Descripcion del Plato_2"/>
    <n v="18"/>
    <n v="30"/>
    <n v="1"/>
    <n v="35"/>
    <s v="Sin cebolla"/>
    <n v="30"/>
    <n v="30"/>
    <n v="12"/>
    <n v="18"/>
    <n v="0.66666666666666663"/>
    <n v="2.4305555555555556E-2"/>
  </r>
  <r>
    <n v="68"/>
    <n v="8"/>
    <s v="Plato_14"/>
    <s v="Descripcion del Plato_14"/>
    <n v="14"/>
    <n v="23"/>
    <n v="3"/>
    <n v="43"/>
    <s v="Ninguna"/>
    <n v="69"/>
    <n v="69"/>
    <n v="27"/>
    <n v="42"/>
    <n v="0.6428571428571429"/>
    <n v="2.9861111111111113E-2"/>
  </r>
  <r>
    <n v="68"/>
    <n v="8"/>
    <s v="Plato_16"/>
    <s v="Descripcion del Plato_16"/>
    <n v="16"/>
    <n v="28"/>
    <n v="1"/>
    <n v="19"/>
    <s v="Sin cebolla"/>
    <n v="28"/>
    <n v="28"/>
    <n v="12"/>
    <n v="16"/>
    <n v="0.75"/>
    <n v="1.3194444444444444E-2"/>
  </r>
  <r>
    <n v="68"/>
    <n v="8"/>
    <s v="Plato_15"/>
    <s v="Descripcion del Plato_15"/>
    <n v="19"/>
    <n v="32"/>
    <n v="3"/>
    <n v="57"/>
    <s v="Sin cebolla"/>
    <n v="96"/>
    <n v="96"/>
    <n v="39"/>
    <n v="57"/>
    <n v="0.68421052631578949"/>
    <n v="3.9583333333333331E-2"/>
  </r>
  <r>
    <n v="68"/>
    <n v="8"/>
    <s v="Plato_1"/>
    <s v="Descripcion del Plato_1"/>
    <n v="15"/>
    <n v="25"/>
    <n v="1"/>
    <n v="26"/>
    <s v="Sin cebolla"/>
    <n v="25"/>
    <n v="25"/>
    <n v="10"/>
    <n v="15"/>
    <n v="0.66666666666666663"/>
    <n v="1.8055555555555554E-2"/>
  </r>
  <r>
    <n v="69"/>
    <n v="5"/>
    <s v="Plato_13"/>
    <s v="Descripcion del Plato_13"/>
    <n v="13"/>
    <n v="21"/>
    <n v="3"/>
    <n v="20"/>
    <s v="Ninguna"/>
    <n v="63"/>
    <n v="63"/>
    <n v="24"/>
    <n v="39"/>
    <n v="0.61538461538461542"/>
    <n v="1.3888888888888888E-2"/>
  </r>
  <r>
    <n v="69"/>
    <n v="5"/>
    <s v="Plato_7"/>
    <s v="Descripcion del Plato_7"/>
    <n v="14"/>
    <n v="24"/>
    <n v="3"/>
    <n v="48"/>
    <s v="Sin cebolla"/>
    <n v="72"/>
    <n v="72"/>
    <n v="30"/>
    <n v="42"/>
    <n v="0.7142857142857143"/>
    <n v="3.3333333333333333E-2"/>
  </r>
  <r>
    <n v="69"/>
    <n v="5"/>
    <s v="Plato_11"/>
    <s v="Descripcion del Plato_11"/>
    <n v="20"/>
    <n v="33"/>
    <n v="3"/>
    <n v="24"/>
    <s v="Sin cebolla"/>
    <n v="99"/>
    <n v="99"/>
    <n v="39"/>
    <n v="60"/>
    <n v="0.65"/>
    <n v="1.6666666666666666E-2"/>
  </r>
  <r>
    <n v="70"/>
    <n v="17"/>
    <s v="Plato_1"/>
    <s v="Descripcion del Plato_1"/>
    <n v="15"/>
    <n v="25"/>
    <n v="2"/>
    <n v="19"/>
    <s v="Sin cebolla"/>
    <n v="50"/>
    <n v="50"/>
    <n v="20"/>
    <n v="30"/>
    <n v="0.66666666666666663"/>
    <n v="1.3194444444444444E-2"/>
  </r>
  <r>
    <n v="70"/>
    <n v="17"/>
    <s v="Plato_18"/>
    <s v="Descripcion del Plato_18"/>
    <n v="20"/>
    <n v="34"/>
    <n v="2"/>
    <n v="21"/>
    <s v="Sin cebolla"/>
    <n v="68"/>
    <n v="68"/>
    <n v="28"/>
    <n v="40"/>
    <n v="0.7"/>
    <n v="1.4583333333333334E-2"/>
  </r>
  <r>
    <n v="71"/>
    <n v="18"/>
    <s v="Plato_2"/>
    <s v="Descripcion del Plato_2"/>
    <n v="18"/>
    <n v="30"/>
    <n v="3"/>
    <n v="20"/>
    <s v="Sin cebolla"/>
    <n v="90"/>
    <n v="90"/>
    <n v="36"/>
    <n v="54"/>
    <n v="0.66666666666666663"/>
    <n v="1.3888888888888888E-2"/>
  </r>
  <r>
    <n v="71"/>
    <n v="18"/>
    <s v="Plato_14"/>
    <s v="Descripcion del Plato_14"/>
    <n v="14"/>
    <n v="23"/>
    <n v="2"/>
    <n v="29"/>
    <s v="Sin cebolla"/>
    <n v="46"/>
    <n v="46"/>
    <n v="18"/>
    <n v="28"/>
    <n v="0.6428571428571429"/>
    <n v="2.013888888888889E-2"/>
  </r>
  <r>
    <n v="72"/>
    <n v="17"/>
    <s v="Plato_13"/>
    <s v="Descripcion del Plato_13"/>
    <n v="13"/>
    <n v="21"/>
    <n v="1"/>
    <n v="17"/>
    <s v="Sin cebolla"/>
    <n v="21"/>
    <n v="21"/>
    <n v="8"/>
    <n v="13"/>
    <n v="0.61538461538461542"/>
    <n v="1.1805555555555555E-2"/>
  </r>
  <r>
    <n v="72"/>
    <n v="17"/>
    <s v="Plato_4"/>
    <s v="Descripcion del Plato_4"/>
    <n v="10"/>
    <n v="18"/>
    <n v="3"/>
    <n v="37"/>
    <s v="Sin cebolla"/>
    <n v="54"/>
    <n v="54"/>
    <n v="24"/>
    <n v="30"/>
    <n v="0.8"/>
    <n v="2.5694444444444443E-2"/>
  </r>
  <r>
    <n v="73"/>
    <n v="1"/>
    <s v="Plato_6"/>
    <s v="Descripcion del Plato_6"/>
    <n v="16"/>
    <n v="27"/>
    <n v="3"/>
    <n v="20"/>
    <s v="Ninguna"/>
    <n v="81"/>
    <n v="81"/>
    <n v="33"/>
    <n v="48"/>
    <n v="0.6875"/>
    <n v="1.3888888888888888E-2"/>
  </r>
  <r>
    <n v="74"/>
    <n v="19"/>
    <s v="Plato_10"/>
    <s v="Descripcion del Plato_10"/>
    <n v="15"/>
    <n v="26"/>
    <n v="2"/>
    <n v="39"/>
    <s v="Sin cebolla"/>
    <n v="52"/>
    <n v="52"/>
    <n v="22"/>
    <n v="30"/>
    <n v="0.73333333333333328"/>
    <n v="2.7083333333333334E-2"/>
  </r>
  <r>
    <n v="74"/>
    <n v="19"/>
    <s v="Plato_18"/>
    <s v="Descripcion del Plato_18"/>
    <n v="20"/>
    <n v="34"/>
    <n v="3"/>
    <n v="37"/>
    <s v="Ninguna"/>
    <n v="102"/>
    <n v="102"/>
    <n v="42"/>
    <n v="60"/>
    <n v="0.7"/>
    <n v="2.5694444444444443E-2"/>
  </r>
  <r>
    <n v="74"/>
    <n v="19"/>
    <s v="Plato_15"/>
    <s v="Descripcion del Plato_15"/>
    <n v="19"/>
    <n v="32"/>
    <n v="2"/>
    <n v="24"/>
    <s v="Sin cebolla"/>
    <n v="64"/>
    <n v="64"/>
    <n v="26"/>
    <n v="38"/>
    <n v="0.68421052631578949"/>
    <n v="1.6666666666666666E-2"/>
  </r>
  <r>
    <n v="75"/>
    <n v="19"/>
    <s v="Plato_20"/>
    <s v="Descripcion del Plato_20"/>
    <n v="25"/>
    <n v="40"/>
    <n v="1"/>
    <n v="35"/>
    <s v="Ninguna"/>
    <n v="40"/>
    <n v="40"/>
    <n v="15"/>
    <n v="25"/>
    <n v="0.6"/>
    <n v="2.4305555555555556E-2"/>
  </r>
  <r>
    <n v="75"/>
    <n v="19"/>
    <s v="Plato_14"/>
    <s v="Descripcion del Plato_14"/>
    <n v="14"/>
    <n v="23"/>
    <n v="3"/>
    <n v="16"/>
    <s v="Sin cebolla"/>
    <n v="69"/>
    <n v="69"/>
    <n v="27"/>
    <n v="42"/>
    <n v="0.6428571428571429"/>
    <n v="1.1111111111111112E-2"/>
  </r>
  <r>
    <n v="76"/>
    <n v="17"/>
    <s v="Plato_2"/>
    <s v="Descripcion del Plato_2"/>
    <n v="18"/>
    <n v="30"/>
    <n v="3"/>
    <n v="13"/>
    <s v="Sin cebolla"/>
    <n v="90"/>
    <n v="90"/>
    <n v="36"/>
    <n v="54"/>
    <n v="0.66666666666666663"/>
    <n v="9.0277777777777769E-3"/>
  </r>
  <r>
    <n v="76"/>
    <n v="17"/>
    <s v="Plato_4"/>
    <s v="Descripcion del Plato_4"/>
    <n v="10"/>
    <n v="18"/>
    <n v="1"/>
    <n v="34"/>
    <s v="Sin cebolla"/>
    <n v="18"/>
    <n v="18"/>
    <n v="8"/>
    <n v="10"/>
    <n v="0.8"/>
    <n v="2.361111111111111E-2"/>
  </r>
  <r>
    <n v="76"/>
    <n v="17"/>
    <s v="Plato_7"/>
    <s v="Descripcion del Plato_7"/>
    <n v="14"/>
    <n v="24"/>
    <n v="1"/>
    <n v="20"/>
    <s v="Ninguna"/>
    <n v="24"/>
    <n v="24"/>
    <n v="10"/>
    <n v="14"/>
    <n v="0.7142857142857143"/>
    <n v="1.3888888888888888E-2"/>
  </r>
  <r>
    <n v="76"/>
    <n v="17"/>
    <s v="Plato_10"/>
    <s v="Descripcion del Plato_10"/>
    <n v="15"/>
    <n v="26"/>
    <n v="1"/>
    <n v="30"/>
    <s v="Ninguna"/>
    <n v="26"/>
    <n v="26"/>
    <n v="11"/>
    <n v="15"/>
    <n v="0.73333333333333328"/>
    <n v="2.0833333333333332E-2"/>
  </r>
  <r>
    <n v="77"/>
    <n v="3"/>
    <s v="Plato_4"/>
    <s v="Descripcion del Plato_4"/>
    <n v="10"/>
    <n v="18"/>
    <n v="1"/>
    <n v="34"/>
    <s v="Sin cebolla"/>
    <n v="18"/>
    <n v="18"/>
    <n v="8"/>
    <n v="10"/>
    <n v="0.8"/>
    <n v="2.361111111111111E-2"/>
  </r>
  <r>
    <n v="77"/>
    <n v="3"/>
    <s v="Plato_7"/>
    <s v="Descripcion del Plato_7"/>
    <n v="14"/>
    <n v="24"/>
    <n v="2"/>
    <n v="55"/>
    <s v="Ninguna"/>
    <n v="48"/>
    <n v="48"/>
    <n v="20"/>
    <n v="28"/>
    <n v="0.7142857142857143"/>
    <n v="3.8194444444444448E-2"/>
  </r>
  <r>
    <n v="77"/>
    <n v="3"/>
    <s v="Plato_11"/>
    <s v="Descripcion del Plato_11"/>
    <n v="20"/>
    <n v="33"/>
    <n v="1"/>
    <n v="8"/>
    <s v="Sin cebolla"/>
    <n v="33"/>
    <n v="33"/>
    <n v="13"/>
    <n v="20"/>
    <n v="0.65"/>
    <n v="5.5555555555555558E-3"/>
  </r>
  <r>
    <n v="78"/>
    <n v="7"/>
    <s v="Plato_12"/>
    <s v="Descripcion del Plato_12"/>
    <n v="11"/>
    <n v="19"/>
    <n v="3"/>
    <n v="54"/>
    <s v="Sin cebolla"/>
    <n v="57"/>
    <n v="57"/>
    <n v="24"/>
    <n v="33"/>
    <n v="0.72727272727272729"/>
    <n v="3.7499999999999999E-2"/>
  </r>
  <r>
    <n v="79"/>
    <n v="16"/>
    <s v="Plato_9"/>
    <s v="Descripcion del Plato_9"/>
    <n v="17"/>
    <n v="29"/>
    <n v="3"/>
    <n v="14"/>
    <s v="Ninguna"/>
    <n v="87"/>
    <n v="87"/>
    <n v="36"/>
    <n v="51"/>
    <n v="0.70588235294117652"/>
    <n v="9.7222222222222224E-3"/>
  </r>
  <r>
    <n v="79"/>
    <n v="16"/>
    <s v="Plato_11"/>
    <s v="Descripcion del Plato_11"/>
    <n v="20"/>
    <n v="33"/>
    <n v="3"/>
    <n v="14"/>
    <s v="Sin cebolla"/>
    <n v="99"/>
    <n v="99"/>
    <n v="39"/>
    <n v="60"/>
    <n v="0.65"/>
    <n v="9.7222222222222224E-3"/>
  </r>
  <r>
    <n v="79"/>
    <n v="16"/>
    <s v="Plato_3"/>
    <s v="Descripcion del Plato_3"/>
    <n v="12"/>
    <n v="20"/>
    <n v="3"/>
    <n v="25"/>
    <s v="Ninguna"/>
    <n v="60"/>
    <n v="60"/>
    <n v="24"/>
    <n v="36"/>
    <n v="0.66666666666666663"/>
    <n v="1.7361111111111112E-2"/>
  </r>
  <r>
    <n v="79"/>
    <n v="16"/>
    <s v="Plato_13"/>
    <s v="Descripcion del Plato_13"/>
    <n v="13"/>
    <n v="21"/>
    <n v="3"/>
    <n v="43"/>
    <s v="Ninguna"/>
    <n v="63"/>
    <n v="63"/>
    <n v="24"/>
    <n v="39"/>
    <n v="0.61538461538461542"/>
    <n v="2.9861111111111113E-2"/>
  </r>
  <r>
    <n v="80"/>
    <n v="18"/>
    <s v="Plato_5"/>
    <s v="Descripcion del Plato_5"/>
    <n v="13"/>
    <n v="22"/>
    <n v="2"/>
    <n v="5"/>
    <s v="Ninguna"/>
    <n v="44"/>
    <n v="44"/>
    <n v="18"/>
    <n v="26"/>
    <n v="0.69230769230769229"/>
    <n v="3.472222222222222E-3"/>
  </r>
  <r>
    <n v="80"/>
    <n v="18"/>
    <s v="Plato_9"/>
    <s v="Descripcion del Plato_9"/>
    <n v="17"/>
    <n v="29"/>
    <n v="1"/>
    <n v="34"/>
    <s v="Sin cebolla"/>
    <n v="29"/>
    <n v="29"/>
    <n v="12"/>
    <n v="17"/>
    <n v="0.70588235294117652"/>
    <n v="2.361111111111111E-2"/>
  </r>
  <r>
    <n v="80"/>
    <n v="18"/>
    <s v="Plato_7"/>
    <s v="Descripcion del Plato_7"/>
    <n v="14"/>
    <n v="24"/>
    <n v="2"/>
    <n v="28"/>
    <s v="Ninguna"/>
    <n v="48"/>
    <n v="48"/>
    <n v="20"/>
    <n v="28"/>
    <n v="0.7142857142857143"/>
    <n v="1.9444444444444445E-2"/>
  </r>
  <r>
    <n v="81"/>
    <n v="17"/>
    <s v="Plato_17"/>
    <s v="Descripcion del Plato_17"/>
    <n v="19"/>
    <n v="31"/>
    <n v="2"/>
    <n v="59"/>
    <s v="Sin cebolla"/>
    <n v="62"/>
    <n v="62"/>
    <n v="24"/>
    <n v="38"/>
    <n v="0.63157894736842102"/>
    <n v="4.0972222222222222E-2"/>
  </r>
  <r>
    <n v="82"/>
    <n v="16"/>
    <s v="Plato_1"/>
    <s v="Descripcion del Plato_1"/>
    <n v="15"/>
    <n v="25"/>
    <n v="2"/>
    <n v="11"/>
    <s v="Sin cebolla"/>
    <n v="50"/>
    <n v="50"/>
    <n v="20"/>
    <n v="30"/>
    <n v="0.66666666666666663"/>
    <n v="7.6388888888888886E-3"/>
  </r>
  <r>
    <n v="82"/>
    <n v="16"/>
    <s v="Plato_2"/>
    <s v="Descripcion del Plato_2"/>
    <n v="18"/>
    <n v="30"/>
    <n v="1"/>
    <n v="8"/>
    <s v="Sin cebolla"/>
    <n v="30"/>
    <n v="30"/>
    <n v="12"/>
    <n v="18"/>
    <n v="0.66666666666666663"/>
    <n v="5.5555555555555558E-3"/>
  </r>
  <r>
    <n v="83"/>
    <n v="15"/>
    <s v="Plato_6"/>
    <s v="Descripcion del Plato_6"/>
    <n v="16"/>
    <n v="27"/>
    <n v="2"/>
    <n v="14"/>
    <s v="Ninguna"/>
    <n v="54"/>
    <n v="54"/>
    <n v="22"/>
    <n v="32"/>
    <n v="0.6875"/>
    <n v="9.7222222222222224E-3"/>
  </r>
  <r>
    <n v="83"/>
    <n v="15"/>
    <s v="Plato_3"/>
    <s v="Descripcion del Plato_3"/>
    <n v="12"/>
    <n v="20"/>
    <n v="1"/>
    <n v="30"/>
    <s v="Sin cebolla"/>
    <n v="20"/>
    <n v="20"/>
    <n v="8"/>
    <n v="12"/>
    <n v="0.66666666666666663"/>
    <n v="2.0833333333333332E-2"/>
  </r>
  <r>
    <n v="83"/>
    <n v="15"/>
    <s v="Plato_15"/>
    <s v="Descripcion del Plato_15"/>
    <n v="19"/>
    <n v="32"/>
    <n v="3"/>
    <n v="50"/>
    <s v="Ninguna"/>
    <n v="96"/>
    <n v="96"/>
    <n v="39"/>
    <n v="57"/>
    <n v="0.68421052631578949"/>
    <n v="3.4722222222222224E-2"/>
  </r>
  <r>
    <n v="84"/>
    <n v="19"/>
    <s v="Plato_2"/>
    <s v="Descripcion del Plato_2"/>
    <n v="18"/>
    <n v="30"/>
    <n v="2"/>
    <n v="10"/>
    <s v="Sin cebolla"/>
    <n v="60"/>
    <n v="60"/>
    <n v="24"/>
    <n v="36"/>
    <n v="0.66666666666666663"/>
    <n v="6.9444444444444441E-3"/>
  </r>
  <r>
    <n v="85"/>
    <n v="8"/>
    <s v="Plato_16"/>
    <s v="Descripcion del Plato_16"/>
    <n v="16"/>
    <n v="28"/>
    <n v="3"/>
    <n v="26"/>
    <s v="Sin cebolla"/>
    <n v="84"/>
    <n v="84"/>
    <n v="36"/>
    <n v="48"/>
    <n v="0.75"/>
    <n v="1.8055555555555554E-2"/>
  </r>
  <r>
    <n v="85"/>
    <n v="8"/>
    <s v="Plato_19"/>
    <s v="Descripcion del Plato_19"/>
    <n v="22"/>
    <n v="36"/>
    <n v="2"/>
    <n v="33"/>
    <s v="Sin cebolla"/>
    <n v="72"/>
    <n v="72"/>
    <n v="28"/>
    <n v="44"/>
    <n v="0.63636363636363635"/>
    <n v="2.2916666666666665E-2"/>
  </r>
  <r>
    <n v="85"/>
    <n v="8"/>
    <s v="Plato_3"/>
    <s v="Descripcion del Plato_3"/>
    <n v="12"/>
    <n v="20"/>
    <n v="1"/>
    <n v="54"/>
    <s v="Sin cebolla"/>
    <n v="20"/>
    <n v="20"/>
    <n v="8"/>
    <n v="12"/>
    <n v="0.66666666666666663"/>
    <n v="3.7499999999999999E-2"/>
  </r>
  <r>
    <n v="85"/>
    <n v="8"/>
    <s v="Plato_15"/>
    <s v="Descripcion del Plato_15"/>
    <n v="19"/>
    <n v="32"/>
    <n v="1"/>
    <n v="29"/>
    <s v="Sin cebolla"/>
    <n v="32"/>
    <n v="32"/>
    <n v="13"/>
    <n v="19"/>
    <n v="0.68421052631578949"/>
    <n v="2.013888888888889E-2"/>
  </r>
  <r>
    <n v="86"/>
    <n v="20"/>
    <s v="Plato_1"/>
    <s v="Descripcion del Plato_1"/>
    <n v="15"/>
    <n v="25"/>
    <n v="2"/>
    <n v="8"/>
    <s v="Sin cebolla"/>
    <n v="50"/>
    <n v="50"/>
    <n v="20"/>
    <n v="30"/>
    <n v="0.66666666666666663"/>
    <n v="5.5555555555555558E-3"/>
  </r>
  <r>
    <n v="87"/>
    <n v="3"/>
    <s v="Plato_4"/>
    <s v="Descripcion del Plato_4"/>
    <n v="10"/>
    <n v="18"/>
    <n v="2"/>
    <n v="55"/>
    <s v="Ninguna"/>
    <n v="36"/>
    <n v="36"/>
    <n v="16"/>
    <n v="20"/>
    <n v="0.8"/>
    <n v="3.8194444444444448E-2"/>
  </r>
  <r>
    <n v="87"/>
    <n v="3"/>
    <s v="Plato_15"/>
    <s v="Descripcion del Plato_15"/>
    <n v="19"/>
    <n v="32"/>
    <n v="1"/>
    <n v="5"/>
    <s v="Sin cebolla"/>
    <n v="32"/>
    <n v="32"/>
    <n v="13"/>
    <n v="19"/>
    <n v="0.68421052631578949"/>
    <n v="3.472222222222222E-3"/>
  </r>
  <r>
    <n v="87"/>
    <n v="3"/>
    <s v="Plato_17"/>
    <s v="Descripcion del Plato_17"/>
    <n v="19"/>
    <n v="31"/>
    <n v="1"/>
    <n v="11"/>
    <s v="Ninguna"/>
    <n v="31"/>
    <n v="31"/>
    <n v="12"/>
    <n v="19"/>
    <n v="0.63157894736842102"/>
    <n v="7.6388888888888886E-3"/>
  </r>
  <r>
    <n v="88"/>
    <n v="18"/>
    <s v="Plato_20"/>
    <s v="Descripcion del Plato_20"/>
    <n v="25"/>
    <n v="40"/>
    <n v="1"/>
    <n v="12"/>
    <s v="Ninguna"/>
    <n v="40"/>
    <n v="40"/>
    <n v="15"/>
    <n v="25"/>
    <n v="0.6"/>
    <n v="8.3333333333333332E-3"/>
  </r>
  <r>
    <n v="88"/>
    <n v="18"/>
    <s v="Plato_12"/>
    <s v="Descripcion del Plato_12"/>
    <n v="11"/>
    <n v="19"/>
    <n v="3"/>
    <n v="46"/>
    <s v="Sin cebolla"/>
    <n v="57"/>
    <n v="57"/>
    <n v="24"/>
    <n v="33"/>
    <n v="0.72727272727272729"/>
    <n v="3.1944444444444442E-2"/>
  </r>
  <r>
    <n v="88"/>
    <n v="18"/>
    <s v="Plato_10"/>
    <s v="Descripcion del Plato_10"/>
    <n v="15"/>
    <n v="26"/>
    <n v="1"/>
    <n v="59"/>
    <s v="Ninguna"/>
    <n v="26"/>
    <n v="26"/>
    <n v="11"/>
    <n v="15"/>
    <n v="0.73333333333333328"/>
    <n v="4.0972222222222222E-2"/>
  </r>
  <r>
    <n v="89"/>
    <n v="11"/>
    <s v="Plato_14"/>
    <s v="Descripcion del Plato_14"/>
    <n v="14"/>
    <n v="23"/>
    <n v="3"/>
    <n v="44"/>
    <s v="Sin cebolla"/>
    <n v="69"/>
    <n v="69"/>
    <n v="27"/>
    <n v="42"/>
    <n v="0.6428571428571429"/>
    <n v="3.0555555555555555E-2"/>
  </r>
  <r>
    <n v="89"/>
    <n v="11"/>
    <s v="Plato_18"/>
    <s v="Descripcion del Plato_18"/>
    <n v="20"/>
    <n v="34"/>
    <n v="2"/>
    <n v="58"/>
    <s v="Ninguna"/>
    <n v="68"/>
    <n v="68"/>
    <n v="28"/>
    <n v="40"/>
    <n v="0.7"/>
    <n v="4.027777777777778E-2"/>
  </r>
  <r>
    <n v="89"/>
    <n v="11"/>
    <s v="Plato_5"/>
    <s v="Descripcion del Plato_5"/>
    <n v="13"/>
    <n v="22"/>
    <n v="1"/>
    <n v="40"/>
    <s v="Sin cebolla"/>
    <n v="22"/>
    <n v="22"/>
    <n v="9"/>
    <n v="13"/>
    <n v="0.69230769230769229"/>
    <n v="2.7777777777777776E-2"/>
  </r>
  <r>
    <n v="90"/>
    <n v="6"/>
    <s v="Plato_18"/>
    <s v="Descripcion del Plato_18"/>
    <n v="20"/>
    <n v="34"/>
    <n v="1"/>
    <n v="48"/>
    <s v="Sin cebolla"/>
    <n v="34"/>
    <n v="34"/>
    <n v="14"/>
    <n v="20"/>
    <n v="0.7"/>
    <n v="3.3333333333333333E-2"/>
  </r>
  <r>
    <n v="91"/>
    <n v="1"/>
    <s v="Plato_8"/>
    <s v="Descripcion del Plato_8"/>
    <n v="21"/>
    <n v="35"/>
    <n v="3"/>
    <n v="21"/>
    <s v="Sin cebolla"/>
    <n v="105"/>
    <n v="105"/>
    <n v="42"/>
    <n v="63"/>
    <n v="0.66666666666666663"/>
    <n v="1.4583333333333334E-2"/>
  </r>
  <r>
    <n v="91"/>
    <n v="1"/>
    <s v="Plato_13"/>
    <s v="Descripcion del Plato_13"/>
    <n v="13"/>
    <n v="21"/>
    <n v="3"/>
    <n v="52"/>
    <s v="Ninguna"/>
    <n v="63"/>
    <n v="63"/>
    <n v="24"/>
    <n v="39"/>
    <n v="0.61538461538461542"/>
    <n v="3.6111111111111108E-2"/>
  </r>
  <r>
    <n v="91"/>
    <n v="1"/>
    <s v="Plato_5"/>
    <s v="Descripcion del Plato_5"/>
    <n v="13"/>
    <n v="22"/>
    <n v="2"/>
    <n v="11"/>
    <s v="Ninguna"/>
    <n v="44"/>
    <n v="44"/>
    <n v="18"/>
    <n v="26"/>
    <n v="0.69230769230769229"/>
    <n v="7.6388888888888886E-3"/>
  </r>
  <r>
    <n v="91"/>
    <n v="1"/>
    <s v="Plato_6"/>
    <s v="Descripcion del Plato_6"/>
    <n v="16"/>
    <n v="27"/>
    <n v="3"/>
    <n v="48"/>
    <s v="Ninguna"/>
    <n v="81"/>
    <n v="81"/>
    <n v="33"/>
    <n v="48"/>
    <n v="0.6875"/>
    <n v="3.3333333333333333E-2"/>
  </r>
  <r>
    <n v="92"/>
    <n v="6"/>
    <s v="Plato_9"/>
    <s v="Descripcion del Plato_9"/>
    <n v="17"/>
    <n v="29"/>
    <n v="2"/>
    <n v="36"/>
    <s v="Ninguna"/>
    <n v="58"/>
    <n v="58"/>
    <n v="24"/>
    <n v="34"/>
    <n v="0.70588235294117652"/>
    <n v="2.5000000000000001E-2"/>
  </r>
  <r>
    <n v="92"/>
    <n v="6"/>
    <s v="Plato_7"/>
    <s v="Descripcion del Plato_7"/>
    <n v="14"/>
    <n v="24"/>
    <n v="1"/>
    <n v="6"/>
    <s v="Sin cebolla"/>
    <n v="24"/>
    <n v="24"/>
    <n v="10"/>
    <n v="14"/>
    <n v="0.7142857142857143"/>
    <n v="4.1666666666666666E-3"/>
  </r>
  <r>
    <n v="93"/>
    <n v="2"/>
    <s v="Plato_9"/>
    <s v="Descripcion del Plato_9"/>
    <n v="17"/>
    <n v="29"/>
    <n v="1"/>
    <n v="18"/>
    <s v="Sin cebolla"/>
    <n v="29"/>
    <n v="29"/>
    <n v="12"/>
    <n v="17"/>
    <n v="0.70588235294117652"/>
    <n v="1.2500000000000001E-2"/>
  </r>
  <r>
    <n v="94"/>
    <n v="12"/>
    <s v="Plato_2"/>
    <s v="Descripcion del Plato_2"/>
    <n v="18"/>
    <n v="30"/>
    <n v="3"/>
    <n v="19"/>
    <s v="Sin cebolla"/>
    <n v="90"/>
    <n v="90"/>
    <n v="36"/>
    <n v="54"/>
    <n v="0.66666666666666663"/>
    <n v="1.3194444444444444E-2"/>
  </r>
  <r>
    <n v="94"/>
    <n v="12"/>
    <s v="Plato_15"/>
    <s v="Descripcion del Plato_15"/>
    <n v="19"/>
    <n v="32"/>
    <n v="2"/>
    <n v="56"/>
    <s v="Sin cebolla"/>
    <n v="64"/>
    <n v="64"/>
    <n v="26"/>
    <n v="38"/>
    <n v="0.68421052631578949"/>
    <n v="3.888888888888889E-2"/>
  </r>
  <r>
    <n v="94"/>
    <n v="12"/>
    <s v="Plato_11"/>
    <s v="Descripcion del Plato_11"/>
    <n v="20"/>
    <n v="33"/>
    <n v="3"/>
    <n v="54"/>
    <s v="Sin cebolla"/>
    <n v="99"/>
    <n v="99"/>
    <n v="39"/>
    <n v="60"/>
    <n v="0.65"/>
    <n v="3.7499999999999999E-2"/>
  </r>
  <r>
    <n v="95"/>
    <n v="12"/>
    <s v="Plato_12"/>
    <s v="Descripcion del Plato_12"/>
    <n v="11"/>
    <n v="19"/>
    <n v="3"/>
    <n v="19"/>
    <s v="Sin cebolla"/>
    <n v="57"/>
    <n v="57"/>
    <n v="24"/>
    <n v="33"/>
    <n v="0.72727272727272729"/>
    <n v="1.3194444444444444E-2"/>
  </r>
  <r>
    <n v="95"/>
    <n v="12"/>
    <s v="Plato_15"/>
    <s v="Descripcion del Plato_15"/>
    <n v="19"/>
    <n v="32"/>
    <n v="3"/>
    <n v="22"/>
    <s v="Sin cebolla"/>
    <n v="96"/>
    <n v="96"/>
    <n v="39"/>
    <n v="57"/>
    <n v="0.68421052631578949"/>
    <n v="1.5277777777777777E-2"/>
  </r>
  <r>
    <n v="96"/>
    <n v="16"/>
    <s v="Plato_11"/>
    <s v="Descripcion del Plato_11"/>
    <n v="20"/>
    <n v="33"/>
    <n v="2"/>
    <n v="47"/>
    <s v="Ninguna"/>
    <n v="66"/>
    <n v="66"/>
    <n v="26"/>
    <n v="40"/>
    <n v="0.65"/>
    <n v="3.2638888888888891E-2"/>
  </r>
  <r>
    <n v="96"/>
    <n v="16"/>
    <s v="Plato_12"/>
    <s v="Descripcion del Plato_12"/>
    <n v="11"/>
    <n v="19"/>
    <n v="2"/>
    <n v="10"/>
    <s v="Ninguna"/>
    <n v="38"/>
    <n v="38"/>
    <n v="16"/>
    <n v="22"/>
    <n v="0.72727272727272729"/>
    <n v="6.9444444444444441E-3"/>
  </r>
  <r>
    <n v="96"/>
    <n v="16"/>
    <s v="Plato_7"/>
    <s v="Descripcion del Plato_7"/>
    <n v="14"/>
    <n v="24"/>
    <n v="3"/>
    <n v="19"/>
    <s v="Sin cebolla"/>
    <n v="72"/>
    <n v="72"/>
    <n v="30"/>
    <n v="42"/>
    <n v="0.7142857142857143"/>
    <n v="1.3194444444444444E-2"/>
  </r>
  <r>
    <n v="97"/>
    <n v="14"/>
    <s v="Plato_10"/>
    <s v="Descripcion del Plato_10"/>
    <n v="15"/>
    <n v="26"/>
    <n v="1"/>
    <n v="17"/>
    <s v="Sin cebolla"/>
    <n v="26"/>
    <n v="26"/>
    <n v="11"/>
    <n v="15"/>
    <n v="0.73333333333333328"/>
    <n v="1.1805555555555555E-2"/>
  </r>
  <r>
    <n v="97"/>
    <n v="14"/>
    <s v="Plato_3"/>
    <s v="Descripcion del Plato_3"/>
    <n v="12"/>
    <n v="20"/>
    <n v="3"/>
    <n v="5"/>
    <s v="Ninguna"/>
    <n v="60"/>
    <n v="60"/>
    <n v="24"/>
    <n v="36"/>
    <n v="0.66666666666666663"/>
    <n v="3.472222222222222E-3"/>
  </r>
  <r>
    <n v="97"/>
    <n v="14"/>
    <s v="Plato_18"/>
    <s v="Descripcion del Plato_18"/>
    <n v="20"/>
    <n v="34"/>
    <n v="3"/>
    <n v="57"/>
    <s v="Ninguna"/>
    <n v="102"/>
    <n v="102"/>
    <n v="42"/>
    <n v="60"/>
    <n v="0.7"/>
    <n v="3.9583333333333331E-2"/>
  </r>
  <r>
    <n v="98"/>
    <n v="7"/>
    <s v="Plato_3"/>
    <s v="Descripcion del Plato_3"/>
    <n v="12"/>
    <n v="20"/>
    <n v="3"/>
    <n v="56"/>
    <s v="Sin cebolla"/>
    <n v="60"/>
    <n v="60"/>
    <n v="24"/>
    <n v="36"/>
    <n v="0.66666666666666663"/>
    <n v="3.888888888888889E-2"/>
  </r>
  <r>
    <n v="98"/>
    <n v="7"/>
    <s v="Plato_9"/>
    <s v="Descripcion del Plato_9"/>
    <n v="17"/>
    <n v="29"/>
    <n v="3"/>
    <n v="33"/>
    <s v="Sin cebolla"/>
    <n v="87"/>
    <n v="87"/>
    <n v="36"/>
    <n v="51"/>
    <n v="0.70588235294117652"/>
    <n v="2.2916666666666665E-2"/>
  </r>
  <r>
    <n v="98"/>
    <n v="7"/>
    <s v="Plato_12"/>
    <s v="Descripcion del Plato_12"/>
    <n v="11"/>
    <n v="19"/>
    <n v="1"/>
    <n v="51"/>
    <s v="Sin cebolla"/>
    <n v="19"/>
    <n v="19"/>
    <n v="8"/>
    <n v="11"/>
    <n v="0.72727272727272729"/>
    <n v="3.5416666666666666E-2"/>
  </r>
  <r>
    <n v="99"/>
    <n v="2"/>
    <s v="Plato_2"/>
    <s v="Descripcion del Plato_2"/>
    <n v="18"/>
    <n v="30"/>
    <n v="2"/>
    <n v="27"/>
    <s v="Sin cebolla"/>
    <n v="60"/>
    <n v="60"/>
    <n v="24"/>
    <n v="36"/>
    <n v="0.66666666666666663"/>
    <n v="1.8749999999999999E-2"/>
  </r>
  <r>
    <n v="99"/>
    <n v="2"/>
    <s v="Plato_17"/>
    <s v="Descripcion del Plato_17"/>
    <n v="19"/>
    <n v="31"/>
    <n v="1"/>
    <n v="5"/>
    <s v="Sin cebolla"/>
    <n v="31"/>
    <n v="31"/>
    <n v="12"/>
    <n v="19"/>
    <n v="0.63157894736842102"/>
    <n v="3.472222222222222E-3"/>
  </r>
  <r>
    <n v="99"/>
    <n v="2"/>
    <s v="Plato_12"/>
    <s v="Descripcion del Plato_12"/>
    <n v="11"/>
    <n v="19"/>
    <n v="1"/>
    <n v="9"/>
    <s v="Ninguna"/>
    <n v="19"/>
    <n v="19"/>
    <n v="8"/>
    <n v="11"/>
    <n v="0.72727272727272729"/>
    <n v="6.2500000000000003E-3"/>
  </r>
  <r>
    <n v="99"/>
    <n v="2"/>
    <s v="Plato_9"/>
    <s v="Descripcion del Plato_9"/>
    <n v="17"/>
    <n v="29"/>
    <n v="1"/>
    <n v="45"/>
    <s v="Ninguna"/>
    <n v="29"/>
    <n v="29"/>
    <n v="12"/>
    <n v="17"/>
    <n v="0.70588235294117652"/>
    <n v="3.125E-2"/>
  </r>
  <r>
    <n v="100"/>
    <n v="18"/>
    <s v="Plato_7"/>
    <s v="Descripcion del Plato_7"/>
    <n v="14"/>
    <n v="24"/>
    <n v="3"/>
    <n v="48"/>
    <s v="Sin cebolla"/>
    <n v="72"/>
    <n v="72"/>
    <n v="30"/>
    <n v="42"/>
    <n v="0.7142857142857143"/>
    <n v="3.3333333333333333E-2"/>
  </r>
  <r>
    <n v="100"/>
    <n v="18"/>
    <s v="Plato_5"/>
    <s v="Descripcion del Plato_5"/>
    <n v="13"/>
    <n v="22"/>
    <n v="2"/>
    <n v="33"/>
    <s v="Ninguna"/>
    <n v="44"/>
    <n v="44"/>
    <n v="18"/>
    <n v="26"/>
    <n v="0.69230769230769229"/>
    <n v="2.2916666666666665E-2"/>
  </r>
  <r>
    <n v="100"/>
    <n v="18"/>
    <s v="Plato_1"/>
    <s v="Descripcion del Plato_1"/>
    <n v="15"/>
    <n v="25"/>
    <n v="2"/>
    <n v="22"/>
    <s v="Sin cebolla"/>
    <n v="50"/>
    <n v="50"/>
    <n v="20"/>
    <n v="30"/>
    <n v="0.66666666666666663"/>
    <n v="1.5277777777777777E-2"/>
  </r>
  <r>
    <n v="101"/>
    <n v="1"/>
    <s v="Plato_17"/>
    <s v="Descripcion del Plato_17"/>
    <n v="19"/>
    <n v="31"/>
    <n v="1"/>
    <n v="24"/>
    <s v="Sin cebolla"/>
    <n v="31"/>
    <n v="31"/>
    <n v="12"/>
    <n v="19"/>
    <n v="0.63157894736842102"/>
    <n v="1.6666666666666666E-2"/>
  </r>
  <r>
    <n v="101"/>
    <n v="1"/>
    <s v="Plato_1"/>
    <s v="Descripcion del Plato_1"/>
    <n v="15"/>
    <n v="25"/>
    <n v="2"/>
    <n v="41"/>
    <s v="Sin cebolla"/>
    <n v="50"/>
    <n v="50"/>
    <n v="20"/>
    <n v="30"/>
    <n v="0.66666666666666663"/>
    <n v="2.8472222222222222E-2"/>
  </r>
  <r>
    <n v="101"/>
    <n v="1"/>
    <s v="Plato_5"/>
    <s v="Descripcion del Plato_5"/>
    <n v="13"/>
    <n v="22"/>
    <n v="1"/>
    <n v="35"/>
    <s v="Sin cebolla"/>
    <n v="22"/>
    <n v="22"/>
    <n v="9"/>
    <n v="13"/>
    <n v="0.69230769230769229"/>
    <n v="2.4305555555555556E-2"/>
  </r>
  <r>
    <n v="101"/>
    <n v="1"/>
    <s v="Plato_8"/>
    <s v="Descripcion del Plato_8"/>
    <n v="21"/>
    <n v="35"/>
    <n v="1"/>
    <n v="34"/>
    <s v="Sin cebolla"/>
    <n v="35"/>
    <n v="35"/>
    <n v="14"/>
    <n v="21"/>
    <n v="0.66666666666666663"/>
    <n v="2.361111111111111E-2"/>
  </r>
  <r>
    <n v="102"/>
    <n v="19"/>
    <s v="Plato_16"/>
    <s v="Descripcion del Plato_16"/>
    <n v="16"/>
    <n v="28"/>
    <n v="3"/>
    <n v="17"/>
    <s v="Sin cebolla"/>
    <n v="84"/>
    <n v="84"/>
    <n v="36"/>
    <n v="48"/>
    <n v="0.75"/>
    <n v="1.1805555555555555E-2"/>
  </r>
  <r>
    <n v="102"/>
    <n v="19"/>
    <s v="Plato_9"/>
    <s v="Descripcion del Plato_9"/>
    <n v="17"/>
    <n v="29"/>
    <n v="3"/>
    <n v="29"/>
    <s v="Ninguna"/>
    <n v="87"/>
    <n v="87"/>
    <n v="36"/>
    <n v="51"/>
    <n v="0.70588235294117652"/>
    <n v="2.013888888888889E-2"/>
  </r>
  <r>
    <n v="103"/>
    <n v="13"/>
    <s v="Plato_13"/>
    <s v="Descripcion del Plato_13"/>
    <n v="13"/>
    <n v="21"/>
    <n v="1"/>
    <n v="57"/>
    <s v="Sin cebolla"/>
    <n v="21"/>
    <n v="21"/>
    <n v="8"/>
    <n v="13"/>
    <n v="0.61538461538461542"/>
    <n v="3.9583333333333331E-2"/>
  </r>
  <r>
    <n v="103"/>
    <n v="13"/>
    <s v="Plato_18"/>
    <s v="Descripcion del Plato_18"/>
    <n v="20"/>
    <n v="34"/>
    <n v="1"/>
    <n v="9"/>
    <s v="Ninguna"/>
    <n v="34"/>
    <n v="34"/>
    <n v="14"/>
    <n v="20"/>
    <n v="0.7"/>
    <n v="6.2500000000000003E-3"/>
  </r>
  <r>
    <n v="103"/>
    <n v="13"/>
    <s v="Plato_4"/>
    <s v="Descripcion del Plato_4"/>
    <n v="10"/>
    <n v="18"/>
    <n v="1"/>
    <n v="33"/>
    <s v="Sin cebolla"/>
    <n v="18"/>
    <n v="18"/>
    <n v="8"/>
    <n v="10"/>
    <n v="0.8"/>
    <n v="2.2916666666666665E-2"/>
  </r>
  <r>
    <n v="104"/>
    <n v="14"/>
    <s v="Plato_14"/>
    <s v="Descripcion del Plato_14"/>
    <n v="14"/>
    <n v="23"/>
    <n v="2"/>
    <n v="43"/>
    <s v="Sin cebolla"/>
    <n v="46"/>
    <n v="46"/>
    <n v="18"/>
    <n v="28"/>
    <n v="0.6428571428571429"/>
    <n v="2.9861111111111113E-2"/>
  </r>
  <r>
    <n v="104"/>
    <n v="14"/>
    <s v="Plato_17"/>
    <s v="Descripcion del Plato_17"/>
    <n v="19"/>
    <n v="31"/>
    <n v="1"/>
    <n v="12"/>
    <s v="Ninguna"/>
    <n v="31"/>
    <n v="31"/>
    <n v="12"/>
    <n v="19"/>
    <n v="0.63157894736842102"/>
    <n v="8.3333333333333332E-3"/>
  </r>
  <r>
    <n v="105"/>
    <n v="14"/>
    <s v="Plato_3"/>
    <s v="Descripcion del Plato_3"/>
    <n v="12"/>
    <n v="20"/>
    <n v="3"/>
    <n v="9"/>
    <s v="Ninguna"/>
    <n v="60"/>
    <n v="60"/>
    <n v="24"/>
    <n v="36"/>
    <n v="0.66666666666666663"/>
    <n v="6.2500000000000003E-3"/>
  </r>
  <r>
    <n v="105"/>
    <n v="14"/>
    <s v="Plato_6"/>
    <s v="Descripcion del Plato_6"/>
    <n v="16"/>
    <n v="27"/>
    <n v="3"/>
    <n v="34"/>
    <s v="Ninguna"/>
    <n v="81"/>
    <n v="81"/>
    <n v="33"/>
    <n v="48"/>
    <n v="0.6875"/>
    <n v="2.361111111111111E-2"/>
  </r>
  <r>
    <n v="106"/>
    <n v="15"/>
    <s v="Plato_18"/>
    <s v="Descripcion del Plato_18"/>
    <n v="20"/>
    <n v="34"/>
    <n v="2"/>
    <n v="29"/>
    <s v="Ninguna"/>
    <n v="68"/>
    <n v="68"/>
    <n v="28"/>
    <n v="40"/>
    <n v="0.7"/>
    <n v="2.013888888888889E-2"/>
  </r>
  <r>
    <n v="107"/>
    <n v="11"/>
    <s v="Plato_15"/>
    <s v="Descripcion del Plato_15"/>
    <n v="19"/>
    <n v="32"/>
    <n v="2"/>
    <n v="48"/>
    <s v="Ninguna"/>
    <n v="64"/>
    <n v="64"/>
    <n v="26"/>
    <n v="38"/>
    <n v="0.68421052631578949"/>
    <n v="3.3333333333333333E-2"/>
  </r>
  <r>
    <n v="107"/>
    <n v="11"/>
    <s v="Plato_9"/>
    <s v="Descripcion del Plato_9"/>
    <n v="17"/>
    <n v="29"/>
    <n v="3"/>
    <n v="51"/>
    <s v="Sin cebolla"/>
    <n v="87"/>
    <n v="87"/>
    <n v="36"/>
    <n v="51"/>
    <n v="0.70588235294117652"/>
    <n v="3.5416666666666666E-2"/>
  </r>
  <r>
    <n v="107"/>
    <n v="11"/>
    <s v="Plato_18"/>
    <s v="Descripcion del Plato_18"/>
    <n v="20"/>
    <n v="34"/>
    <n v="3"/>
    <n v="42"/>
    <s v="Sin cebolla"/>
    <n v="102"/>
    <n v="102"/>
    <n v="42"/>
    <n v="60"/>
    <n v="0.7"/>
    <n v="2.9166666666666667E-2"/>
  </r>
  <r>
    <n v="108"/>
    <n v="3"/>
    <s v="Plato_9"/>
    <s v="Descripcion del Plato_9"/>
    <n v="17"/>
    <n v="29"/>
    <n v="2"/>
    <n v="23"/>
    <s v="Ninguna"/>
    <n v="58"/>
    <n v="58"/>
    <n v="24"/>
    <n v="34"/>
    <n v="0.70588235294117652"/>
    <n v="1.5972222222222221E-2"/>
  </r>
  <r>
    <n v="108"/>
    <n v="3"/>
    <s v="Plato_4"/>
    <s v="Descripcion del Plato_4"/>
    <n v="10"/>
    <n v="18"/>
    <n v="1"/>
    <n v="10"/>
    <s v="Sin cebolla"/>
    <n v="18"/>
    <n v="18"/>
    <n v="8"/>
    <n v="10"/>
    <n v="0.8"/>
    <n v="6.9444444444444441E-3"/>
  </r>
  <r>
    <n v="108"/>
    <n v="3"/>
    <s v="Plato_3"/>
    <s v="Descripcion del Plato_3"/>
    <n v="12"/>
    <n v="20"/>
    <n v="1"/>
    <n v="26"/>
    <s v="Sin cebolla"/>
    <n v="20"/>
    <n v="20"/>
    <n v="8"/>
    <n v="12"/>
    <n v="0.66666666666666663"/>
    <n v="1.8055555555555554E-2"/>
  </r>
  <r>
    <n v="108"/>
    <n v="3"/>
    <s v="Plato_16"/>
    <s v="Descripcion del Plato_16"/>
    <n v="16"/>
    <n v="28"/>
    <n v="1"/>
    <n v="56"/>
    <s v="Ninguna"/>
    <n v="28"/>
    <n v="28"/>
    <n v="12"/>
    <n v="16"/>
    <n v="0.75"/>
    <n v="3.888888888888889E-2"/>
  </r>
  <r>
    <n v="109"/>
    <n v="10"/>
    <s v="Plato_18"/>
    <s v="Descripcion del Plato_18"/>
    <n v="20"/>
    <n v="34"/>
    <n v="3"/>
    <n v="54"/>
    <s v="Sin cebolla"/>
    <n v="102"/>
    <n v="102"/>
    <n v="42"/>
    <n v="60"/>
    <n v="0.7"/>
    <n v="3.7499999999999999E-2"/>
  </r>
  <r>
    <n v="109"/>
    <n v="10"/>
    <s v="Plato_14"/>
    <s v="Descripcion del Plato_14"/>
    <n v="14"/>
    <n v="23"/>
    <n v="1"/>
    <n v="26"/>
    <s v="Sin cebolla"/>
    <n v="23"/>
    <n v="23"/>
    <n v="9"/>
    <n v="14"/>
    <n v="0.6428571428571429"/>
    <n v="1.8055555555555554E-2"/>
  </r>
  <r>
    <n v="109"/>
    <n v="10"/>
    <s v="Plato_5"/>
    <s v="Descripcion del Plato_5"/>
    <n v="13"/>
    <n v="22"/>
    <n v="2"/>
    <n v="38"/>
    <s v="Ninguna"/>
    <n v="44"/>
    <n v="44"/>
    <n v="18"/>
    <n v="26"/>
    <n v="0.69230769230769229"/>
    <n v="2.6388888888888889E-2"/>
  </r>
  <r>
    <n v="110"/>
    <n v="5"/>
    <s v="Plato_9"/>
    <s v="Descripcion del Plato_9"/>
    <n v="17"/>
    <n v="29"/>
    <n v="2"/>
    <n v="38"/>
    <s v="Ninguna"/>
    <n v="58"/>
    <n v="58"/>
    <n v="24"/>
    <n v="34"/>
    <n v="0.70588235294117652"/>
    <n v="2.6388888888888889E-2"/>
  </r>
  <r>
    <n v="110"/>
    <n v="5"/>
    <s v="Plato_10"/>
    <s v="Descripcion del Plato_10"/>
    <n v="15"/>
    <n v="26"/>
    <n v="3"/>
    <n v="27"/>
    <s v="Ninguna"/>
    <n v="78"/>
    <n v="78"/>
    <n v="33"/>
    <n v="45"/>
    <n v="0.73333333333333328"/>
    <n v="1.8749999999999999E-2"/>
  </r>
  <r>
    <n v="110"/>
    <n v="5"/>
    <s v="Plato_6"/>
    <s v="Descripcion del Plato_6"/>
    <n v="16"/>
    <n v="27"/>
    <n v="1"/>
    <n v="56"/>
    <s v="Sin cebolla"/>
    <n v="27"/>
    <n v="27"/>
    <n v="11"/>
    <n v="16"/>
    <n v="0.6875"/>
    <n v="3.888888888888889E-2"/>
  </r>
  <r>
    <n v="111"/>
    <n v="3"/>
    <s v="Plato_15"/>
    <s v="Descripcion del Plato_15"/>
    <n v="19"/>
    <n v="32"/>
    <n v="1"/>
    <n v="47"/>
    <s v="Sin cebolla"/>
    <n v="32"/>
    <n v="32"/>
    <n v="13"/>
    <n v="19"/>
    <n v="0.68421052631578949"/>
    <n v="3.2638888888888891E-2"/>
  </r>
  <r>
    <n v="111"/>
    <n v="3"/>
    <s v="Plato_5"/>
    <s v="Descripcion del Plato_5"/>
    <n v="13"/>
    <n v="22"/>
    <n v="3"/>
    <n v="5"/>
    <s v="Ninguna"/>
    <n v="66"/>
    <n v="66"/>
    <n v="27"/>
    <n v="39"/>
    <n v="0.69230769230769229"/>
    <n v="3.472222222222222E-3"/>
  </r>
  <r>
    <n v="111"/>
    <n v="3"/>
    <s v="Plato_7"/>
    <s v="Descripcion del Plato_7"/>
    <n v="14"/>
    <n v="24"/>
    <n v="2"/>
    <n v="48"/>
    <s v="Ninguna"/>
    <n v="48"/>
    <n v="48"/>
    <n v="20"/>
    <n v="28"/>
    <n v="0.7142857142857143"/>
    <n v="3.3333333333333333E-2"/>
  </r>
  <r>
    <n v="111"/>
    <n v="3"/>
    <s v="Plato_9"/>
    <s v="Descripcion del Plato_9"/>
    <n v="17"/>
    <n v="29"/>
    <n v="2"/>
    <n v="37"/>
    <s v="Sin cebolla"/>
    <n v="58"/>
    <n v="58"/>
    <n v="24"/>
    <n v="34"/>
    <n v="0.70588235294117652"/>
    <n v="2.5694444444444443E-2"/>
  </r>
  <r>
    <n v="112"/>
    <n v="6"/>
    <s v="Plato_3"/>
    <s v="Descripcion del Plato_3"/>
    <n v="12"/>
    <n v="20"/>
    <n v="1"/>
    <n v="16"/>
    <s v="Sin cebolla"/>
    <n v="20"/>
    <n v="20"/>
    <n v="8"/>
    <n v="12"/>
    <n v="0.66666666666666663"/>
    <n v="1.1111111111111112E-2"/>
  </r>
  <r>
    <n v="113"/>
    <n v="4"/>
    <s v="Plato_18"/>
    <s v="Descripcion del Plato_18"/>
    <n v="20"/>
    <n v="34"/>
    <n v="2"/>
    <n v="51"/>
    <s v="Ninguna"/>
    <n v="68"/>
    <n v="68"/>
    <n v="28"/>
    <n v="40"/>
    <n v="0.7"/>
    <n v="3.5416666666666666E-2"/>
  </r>
  <r>
    <n v="114"/>
    <n v="7"/>
    <s v="Plato_2"/>
    <s v="Descripcion del Plato_2"/>
    <n v="18"/>
    <n v="30"/>
    <n v="3"/>
    <n v="36"/>
    <s v="Ninguna"/>
    <n v="90"/>
    <n v="90"/>
    <n v="36"/>
    <n v="54"/>
    <n v="0.66666666666666663"/>
    <n v="2.5000000000000001E-2"/>
  </r>
  <r>
    <n v="114"/>
    <n v="7"/>
    <s v="Plato_9"/>
    <s v="Descripcion del Plato_9"/>
    <n v="17"/>
    <n v="29"/>
    <n v="3"/>
    <n v="22"/>
    <s v="Ninguna"/>
    <n v="87"/>
    <n v="87"/>
    <n v="36"/>
    <n v="51"/>
    <n v="0.70588235294117652"/>
    <n v="1.5277777777777777E-2"/>
  </r>
  <r>
    <n v="114"/>
    <n v="7"/>
    <s v="Plato_4"/>
    <s v="Descripcion del Plato_4"/>
    <n v="10"/>
    <n v="18"/>
    <n v="3"/>
    <n v="31"/>
    <s v="Sin cebolla"/>
    <n v="54"/>
    <n v="54"/>
    <n v="24"/>
    <n v="30"/>
    <n v="0.8"/>
    <n v="2.1527777777777778E-2"/>
  </r>
  <r>
    <n v="114"/>
    <n v="7"/>
    <s v="Plato_5"/>
    <s v="Descripcion del Plato_5"/>
    <n v="13"/>
    <n v="22"/>
    <n v="1"/>
    <n v="42"/>
    <s v="Sin cebolla"/>
    <n v="22"/>
    <n v="22"/>
    <n v="9"/>
    <n v="13"/>
    <n v="0.69230769230769229"/>
    <n v="2.9166666666666667E-2"/>
  </r>
  <r>
    <n v="115"/>
    <n v="12"/>
    <s v="Plato_6"/>
    <s v="Descripcion del Plato_6"/>
    <n v="16"/>
    <n v="27"/>
    <n v="3"/>
    <n v="23"/>
    <s v="Sin cebolla"/>
    <n v="81"/>
    <n v="81"/>
    <n v="33"/>
    <n v="48"/>
    <n v="0.6875"/>
    <n v="1.5972222222222221E-2"/>
  </r>
  <r>
    <n v="115"/>
    <n v="12"/>
    <s v="Plato_2"/>
    <s v="Descripcion del Plato_2"/>
    <n v="18"/>
    <n v="30"/>
    <n v="2"/>
    <n v="32"/>
    <s v="Sin cebolla"/>
    <n v="60"/>
    <n v="60"/>
    <n v="24"/>
    <n v="36"/>
    <n v="0.66666666666666663"/>
    <n v="2.2222222222222223E-2"/>
  </r>
  <r>
    <n v="115"/>
    <n v="12"/>
    <s v="Plato_15"/>
    <s v="Descripcion del Plato_15"/>
    <n v="19"/>
    <n v="32"/>
    <n v="3"/>
    <n v="43"/>
    <s v="Sin cebolla"/>
    <n v="96"/>
    <n v="96"/>
    <n v="39"/>
    <n v="57"/>
    <n v="0.68421052631578949"/>
    <n v="2.9861111111111113E-2"/>
  </r>
  <r>
    <n v="116"/>
    <n v="8"/>
    <s v="Plato_15"/>
    <s v="Descripcion del Plato_15"/>
    <n v="19"/>
    <n v="32"/>
    <n v="3"/>
    <n v="54"/>
    <s v="Sin cebolla"/>
    <n v="96"/>
    <n v="96"/>
    <n v="39"/>
    <n v="57"/>
    <n v="0.68421052631578949"/>
    <n v="3.7499999999999999E-2"/>
  </r>
  <r>
    <n v="116"/>
    <n v="8"/>
    <s v="Plato_8"/>
    <s v="Descripcion del Plato_8"/>
    <n v="21"/>
    <n v="35"/>
    <n v="1"/>
    <n v="21"/>
    <s v="Ninguna"/>
    <n v="35"/>
    <n v="35"/>
    <n v="14"/>
    <n v="21"/>
    <n v="0.66666666666666663"/>
    <n v="1.4583333333333334E-2"/>
  </r>
  <r>
    <n v="116"/>
    <n v="8"/>
    <s v="Plato_19"/>
    <s v="Descripcion del Plato_19"/>
    <n v="22"/>
    <n v="36"/>
    <n v="1"/>
    <n v="26"/>
    <s v="Sin cebolla"/>
    <n v="36"/>
    <n v="36"/>
    <n v="14"/>
    <n v="22"/>
    <n v="0.63636363636363635"/>
    <n v="1.8055555555555554E-2"/>
  </r>
  <r>
    <n v="116"/>
    <n v="8"/>
    <s v="Plato_18"/>
    <s v="Descripcion del Plato_18"/>
    <n v="20"/>
    <n v="34"/>
    <n v="3"/>
    <n v="28"/>
    <s v="Sin cebolla"/>
    <n v="102"/>
    <n v="102"/>
    <n v="42"/>
    <n v="60"/>
    <n v="0.7"/>
    <n v="1.9444444444444445E-2"/>
  </r>
  <r>
    <n v="117"/>
    <n v="8"/>
    <s v="Plato_8"/>
    <s v="Descripcion del Plato_8"/>
    <n v="21"/>
    <n v="35"/>
    <n v="2"/>
    <n v="8"/>
    <s v="Sin cebolla"/>
    <n v="70"/>
    <n v="70"/>
    <n v="28"/>
    <n v="42"/>
    <n v="0.66666666666666663"/>
    <n v="5.5555555555555558E-3"/>
  </r>
  <r>
    <n v="118"/>
    <n v="13"/>
    <s v="Plato_4"/>
    <s v="Descripcion del Plato_4"/>
    <n v="10"/>
    <n v="18"/>
    <n v="3"/>
    <n v="39"/>
    <s v="Ninguna"/>
    <n v="54"/>
    <n v="54"/>
    <n v="24"/>
    <n v="30"/>
    <n v="0.8"/>
    <n v="2.7083333333333334E-2"/>
  </r>
  <r>
    <n v="118"/>
    <n v="13"/>
    <s v="Plato_14"/>
    <s v="Descripcion del Plato_14"/>
    <n v="14"/>
    <n v="23"/>
    <n v="3"/>
    <n v="22"/>
    <s v="Sin cebolla"/>
    <n v="69"/>
    <n v="69"/>
    <n v="27"/>
    <n v="42"/>
    <n v="0.6428571428571429"/>
    <n v="1.5277777777777777E-2"/>
  </r>
  <r>
    <n v="118"/>
    <n v="13"/>
    <s v="Plato_6"/>
    <s v="Descripcion del Plato_6"/>
    <n v="16"/>
    <n v="27"/>
    <n v="2"/>
    <n v="52"/>
    <s v="Sin cebolla"/>
    <n v="54"/>
    <n v="54"/>
    <n v="22"/>
    <n v="32"/>
    <n v="0.6875"/>
    <n v="3.6111111111111108E-2"/>
  </r>
  <r>
    <n v="118"/>
    <n v="13"/>
    <s v="Plato_15"/>
    <s v="Descripcion del Plato_15"/>
    <n v="19"/>
    <n v="32"/>
    <n v="1"/>
    <n v="23"/>
    <s v="Sin cebolla"/>
    <n v="32"/>
    <n v="32"/>
    <n v="13"/>
    <n v="19"/>
    <n v="0.68421052631578949"/>
    <n v="1.5972222222222221E-2"/>
  </r>
  <r>
    <n v="119"/>
    <n v="17"/>
    <s v="Plato_10"/>
    <s v="Descripcion del Plato_10"/>
    <n v="15"/>
    <n v="26"/>
    <n v="1"/>
    <n v="7"/>
    <s v="Ninguna"/>
    <n v="26"/>
    <n v="26"/>
    <n v="11"/>
    <n v="15"/>
    <n v="0.73333333333333328"/>
    <n v="4.8611111111111112E-3"/>
  </r>
  <r>
    <n v="119"/>
    <n v="17"/>
    <s v="Plato_19"/>
    <s v="Descripcion del Plato_19"/>
    <n v="22"/>
    <n v="36"/>
    <n v="2"/>
    <n v="13"/>
    <s v="Sin cebolla"/>
    <n v="72"/>
    <n v="72"/>
    <n v="28"/>
    <n v="44"/>
    <n v="0.63636363636363635"/>
    <n v="9.0277777777777769E-3"/>
  </r>
  <r>
    <n v="119"/>
    <n v="17"/>
    <s v="Plato_4"/>
    <s v="Descripcion del Plato_4"/>
    <n v="10"/>
    <n v="18"/>
    <n v="2"/>
    <n v="34"/>
    <s v="Sin cebolla"/>
    <n v="36"/>
    <n v="36"/>
    <n v="16"/>
    <n v="20"/>
    <n v="0.8"/>
    <n v="2.361111111111111E-2"/>
  </r>
  <r>
    <n v="120"/>
    <n v="4"/>
    <s v="Plato_17"/>
    <s v="Descripcion del Plato_17"/>
    <n v="19"/>
    <n v="31"/>
    <n v="3"/>
    <n v="56"/>
    <s v="Sin cebolla"/>
    <n v="93"/>
    <n v="93"/>
    <n v="36"/>
    <n v="57"/>
    <n v="0.63157894736842102"/>
    <n v="3.888888888888889E-2"/>
  </r>
  <r>
    <n v="120"/>
    <n v="4"/>
    <s v="Plato_10"/>
    <s v="Descripcion del Plato_10"/>
    <n v="15"/>
    <n v="26"/>
    <n v="2"/>
    <n v="41"/>
    <s v="Sin cebolla"/>
    <n v="52"/>
    <n v="52"/>
    <n v="22"/>
    <n v="30"/>
    <n v="0.73333333333333328"/>
    <n v="2.8472222222222222E-2"/>
  </r>
  <r>
    <n v="121"/>
    <n v="5"/>
    <s v="Plato_10"/>
    <s v="Descripcion del Plato_10"/>
    <n v="15"/>
    <n v="26"/>
    <n v="2"/>
    <n v="38"/>
    <s v="Ninguna"/>
    <n v="52"/>
    <n v="52"/>
    <n v="22"/>
    <n v="30"/>
    <n v="0.73333333333333328"/>
    <n v="2.6388888888888889E-2"/>
  </r>
  <r>
    <n v="122"/>
    <n v="6"/>
    <s v="Plato_8"/>
    <s v="Descripcion del Plato_8"/>
    <n v="21"/>
    <n v="35"/>
    <n v="3"/>
    <n v="32"/>
    <s v="Ninguna"/>
    <n v="105"/>
    <n v="105"/>
    <n v="42"/>
    <n v="63"/>
    <n v="0.66666666666666663"/>
    <n v="2.2222222222222223E-2"/>
  </r>
  <r>
    <n v="123"/>
    <n v="16"/>
    <s v="Plato_7"/>
    <s v="Descripcion del Plato_7"/>
    <n v="14"/>
    <n v="24"/>
    <n v="1"/>
    <n v="33"/>
    <s v="Sin cebolla"/>
    <n v="24"/>
    <n v="24"/>
    <n v="10"/>
    <n v="14"/>
    <n v="0.7142857142857143"/>
    <n v="2.2916666666666665E-2"/>
  </r>
  <r>
    <n v="124"/>
    <n v="16"/>
    <s v="Plato_3"/>
    <s v="Descripcion del Plato_3"/>
    <n v="12"/>
    <n v="20"/>
    <n v="2"/>
    <n v="43"/>
    <s v="Ninguna"/>
    <n v="40"/>
    <n v="40"/>
    <n v="16"/>
    <n v="24"/>
    <n v="0.66666666666666663"/>
    <n v="2.9861111111111113E-2"/>
  </r>
  <r>
    <n v="124"/>
    <n v="16"/>
    <s v="Plato_1"/>
    <s v="Descripcion del Plato_1"/>
    <n v="15"/>
    <n v="25"/>
    <n v="1"/>
    <n v="27"/>
    <s v="Sin cebolla"/>
    <n v="25"/>
    <n v="25"/>
    <n v="10"/>
    <n v="15"/>
    <n v="0.66666666666666663"/>
    <n v="1.8749999999999999E-2"/>
  </r>
  <r>
    <n v="124"/>
    <n v="16"/>
    <s v="Plato_11"/>
    <s v="Descripcion del Plato_11"/>
    <n v="20"/>
    <n v="33"/>
    <n v="3"/>
    <n v="9"/>
    <s v="Sin cebolla"/>
    <n v="99"/>
    <n v="99"/>
    <n v="39"/>
    <n v="60"/>
    <n v="0.65"/>
    <n v="6.2500000000000003E-3"/>
  </r>
  <r>
    <n v="124"/>
    <n v="16"/>
    <s v="Plato_9"/>
    <s v="Descripcion del Plato_9"/>
    <n v="17"/>
    <n v="29"/>
    <n v="2"/>
    <n v="59"/>
    <s v="Sin cebolla"/>
    <n v="58"/>
    <n v="58"/>
    <n v="24"/>
    <n v="34"/>
    <n v="0.70588235294117652"/>
    <n v="4.0972222222222222E-2"/>
  </r>
  <r>
    <n v="125"/>
    <n v="14"/>
    <s v="Plato_16"/>
    <s v="Descripcion del Plato_16"/>
    <n v="16"/>
    <n v="28"/>
    <n v="2"/>
    <n v="38"/>
    <s v="Sin cebolla"/>
    <n v="56"/>
    <n v="56"/>
    <n v="24"/>
    <n v="32"/>
    <n v="0.75"/>
    <n v="2.6388888888888889E-2"/>
  </r>
  <r>
    <n v="125"/>
    <n v="14"/>
    <s v="Plato_18"/>
    <s v="Descripcion del Plato_18"/>
    <n v="20"/>
    <n v="34"/>
    <n v="2"/>
    <n v="15"/>
    <s v="Ninguna"/>
    <n v="68"/>
    <n v="68"/>
    <n v="28"/>
    <n v="40"/>
    <n v="0.7"/>
    <n v="1.0416666666666666E-2"/>
  </r>
  <r>
    <n v="125"/>
    <n v="14"/>
    <s v="Plato_3"/>
    <s v="Descripcion del Plato_3"/>
    <n v="12"/>
    <n v="20"/>
    <n v="3"/>
    <n v="31"/>
    <s v="Ninguna"/>
    <n v="60"/>
    <n v="60"/>
    <n v="24"/>
    <n v="36"/>
    <n v="0.66666666666666663"/>
    <n v="2.1527777777777778E-2"/>
  </r>
  <r>
    <n v="126"/>
    <n v="18"/>
    <s v="Plato_16"/>
    <s v="Descripcion del Plato_16"/>
    <n v="16"/>
    <n v="28"/>
    <n v="1"/>
    <n v="19"/>
    <s v="Sin cebolla"/>
    <n v="28"/>
    <n v="28"/>
    <n v="12"/>
    <n v="16"/>
    <n v="0.75"/>
    <n v="1.3194444444444444E-2"/>
  </r>
  <r>
    <n v="126"/>
    <n v="18"/>
    <s v="Plato_8"/>
    <s v="Descripcion del Plato_8"/>
    <n v="21"/>
    <n v="35"/>
    <n v="1"/>
    <n v="40"/>
    <s v="Sin cebolla"/>
    <n v="35"/>
    <n v="35"/>
    <n v="14"/>
    <n v="21"/>
    <n v="0.66666666666666663"/>
    <n v="2.7777777777777776E-2"/>
  </r>
  <r>
    <n v="126"/>
    <n v="18"/>
    <s v="Plato_7"/>
    <s v="Descripcion del Plato_7"/>
    <n v="14"/>
    <n v="24"/>
    <n v="3"/>
    <n v="27"/>
    <s v="Ninguna"/>
    <n v="72"/>
    <n v="72"/>
    <n v="30"/>
    <n v="42"/>
    <n v="0.7142857142857143"/>
    <n v="1.8749999999999999E-2"/>
  </r>
  <r>
    <n v="126"/>
    <n v="18"/>
    <s v="Plato_2"/>
    <s v="Descripcion del Plato_2"/>
    <n v="18"/>
    <n v="30"/>
    <n v="1"/>
    <n v="53"/>
    <s v="Ninguna"/>
    <n v="30"/>
    <n v="30"/>
    <n v="12"/>
    <n v="18"/>
    <n v="0.66666666666666663"/>
    <n v="3.6805555555555557E-2"/>
  </r>
  <r>
    <n v="127"/>
    <n v="6"/>
    <s v="Plato_19"/>
    <s v="Descripcion del Plato_19"/>
    <n v="22"/>
    <n v="36"/>
    <n v="2"/>
    <n v="30"/>
    <s v="Sin cebolla"/>
    <n v="72"/>
    <n v="72"/>
    <n v="28"/>
    <n v="44"/>
    <n v="0.63636363636363635"/>
    <n v="2.0833333333333332E-2"/>
  </r>
  <r>
    <n v="128"/>
    <n v="2"/>
    <s v="Plato_1"/>
    <s v="Descripcion del Plato_1"/>
    <n v="15"/>
    <n v="25"/>
    <n v="3"/>
    <n v="53"/>
    <s v="Ninguna"/>
    <n v="75"/>
    <n v="75"/>
    <n v="30"/>
    <n v="45"/>
    <n v="0.66666666666666663"/>
    <n v="3.6805555555555557E-2"/>
  </r>
  <r>
    <n v="128"/>
    <n v="2"/>
    <s v="Plato_4"/>
    <s v="Descripcion del Plato_4"/>
    <n v="10"/>
    <n v="18"/>
    <n v="3"/>
    <n v="50"/>
    <s v="Sin cebolla"/>
    <n v="54"/>
    <n v="54"/>
    <n v="24"/>
    <n v="30"/>
    <n v="0.8"/>
    <n v="3.4722222222222224E-2"/>
  </r>
  <r>
    <n v="128"/>
    <n v="2"/>
    <s v="Plato_7"/>
    <s v="Descripcion del Plato_7"/>
    <n v="14"/>
    <n v="24"/>
    <n v="2"/>
    <n v="35"/>
    <s v="Sin cebolla"/>
    <n v="48"/>
    <n v="48"/>
    <n v="20"/>
    <n v="28"/>
    <n v="0.7142857142857143"/>
    <n v="2.4305555555555556E-2"/>
  </r>
  <r>
    <n v="128"/>
    <n v="2"/>
    <s v="Plato_17"/>
    <s v="Descripcion del Plato_17"/>
    <n v="19"/>
    <n v="31"/>
    <n v="2"/>
    <n v="34"/>
    <s v="Sin cebolla"/>
    <n v="62"/>
    <n v="62"/>
    <n v="24"/>
    <n v="38"/>
    <n v="0.63157894736842102"/>
    <n v="2.361111111111111E-2"/>
  </r>
  <r>
    <n v="129"/>
    <n v="16"/>
    <s v="Plato_12"/>
    <s v="Descripcion del Plato_12"/>
    <n v="11"/>
    <n v="19"/>
    <n v="3"/>
    <n v="6"/>
    <s v="Sin cebolla"/>
    <n v="57"/>
    <n v="57"/>
    <n v="24"/>
    <n v="33"/>
    <n v="0.72727272727272729"/>
    <n v="4.1666666666666666E-3"/>
  </r>
  <r>
    <n v="129"/>
    <n v="16"/>
    <s v="Plato_3"/>
    <s v="Descripcion del Plato_3"/>
    <n v="12"/>
    <n v="20"/>
    <n v="1"/>
    <n v="24"/>
    <s v="Ninguna"/>
    <n v="20"/>
    <n v="20"/>
    <n v="8"/>
    <n v="12"/>
    <n v="0.66666666666666663"/>
    <n v="1.6666666666666666E-2"/>
  </r>
  <r>
    <n v="129"/>
    <n v="16"/>
    <s v="Plato_9"/>
    <s v="Descripcion del Plato_9"/>
    <n v="17"/>
    <n v="29"/>
    <n v="1"/>
    <n v="50"/>
    <s v="Ninguna"/>
    <n v="29"/>
    <n v="29"/>
    <n v="12"/>
    <n v="17"/>
    <n v="0.70588235294117652"/>
    <n v="3.4722222222222224E-2"/>
  </r>
  <r>
    <n v="130"/>
    <n v="10"/>
    <s v="Plato_8"/>
    <s v="Descripcion del Plato_8"/>
    <n v="21"/>
    <n v="35"/>
    <n v="1"/>
    <n v="25"/>
    <s v="Sin cebolla"/>
    <n v="35"/>
    <n v="35"/>
    <n v="14"/>
    <n v="21"/>
    <n v="0.66666666666666663"/>
    <n v="1.7361111111111112E-2"/>
  </r>
  <r>
    <n v="131"/>
    <n v="7"/>
    <s v="Plato_20"/>
    <s v="Descripcion del Plato_20"/>
    <n v="25"/>
    <n v="40"/>
    <n v="1"/>
    <n v="43"/>
    <s v="Sin cebolla"/>
    <n v="40"/>
    <n v="40"/>
    <n v="15"/>
    <n v="25"/>
    <n v="0.6"/>
    <n v="2.9861111111111113E-2"/>
  </r>
  <r>
    <n v="131"/>
    <n v="7"/>
    <s v="Plato_4"/>
    <s v="Descripcion del Plato_4"/>
    <n v="10"/>
    <n v="18"/>
    <n v="3"/>
    <n v="20"/>
    <s v="Ninguna"/>
    <n v="54"/>
    <n v="54"/>
    <n v="24"/>
    <n v="30"/>
    <n v="0.8"/>
    <n v="1.3888888888888888E-2"/>
  </r>
  <r>
    <n v="131"/>
    <n v="7"/>
    <s v="Plato_13"/>
    <s v="Descripcion del Plato_13"/>
    <n v="13"/>
    <n v="21"/>
    <n v="3"/>
    <n v="57"/>
    <s v="Sin cebolla"/>
    <n v="63"/>
    <n v="63"/>
    <n v="24"/>
    <n v="39"/>
    <n v="0.61538461538461542"/>
    <n v="3.9583333333333331E-2"/>
  </r>
  <r>
    <n v="132"/>
    <n v="9"/>
    <s v="Plato_14"/>
    <s v="Descripcion del Plato_14"/>
    <n v="14"/>
    <n v="23"/>
    <n v="1"/>
    <n v="6"/>
    <s v="Sin cebolla"/>
    <n v="23"/>
    <n v="23"/>
    <n v="9"/>
    <n v="14"/>
    <n v="0.6428571428571429"/>
    <n v="4.1666666666666666E-3"/>
  </r>
  <r>
    <n v="132"/>
    <n v="9"/>
    <s v="Plato_19"/>
    <s v="Descripcion del Plato_19"/>
    <n v="22"/>
    <n v="36"/>
    <n v="1"/>
    <n v="18"/>
    <s v="Ninguna"/>
    <n v="36"/>
    <n v="36"/>
    <n v="14"/>
    <n v="22"/>
    <n v="0.63636363636363635"/>
    <n v="1.2500000000000001E-2"/>
  </r>
  <r>
    <n v="132"/>
    <n v="9"/>
    <s v="Plato_13"/>
    <s v="Descripcion del Plato_13"/>
    <n v="13"/>
    <n v="21"/>
    <n v="2"/>
    <n v="53"/>
    <s v="Ninguna"/>
    <n v="42"/>
    <n v="42"/>
    <n v="16"/>
    <n v="26"/>
    <n v="0.61538461538461542"/>
    <n v="3.6805555555555557E-2"/>
  </r>
  <r>
    <n v="132"/>
    <n v="9"/>
    <s v="Plato_8"/>
    <s v="Descripcion del Plato_8"/>
    <n v="21"/>
    <n v="35"/>
    <n v="3"/>
    <n v="25"/>
    <s v="Sin cebolla"/>
    <n v="105"/>
    <n v="105"/>
    <n v="42"/>
    <n v="63"/>
    <n v="0.66666666666666663"/>
    <n v="1.7361111111111112E-2"/>
  </r>
  <r>
    <n v="133"/>
    <n v="20"/>
    <s v="Plato_15"/>
    <s v="Descripcion del Plato_15"/>
    <n v="19"/>
    <n v="32"/>
    <n v="1"/>
    <n v="5"/>
    <s v="Ninguna"/>
    <n v="32"/>
    <n v="32"/>
    <n v="13"/>
    <n v="19"/>
    <n v="0.68421052631578949"/>
    <n v="3.472222222222222E-3"/>
  </r>
  <r>
    <n v="133"/>
    <n v="20"/>
    <s v="Plato_18"/>
    <s v="Descripcion del Plato_18"/>
    <n v="20"/>
    <n v="34"/>
    <n v="1"/>
    <n v="45"/>
    <s v="Sin cebolla"/>
    <n v="34"/>
    <n v="34"/>
    <n v="14"/>
    <n v="20"/>
    <n v="0.7"/>
    <n v="3.125E-2"/>
  </r>
  <r>
    <n v="133"/>
    <n v="20"/>
    <s v="Plato_17"/>
    <s v="Descripcion del Plato_17"/>
    <n v="19"/>
    <n v="31"/>
    <n v="2"/>
    <n v="46"/>
    <s v="Ninguna"/>
    <n v="62"/>
    <n v="62"/>
    <n v="24"/>
    <n v="38"/>
    <n v="0.63157894736842102"/>
    <n v="3.1944444444444442E-2"/>
  </r>
  <r>
    <n v="133"/>
    <n v="20"/>
    <s v="Plato_4"/>
    <s v="Descripcion del Plato_4"/>
    <n v="10"/>
    <n v="18"/>
    <n v="3"/>
    <n v="11"/>
    <s v="Ninguna"/>
    <n v="54"/>
    <n v="54"/>
    <n v="24"/>
    <n v="30"/>
    <n v="0.8"/>
    <n v="7.6388888888888886E-3"/>
  </r>
  <r>
    <n v="134"/>
    <n v="3"/>
    <s v="Plato_7"/>
    <s v="Descripcion del Plato_7"/>
    <n v="14"/>
    <n v="24"/>
    <n v="1"/>
    <n v="19"/>
    <s v="Ninguna"/>
    <n v="24"/>
    <n v="24"/>
    <n v="10"/>
    <n v="14"/>
    <n v="0.7142857142857143"/>
    <n v="1.3194444444444444E-2"/>
  </r>
  <r>
    <n v="134"/>
    <n v="3"/>
    <s v="Plato_15"/>
    <s v="Descripcion del Plato_15"/>
    <n v="19"/>
    <n v="32"/>
    <n v="3"/>
    <n v="29"/>
    <s v="Ninguna"/>
    <n v="96"/>
    <n v="96"/>
    <n v="39"/>
    <n v="57"/>
    <n v="0.68421052631578949"/>
    <n v="2.013888888888889E-2"/>
  </r>
  <r>
    <n v="135"/>
    <n v="11"/>
    <s v="Plato_17"/>
    <s v="Descripcion del Plato_17"/>
    <n v="19"/>
    <n v="31"/>
    <n v="3"/>
    <n v="17"/>
    <s v="Ninguna"/>
    <n v="93"/>
    <n v="93"/>
    <n v="36"/>
    <n v="57"/>
    <n v="0.63157894736842102"/>
    <n v="1.1805555555555555E-2"/>
  </r>
  <r>
    <n v="135"/>
    <n v="11"/>
    <s v="Plato_20"/>
    <s v="Descripcion del Plato_20"/>
    <n v="25"/>
    <n v="40"/>
    <n v="2"/>
    <n v="42"/>
    <s v="Ninguna"/>
    <n v="80"/>
    <n v="80"/>
    <n v="30"/>
    <n v="50"/>
    <n v="0.6"/>
    <n v="2.9166666666666667E-2"/>
  </r>
  <r>
    <n v="135"/>
    <n v="11"/>
    <s v="Plato_9"/>
    <s v="Descripcion del Plato_9"/>
    <n v="17"/>
    <n v="29"/>
    <n v="3"/>
    <n v="29"/>
    <s v="Sin cebolla"/>
    <n v="87"/>
    <n v="87"/>
    <n v="36"/>
    <n v="51"/>
    <n v="0.70588235294117652"/>
    <n v="2.013888888888889E-2"/>
  </r>
  <r>
    <n v="136"/>
    <n v="6"/>
    <s v="Plato_20"/>
    <s v="Descripcion del Plato_20"/>
    <n v="25"/>
    <n v="40"/>
    <n v="2"/>
    <n v="13"/>
    <s v="Sin cebolla"/>
    <n v="80"/>
    <n v="80"/>
    <n v="30"/>
    <n v="50"/>
    <n v="0.6"/>
    <n v="9.0277777777777769E-3"/>
  </r>
  <r>
    <n v="137"/>
    <n v="13"/>
    <s v="Plato_13"/>
    <s v="Descripcion del Plato_13"/>
    <n v="13"/>
    <n v="21"/>
    <n v="3"/>
    <n v="41"/>
    <s v="Sin cebolla"/>
    <n v="63"/>
    <n v="63"/>
    <n v="24"/>
    <n v="39"/>
    <n v="0.61538461538461542"/>
    <n v="2.8472222222222222E-2"/>
  </r>
  <r>
    <n v="138"/>
    <n v="6"/>
    <s v="Plato_17"/>
    <s v="Descripcion del Plato_17"/>
    <n v="19"/>
    <n v="31"/>
    <n v="2"/>
    <n v="40"/>
    <s v="Ninguna"/>
    <n v="62"/>
    <n v="62"/>
    <n v="24"/>
    <n v="38"/>
    <n v="0.63157894736842102"/>
    <n v="2.7777777777777776E-2"/>
  </r>
  <r>
    <n v="138"/>
    <n v="6"/>
    <s v="Plato_12"/>
    <s v="Descripcion del Plato_12"/>
    <n v="11"/>
    <n v="19"/>
    <n v="2"/>
    <n v="6"/>
    <s v="Ninguna"/>
    <n v="38"/>
    <n v="38"/>
    <n v="16"/>
    <n v="22"/>
    <n v="0.72727272727272729"/>
    <n v="4.1666666666666666E-3"/>
  </r>
  <r>
    <n v="138"/>
    <n v="6"/>
    <s v="Plato_10"/>
    <s v="Descripcion del Plato_10"/>
    <n v="15"/>
    <n v="26"/>
    <n v="3"/>
    <n v="7"/>
    <s v="Sin cebolla"/>
    <n v="78"/>
    <n v="78"/>
    <n v="33"/>
    <n v="45"/>
    <n v="0.73333333333333328"/>
    <n v="4.8611111111111112E-3"/>
  </r>
  <r>
    <n v="138"/>
    <n v="6"/>
    <s v="Plato_2"/>
    <s v="Descripcion del Plato_2"/>
    <n v="18"/>
    <n v="30"/>
    <n v="2"/>
    <n v="44"/>
    <s v="Sin cebolla"/>
    <n v="60"/>
    <n v="60"/>
    <n v="24"/>
    <n v="36"/>
    <n v="0.66666666666666663"/>
    <n v="3.0555555555555555E-2"/>
  </r>
  <r>
    <n v="139"/>
    <n v="16"/>
    <s v="Plato_8"/>
    <s v="Descripcion del Plato_8"/>
    <n v="21"/>
    <n v="35"/>
    <n v="1"/>
    <n v="26"/>
    <s v="Ninguna"/>
    <n v="35"/>
    <n v="35"/>
    <n v="14"/>
    <n v="21"/>
    <n v="0.66666666666666663"/>
    <n v="1.8055555555555554E-2"/>
  </r>
  <r>
    <n v="140"/>
    <n v="11"/>
    <s v="Plato_1"/>
    <s v="Descripcion del Plato_1"/>
    <n v="15"/>
    <n v="25"/>
    <n v="2"/>
    <n v="35"/>
    <s v="Ninguna"/>
    <n v="50"/>
    <n v="50"/>
    <n v="20"/>
    <n v="30"/>
    <n v="0.66666666666666663"/>
    <n v="2.4305555555555556E-2"/>
  </r>
  <r>
    <n v="140"/>
    <n v="11"/>
    <s v="Plato_8"/>
    <s v="Descripcion del Plato_8"/>
    <n v="21"/>
    <n v="35"/>
    <n v="3"/>
    <n v="35"/>
    <s v="Sin cebolla"/>
    <n v="105"/>
    <n v="105"/>
    <n v="42"/>
    <n v="63"/>
    <n v="0.66666666666666663"/>
    <n v="2.4305555555555556E-2"/>
  </r>
  <r>
    <n v="140"/>
    <n v="11"/>
    <s v="Plato_4"/>
    <s v="Descripcion del Plato_4"/>
    <n v="10"/>
    <n v="18"/>
    <n v="2"/>
    <n v="48"/>
    <s v="Sin cebolla"/>
    <n v="36"/>
    <n v="36"/>
    <n v="16"/>
    <n v="20"/>
    <n v="0.8"/>
    <n v="3.3333333333333333E-2"/>
  </r>
  <r>
    <n v="141"/>
    <n v="4"/>
    <s v="Plato_13"/>
    <s v="Descripcion del Plato_13"/>
    <n v="13"/>
    <n v="21"/>
    <n v="1"/>
    <n v="28"/>
    <s v="Sin cebolla"/>
    <n v="21"/>
    <n v="21"/>
    <n v="8"/>
    <n v="13"/>
    <n v="0.61538461538461542"/>
    <n v="1.9444444444444445E-2"/>
  </r>
  <r>
    <n v="142"/>
    <n v="14"/>
    <s v="Plato_7"/>
    <s v="Descripcion del Plato_7"/>
    <n v="14"/>
    <n v="24"/>
    <n v="3"/>
    <n v="37"/>
    <s v="Ninguna"/>
    <n v="72"/>
    <n v="72"/>
    <n v="30"/>
    <n v="42"/>
    <n v="0.7142857142857143"/>
    <n v="2.5694444444444443E-2"/>
  </r>
  <r>
    <n v="142"/>
    <n v="14"/>
    <s v="Plato_14"/>
    <s v="Descripcion del Plato_14"/>
    <n v="14"/>
    <n v="23"/>
    <n v="3"/>
    <n v="11"/>
    <s v="Sin cebolla"/>
    <n v="69"/>
    <n v="69"/>
    <n v="27"/>
    <n v="42"/>
    <n v="0.6428571428571429"/>
    <n v="7.6388888888888886E-3"/>
  </r>
  <r>
    <n v="142"/>
    <n v="14"/>
    <s v="Plato_20"/>
    <s v="Descripcion del Plato_20"/>
    <n v="25"/>
    <n v="40"/>
    <n v="1"/>
    <n v="22"/>
    <s v="Ninguna"/>
    <n v="40"/>
    <n v="40"/>
    <n v="15"/>
    <n v="25"/>
    <n v="0.6"/>
    <n v="1.5277777777777777E-2"/>
  </r>
  <r>
    <n v="143"/>
    <n v="9"/>
    <s v="Plato_1"/>
    <s v="Descripcion del Plato_1"/>
    <n v="15"/>
    <n v="25"/>
    <n v="2"/>
    <n v="16"/>
    <s v="Sin cebolla"/>
    <n v="50"/>
    <n v="50"/>
    <n v="20"/>
    <n v="30"/>
    <n v="0.66666666666666663"/>
    <n v="1.1111111111111112E-2"/>
  </r>
  <r>
    <n v="144"/>
    <n v="18"/>
    <s v="Plato_19"/>
    <s v="Descripcion del Plato_19"/>
    <n v="22"/>
    <n v="36"/>
    <n v="1"/>
    <n v="27"/>
    <s v="Sin cebolla"/>
    <n v="36"/>
    <n v="36"/>
    <n v="14"/>
    <n v="22"/>
    <n v="0.63636363636363635"/>
    <n v="1.8749999999999999E-2"/>
  </r>
  <r>
    <n v="144"/>
    <n v="18"/>
    <s v="Plato_12"/>
    <s v="Descripcion del Plato_12"/>
    <n v="11"/>
    <n v="19"/>
    <n v="3"/>
    <n v="51"/>
    <s v="Ninguna"/>
    <n v="57"/>
    <n v="57"/>
    <n v="24"/>
    <n v="33"/>
    <n v="0.72727272727272729"/>
    <n v="3.5416666666666666E-2"/>
  </r>
  <r>
    <n v="144"/>
    <n v="18"/>
    <s v="Plato_9"/>
    <s v="Descripcion del Plato_9"/>
    <n v="17"/>
    <n v="29"/>
    <n v="2"/>
    <n v="38"/>
    <s v="Ninguna"/>
    <n v="58"/>
    <n v="58"/>
    <n v="24"/>
    <n v="34"/>
    <n v="0.70588235294117652"/>
    <n v="2.6388888888888889E-2"/>
  </r>
  <r>
    <n v="144"/>
    <n v="18"/>
    <s v="Plato_18"/>
    <s v="Descripcion del Plato_18"/>
    <n v="20"/>
    <n v="34"/>
    <n v="1"/>
    <n v="34"/>
    <s v="Sin cebolla"/>
    <n v="34"/>
    <n v="34"/>
    <n v="14"/>
    <n v="20"/>
    <n v="0.7"/>
    <n v="2.361111111111111E-2"/>
  </r>
  <r>
    <n v="145"/>
    <n v="2"/>
    <s v="Plato_5"/>
    <s v="Descripcion del Plato_5"/>
    <n v="13"/>
    <n v="22"/>
    <n v="3"/>
    <n v="59"/>
    <s v="Ninguna"/>
    <n v="66"/>
    <n v="66"/>
    <n v="27"/>
    <n v="39"/>
    <n v="0.69230769230769229"/>
    <n v="4.0972222222222222E-2"/>
  </r>
  <r>
    <n v="145"/>
    <n v="2"/>
    <s v="Plato_2"/>
    <s v="Descripcion del Plato_2"/>
    <n v="18"/>
    <n v="30"/>
    <n v="2"/>
    <n v="47"/>
    <s v="Sin cebolla"/>
    <n v="60"/>
    <n v="60"/>
    <n v="24"/>
    <n v="36"/>
    <n v="0.66666666666666663"/>
    <n v="3.2638888888888891E-2"/>
  </r>
  <r>
    <n v="146"/>
    <n v="8"/>
    <s v="Plato_17"/>
    <s v="Descripcion del Plato_17"/>
    <n v="19"/>
    <n v="31"/>
    <n v="2"/>
    <n v="47"/>
    <s v="Sin cebolla"/>
    <n v="62"/>
    <n v="62"/>
    <n v="24"/>
    <n v="38"/>
    <n v="0.63157894736842102"/>
    <n v="3.2638888888888891E-2"/>
  </r>
  <r>
    <n v="147"/>
    <n v="5"/>
    <s v="Plato_20"/>
    <s v="Descripcion del Plato_20"/>
    <n v="25"/>
    <n v="40"/>
    <n v="1"/>
    <n v="13"/>
    <s v="Sin cebolla"/>
    <n v="40"/>
    <n v="40"/>
    <n v="15"/>
    <n v="25"/>
    <n v="0.6"/>
    <n v="9.0277777777777769E-3"/>
  </r>
  <r>
    <n v="147"/>
    <n v="5"/>
    <s v="Plato_5"/>
    <s v="Descripcion del Plato_5"/>
    <n v="13"/>
    <n v="22"/>
    <n v="2"/>
    <n v="20"/>
    <s v="Ninguna"/>
    <n v="44"/>
    <n v="44"/>
    <n v="18"/>
    <n v="26"/>
    <n v="0.69230769230769229"/>
    <n v="1.3888888888888888E-2"/>
  </r>
  <r>
    <n v="148"/>
    <n v="10"/>
    <s v="Plato_9"/>
    <s v="Descripcion del Plato_9"/>
    <n v="17"/>
    <n v="29"/>
    <n v="2"/>
    <n v="31"/>
    <s v="Ninguna"/>
    <n v="58"/>
    <n v="58"/>
    <n v="24"/>
    <n v="34"/>
    <n v="0.70588235294117652"/>
    <n v="2.1527777777777778E-2"/>
  </r>
  <r>
    <n v="148"/>
    <n v="10"/>
    <s v="Plato_18"/>
    <s v="Descripcion del Plato_18"/>
    <n v="20"/>
    <n v="34"/>
    <n v="2"/>
    <n v="57"/>
    <s v="Ninguna"/>
    <n v="68"/>
    <n v="68"/>
    <n v="28"/>
    <n v="40"/>
    <n v="0.7"/>
    <n v="3.9583333333333331E-2"/>
  </r>
  <r>
    <n v="148"/>
    <n v="10"/>
    <s v="Plato_3"/>
    <s v="Descripcion del Plato_3"/>
    <n v="12"/>
    <n v="20"/>
    <n v="3"/>
    <n v="46"/>
    <s v="Ninguna"/>
    <n v="60"/>
    <n v="60"/>
    <n v="24"/>
    <n v="36"/>
    <n v="0.66666666666666663"/>
    <n v="3.1944444444444442E-2"/>
  </r>
  <r>
    <n v="148"/>
    <n v="10"/>
    <s v="Plato_10"/>
    <s v="Descripcion del Plato_10"/>
    <n v="15"/>
    <n v="26"/>
    <n v="1"/>
    <n v="25"/>
    <s v="Ninguna"/>
    <n v="26"/>
    <n v="26"/>
    <n v="11"/>
    <n v="15"/>
    <n v="0.73333333333333328"/>
    <n v="1.7361111111111112E-2"/>
  </r>
  <r>
    <n v="149"/>
    <n v="18"/>
    <s v="Plato_18"/>
    <s v="Descripcion del Plato_18"/>
    <n v="20"/>
    <n v="34"/>
    <n v="3"/>
    <n v="28"/>
    <s v="Sin cebolla"/>
    <n v="102"/>
    <n v="102"/>
    <n v="42"/>
    <n v="60"/>
    <n v="0.7"/>
    <n v="1.9444444444444445E-2"/>
  </r>
  <r>
    <n v="149"/>
    <n v="18"/>
    <s v="Plato_2"/>
    <s v="Descripcion del Plato_2"/>
    <n v="18"/>
    <n v="30"/>
    <n v="1"/>
    <n v="38"/>
    <s v="Sin cebolla"/>
    <n v="30"/>
    <n v="30"/>
    <n v="12"/>
    <n v="18"/>
    <n v="0.66666666666666663"/>
    <n v="2.6388888888888889E-2"/>
  </r>
  <r>
    <n v="149"/>
    <n v="18"/>
    <s v="Plato_4"/>
    <s v="Descripcion del Plato_4"/>
    <n v="10"/>
    <n v="18"/>
    <n v="2"/>
    <n v="25"/>
    <s v="Ninguna"/>
    <n v="36"/>
    <n v="36"/>
    <n v="16"/>
    <n v="20"/>
    <n v="0.8"/>
    <n v="1.7361111111111112E-2"/>
  </r>
  <r>
    <n v="149"/>
    <n v="18"/>
    <s v="Plato_9"/>
    <s v="Descripcion del Plato_9"/>
    <n v="17"/>
    <n v="29"/>
    <n v="2"/>
    <n v="48"/>
    <s v="Sin cebolla"/>
    <n v="58"/>
    <n v="58"/>
    <n v="24"/>
    <n v="34"/>
    <n v="0.70588235294117652"/>
    <n v="3.3333333333333333E-2"/>
  </r>
  <r>
    <n v="150"/>
    <n v="18"/>
    <s v="Plato_5"/>
    <s v="Descripcion del Plato_5"/>
    <n v="13"/>
    <n v="22"/>
    <n v="2"/>
    <n v="19"/>
    <s v="Ninguna"/>
    <n v="44"/>
    <n v="44"/>
    <n v="18"/>
    <n v="26"/>
    <n v="0.69230769230769229"/>
    <n v="1.3194444444444444E-2"/>
  </r>
  <r>
    <n v="150"/>
    <n v="18"/>
    <s v="Plato_11"/>
    <s v="Descripcion del Plato_11"/>
    <n v="20"/>
    <n v="33"/>
    <n v="2"/>
    <n v="57"/>
    <s v="Sin cebolla"/>
    <n v="66"/>
    <n v="66"/>
    <n v="26"/>
    <n v="40"/>
    <n v="0.65"/>
    <n v="3.9583333333333331E-2"/>
  </r>
  <r>
    <n v="150"/>
    <n v="18"/>
    <s v="Plato_3"/>
    <s v="Descripcion del Plato_3"/>
    <n v="12"/>
    <n v="20"/>
    <n v="2"/>
    <n v="30"/>
    <s v="Sin cebolla"/>
    <n v="40"/>
    <n v="40"/>
    <n v="16"/>
    <n v="24"/>
    <n v="0.66666666666666663"/>
    <n v="2.0833333333333332E-2"/>
  </r>
  <r>
    <n v="151"/>
    <n v="6"/>
    <s v="Plato_14"/>
    <s v="Descripcion del Plato_14"/>
    <n v="14"/>
    <n v="23"/>
    <n v="3"/>
    <n v="13"/>
    <s v="Ninguna"/>
    <n v="69"/>
    <n v="69"/>
    <n v="27"/>
    <n v="42"/>
    <n v="0.6428571428571429"/>
    <n v="9.0277777777777769E-3"/>
  </r>
  <r>
    <n v="151"/>
    <n v="6"/>
    <s v="Plato_13"/>
    <s v="Descripcion del Plato_13"/>
    <n v="13"/>
    <n v="21"/>
    <n v="3"/>
    <n v="6"/>
    <s v="Ninguna"/>
    <n v="63"/>
    <n v="63"/>
    <n v="24"/>
    <n v="39"/>
    <n v="0.61538461538461542"/>
    <n v="4.1666666666666666E-3"/>
  </r>
  <r>
    <n v="152"/>
    <n v="5"/>
    <s v="Plato_16"/>
    <s v="Descripcion del Plato_16"/>
    <n v="16"/>
    <n v="28"/>
    <n v="2"/>
    <n v="12"/>
    <s v="Ninguna"/>
    <n v="56"/>
    <n v="56"/>
    <n v="24"/>
    <n v="32"/>
    <n v="0.75"/>
    <n v="8.3333333333333332E-3"/>
  </r>
  <r>
    <n v="153"/>
    <n v="10"/>
    <s v="Plato_11"/>
    <s v="Descripcion del Plato_11"/>
    <n v="20"/>
    <n v="33"/>
    <n v="3"/>
    <n v="10"/>
    <s v="Sin cebolla"/>
    <n v="99"/>
    <n v="99"/>
    <n v="39"/>
    <n v="60"/>
    <n v="0.65"/>
    <n v="6.9444444444444441E-3"/>
  </r>
  <r>
    <n v="153"/>
    <n v="10"/>
    <s v="Plato_7"/>
    <s v="Descripcion del Plato_7"/>
    <n v="14"/>
    <n v="24"/>
    <n v="1"/>
    <n v="53"/>
    <s v="Sin cebolla"/>
    <n v="24"/>
    <n v="24"/>
    <n v="10"/>
    <n v="14"/>
    <n v="0.7142857142857143"/>
    <n v="3.6805555555555557E-2"/>
  </r>
  <r>
    <n v="153"/>
    <n v="10"/>
    <s v="Plato_20"/>
    <s v="Descripcion del Plato_20"/>
    <n v="25"/>
    <n v="40"/>
    <n v="2"/>
    <n v="26"/>
    <s v="Ninguna"/>
    <n v="80"/>
    <n v="80"/>
    <n v="30"/>
    <n v="50"/>
    <n v="0.6"/>
    <n v="1.8055555555555554E-2"/>
  </r>
  <r>
    <n v="154"/>
    <n v="11"/>
    <s v="Plato_19"/>
    <s v="Descripcion del Plato_19"/>
    <n v="22"/>
    <n v="36"/>
    <n v="3"/>
    <n v="52"/>
    <s v="Ninguna"/>
    <n v="108"/>
    <n v="108"/>
    <n v="42"/>
    <n v="66"/>
    <n v="0.63636363636363635"/>
    <n v="3.6111111111111108E-2"/>
  </r>
  <r>
    <n v="154"/>
    <n v="11"/>
    <s v="Plato_4"/>
    <s v="Descripcion del Plato_4"/>
    <n v="10"/>
    <n v="18"/>
    <n v="2"/>
    <n v="30"/>
    <s v="Ninguna"/>
    <n v="36"/>
    <n v="36"/>
    <n v="16"/>
    <n v="20"/>
    <n v="0.8"/>
    <n v="2.0833333333333332E-2"/>
  </r>
  <r>
    <n v="155"/>
    <n v="7"/>
    <s v="Plato_6"/>
    <s v="Descripcion del Plato_6"/>
    <n v="16"/>
    <n v="27"/>
    <n v="2"/>
    <n v="24"/>
    <s v="Sin cebolla"/>
    <n v="54"/>
    <n v="54"/>
    <n v="22"/>
    <n v="32"/>
    <n v="0.6875"/>
    <n v="1.6666666666666666E-2"/>
  </r>
  <r>
    <n v="155"/>
    <n v="7"/>
    <s v="Plato_17"/>
    <s v="Descripcion del Plato_17"/>
    <n v="19"/>
    <n v="31"/>
    <n v="2"/>
    <n v="43"/>
    <s v="Ninguna"/>
    <n v="62"/>
    <n v="62"/>
    <n v="24"/>
    <n v="38"/>
    <n v="0.63157894736842102"/>
    <n v="2.9861111111111113E-2"/>
  </r>
  <r>
    <n v="155"/>
    <n v="7"/>
    <s v="Plato_3"/>
    <s v="Descripcion del Plato_3"/>
    <n v="12"/>
    <n v="20"/>
    <n v="1"/>
    <n v="33"/>
    <s v="Sin cebolla"/>
    <n v="20"/>
    <n v="20"/>
    <n v="8"/>
    <n v="12"/>
    <n v="0.66666666666666663"/>
    <n v="2.2916666666666665E-2"/>
  </r>
  <r>
    <n v="156"/>
    <n v="6"/>
    <s v="Plato_16"/>
    <s v="Descripcion del Plato_16"/>
    <n v="16"/>
    <n v="28"/>
    <n v="2"/>
    <n v="6"/>
    <s v="Ninguna"/>
    <n v="56"/>
    <n v="56"/>
    <n v="24"/>
    <n v="32"/>
    <n v="0.75"/>
    <n v="4.1666666666666666E-3"/>
  </r>
  <r>
    <n v="157"/>
    <n v="13"/>
    <s v="Plato_1"/>
    <s v="Descripcion del Plato_1"/>
    <n v="15"/>
    <n v="25"/>
    <n v="3"/>
    <n v="48"/>
    <s v="Sin cebolla"/>
    <n v="75"/>
    <n v="75"/>
    <n v="30"/>
    <n v="45"/>
    <n v="0.66666666666666663"/>
    <n v="3.3333333333333333E-2"/>
  </r>
  <r>
    <n v="157"/>
    <n v="13"/>
    <s v="Plato_16"/>
    <s v="Descripcion del Plato_16"/>
    <n v="16"/>
    <n v="28"/>
    <n v="1"/>
    <n v="54"/>
    <s v="Sin cebolla"/>
    <n v="28"/>
    <n v="28"/>
    <n v="12"/>
    <n v="16"/>
    <n v="0.75"/>
    <n v="3.7499999999999999E-2"/>
  </r>
  <r>
    <n v="157"/>
    <n v="13"/>
    <s v="Plato_2"/>
    <s v="Descripcion del Plato_2"/>
    <n v="18"/>
    <n v="30"/>
    <n v="2"/>
    <n v="27"/>
    <s v="Ninguna"/>
    <n v="60"/>
    <n v="60"/>
    <n v="24"/>
    <n v="36"/>
    <n v="0.66666666666666663"/>
    <n v="1.8749999999999999E-2"/>
  </r>
  <r>
    <n v="157"/>
    <n v="13"/>
    <s v="Plato_19"/>
    <s v="Descripcion del Plato_19"/>
    <n v="22"/>
    <n v="36"/>
    <n v="3"/>
    <n v="21"/>
    <s v="Ninguna"/>
    <n v="108"/>
    <n v="108"/>
    <n v="42"/>
    <n v="66"/>
    <n v="0.63636363636363635"/>
    <n v="1.4583333333333334E-2"/>
  </r>
  <r>
    <n v="158"/>
    <n v="5"/>
    <s v="Plato_12"/>
    <s v="Descripcion del Plato_12"/>
    <n v="11"/>
    <n v="19"/>
    <n v="1"/>
    <n v="57"/>
    <s v="Ninguna"/>
    <n v="19"/>
    <n v="19"/>
    <n v="8"/>
    <n v="11"/>
    <n v="0.72727272727272729"/>
    <n v="3.9583333333333331E-2"/>
  </r>
  <r>
    <n v="158"/>
    <n v="5"/>
    <s v="Plato_10"/>
    <s v="Descripcion del Plato_10"/>
    <n v="15"/>
    <n v="26"/>
    <n v="3"/>
    <n v="55"/>
    <s v="Ninguna"/>
    <n v="78"/>
    <n v="78"/>
    <n v="33"/>
    <n v="45"/>
    <n v="0.73333333333333328"/>
    <n v="3.8194444444444448E-2"/>
  </r>
  <r>
    <n v="158"/>
    <n v="5"/>
    <s v="Plato_19"/>
    <s v="Descripcion del Plato_19"/>
    <n v="22"/>
    <n v="36"/>
    <n v="3"/>
    <n v="7"/>
    <s v="Ninguna"/>
    <n v="108"/>
    <n v="108"/>
    <n v="42"/>
    <n v="66"/>
    <n v="0.63636363636363635"/>
    <n v="4.8611111111111112E-3"/>
  </r>
  <r>
    <n v="158"/>
    <n v="5"/>
    <s v="Plato_8"/>
    <s v="Descripcion del Plato_8"/>
    <n v="21"/>
    <n v="35"/>
    <n v="3"/>
    <n v="16"/>
    <s v="Sin cebolla"/>
    <n v="105"/>
    <n v="105"/>
    <n v="42"/>
    <n v="63"/>
    <n v="0.66666666666666663"/>
    <n v="1.1111111111111112E-2"/>
  </r>
  <r>
    <n v="159"/>
    <n v="16"/>
    <s v="Plato_9"/>
    <s v="Descripcion del Plato_9"/>
    <n v="17"/>
    <n v="29"/>
    <n v="3"/>
    <n v="23"/>
    <s v="Sin cebolla"/>
    <n v="87"/>
    <n v="87"/>
    <n v="36"/>
    <n v="51"/>
    <n v="0.70588235294117652"/>
    <n v="1.5972222222222221E-2"/>
  </r>
  <r>
    <n v="159"/>
    <n v="16"/>
    <s v="Plato_17"/>
    <s v="Descripcion del Plato_17"/>
    <n v="19"/>
    <n v="31"/>
    <n v="1"/>
    <n v="5"/>
    <s v="Ninguna"/>
    <n v="31"/>
    <n v="31"/>
    <n v="12"/>
    <n v="19"/>
    <n v="0.63157894736842102"/>
    <n v="3.472222222222222E-3"/>
  </r>
  <r>
    <n v="159"/>
    <n v="16"/>
    <s v="Plato_4"/>
    <s v="Descripcion del Plato_4"/>
    <n v="10"/>
    <n v="18"/>
    <n v="2"/>
    <n v="6"/>
    <s v="Ninguna"/>
    <n v="36"/>
    <n v="36"/>
    <n v="16"/>
    <n v="20"/>
    <n v="0.8"/>
    <n v="4.1666666666666666E-3"/>
  </r>
  <r>
    <n v="159"/>
    <n v="16"/>
    <s v="Plato_11"/>
    <s v="Descripcion del Plato_11"/>
    <n v="20"/>
    <n v="33"/>
    <n v="3"/>
    <n v="40"/>
    <s v="Ninguna"/>
    <n v="99"/>
    <n v="99"/>
    <n v="39"/>
    <n v="60"/>
    <n v="0.65"/>
    <n v="2.7777777777777776E-2"/>
  </r>
  <r>
    <n v="160"/>
    <n v="19"/>
    <s v="Plato_19"/>
    <s v="Descripcion del Plato_19"/>
    <n v="22"/>
    <n v="36"/>
    <n v="3"/>
    <n v="20"/>
    <s v="Ninguna"/>
    <n v="108"/>
    <n v="108"/>
    <n v="42"/>
    <n v="66"/>
    <n v="0.63636363636363635"/>
    <n v="1.3888888888888888E-2"/>
  </r>
  <r>
    <n v="160"/>
    <n v="19"/>
    <s v="Plato_7"/>
    <s v="Descripcion del Plato_7"/>
    <n v="14"/>
    <n v="24"/>
    <n v="2"/>
    <n v="47"/>
    <s v="Ninguna"/>
    <n v="48"/>
    <n v="48"/>
    <n v="20"/>
    <n v="28"/>
    <n v="0.7142857142857143"/>
    <n v="3.2638888888888891E-2"/>
  </r>
  <r>
    <n v="161"/>
    <n v="13"/>
    <s v="Plato_16"/>
    <s v="Descripcion del Plato_16"/>
    <n v="16"/>
    <n v="28"/>
    <n v="3"/>
    <n v="57"/>
    <s v="Ninguna"/>
    <n v="84"/>
    <n v="84"/>
    <n v="36"/>
    <n v="48"/>
    <n v="0.75"/>
    <n v="3.9583333333333331E-2"/>
  </r>
  <r>
    <n v="162"/>
    <n v="14"/>
    <s v="Plato_7"/>
    <s v="Descripcion del Plato_7"/>
    <n v="14"/>
    <n v="24"/>
    <n v="3"/>
    <n v="25"/>
    <s v="Ninguna"/>
    <n v="72"/>
    <n v="72"/>
    <n v="30"/>
    <n v="42"/>
    <n v="0.7142857142857143"/>
    <n v="1.7361111111111112E-2"/>
  </r>
  <r>
    <n v="163"/>
    <n v="6"/>
    <s v="Plato_17"/>
    <s v="Descripcion del Plato_17"/>
    <n v="19"/>
    <n v="31"/>
    <n v="3"/>
    <n v="8"/>
    <s v="Sin cebolla"/>
    <n v="93"/>
    <n v="93"/>
    <n v="36"/>
    <n v="57"/>
    <n v="0.63157894736842102"/>
    <n v="5.5555555555555558E-3"/>
  </r>
  <r>
    <n v="163"/>
    <n v="6"/>
    <s v="Plato_2"/>
    <s v="Descripcion del Plato_2"/>
    <n v="18"/>
    <n v="30"/>
    <n v="3"/>
    <n v="16"/>
    <s v="Sin cebolla"/>
    <n v="90"/>
    <n v="90"/>
    <n v="36"/>
    <n v="54"/>
    <n v="0.66666666666666663"/>
    <n v="1.1111111111111112E-2"/>
  </r>
  <r>
    <n v="163"/>
    <n v="6"/>
    <s v="Plato_11"/>
    <s v="Descripcion del Plato_11"/>
    <n v="20"/>
    <n v="33"/>
    <n v="2"/>
    <n v="40"/>
    <s v="Sin cebolla"/>
    <n v="66"/>
    <n v="66"/>
    <n v="26"/>
    <n v="40"/>
    <n v="0.65"/>
    <n v="2.7777777777777776E-2"/>
  </r>
  <r>
    <n v="163"/>
    <n v="6"/>
    <s v="Plato_5"/>
    <s v="Descripcion del Plato_5"/>
    <n v="13"/>
    <n v="22"/>
    <n v="1"/>
    <n v="7"/>
    <s v="Ninguna"/>
    <n v="22"/>
    <n v="22"/>
    <n v="9"/>
    <n v="13"/>
    <n v="0.69230769230769229"/>
    <n v="4.8611111111111112E-3"/>
  </r>
  <r>
    <n v="164"/>
    <n v="8"/>
    <s v="Plato_5"/>
    <s v="Descripcion del Plato_5"/>
    <n v="13"/>
    <n v="22"/>
    <n v="1"/>
    <n v="43"/>
    <s v="Sin cebolla"/>
    <n v="22"/>
    <n v="22"/>
    <n v="9"/>
    <n v="13"/>
    <n v="0.69230769230769229"/>
    <n v="2.9861111111111113E-2"/>
  </r>
  <r>
    <n v="164"/>
    <n v="8"/>
    <s v="Plato_19"/>
    <s v="Descripcion del Plato_19"/>
    <n v="22"/>
    <n v="36"/>
    <n v="1"/>
    <n v="7"/>
    <s v="Ninguna"/>
    <n v="36"/>
    <n v="36"/>
    <n v="14"/>
    <n v="22"/>
    <n v="0.63636363636363635"/>
    <n v="4.8611111111111112E-3"/>
  </r>
  <r>
    <n v="164"/>
    <n v="8"/>
    <s v="Plato_15"/>
    <s v="Descripcion del Plato_15"/>
    <n v="19"/>
    <n v="32"/>
    <n v="2"/>
    <n v="20"/>
    <s v="Ninguna"/>
    <n v="64"/>
    <n v="64"/>
    <n v="26"/>
    <n v="38"/>
    <n v="0.68421052631578949"/>
    <n v="1.3888888888888888E-2"/>
  </r>
  <r>
    <n v="164"/>
    <n v="8"/>
    <s v="Plato_7"/>
    <s v="Descripcion del Plato_7"/>
    <n v="14"/>
    <n v="24"/>
    <n v="2"/>
    <n v="35"/>
    <s v="Ninguna"/>
    <n v="48"/>
    <n v="48"/>
    <n v="20"/>
    <n v="28"/>
    <n v="0.7142857142857143"/>
    <n v="2.4305555555555556E-2"/>
  </r>
  <r>
    <n v="165"/>
    <n v="10"/>
    <s v="Plato_7"/>
    <s v="Descripcion del Plato_7"/>
    <n v="14"/>
    <n v="24"/>
    <n v="2"/>
    <n v="15"/>
    <s v="Sin cebolla"/>
    <n v="48"/>
    <n v="48"/>
    <n v="20"/>
    <n v="28"/>
    <n v="0.7142857142857143"/>
    <n v="1.0416666666666666E-2"/>
  </r>
  <r>
    <n v="165"/>
    <n v="10"/>
    <s v="Plato_13"/>
    <s v="Descripcion del Plato_13"/>
    <n v="13"/>
    <n v="21"/>
    <n v="2"/>
    <n v="41"/>
    <s v="Ninguna"/>
    <n v="42"/>
    <n v="42"/>
    <n v="16"/>
    <n v="26"/>
    <n v="0.61538461538461542"/>
    <n v="2.8472222222222222E-2"/>
  </r>
  <r>
    <n v="166"/>
    <n v="12"/>
    <s v="Plato_14"/>
    <s v="Descripcion del Plato_14"/>
    <n v="14"/>
    <n v="23"/>
    <n v="2"/>
    <n v="22"/>
    <s v="Sin cebolla"/>
    <n v="46"/>
    <n v="46"/>
    <n v="18"/>
    <n v="28"/>
    <n v="0.6428571428571429"/>
    <n v="1.5277777777777777E-2"/>
  </r>
  <r>
    <n v="167"/>
    <n v="5"/>
    <s v="Plato_12"/>
    <s v="Descripcion del Plato_12"/>
    <n v="11"/>
    <n v="19"/>
    <n v="1"/>
    <n v="29"/>
    <s v="Ninguna"/>
    <n v="19"/>
    <n v="19"/>
    <n v="8"/>
    <n v="11"/>
    <n v="0.72727272727272729"/>
    <n v="2.013888888888889E-2"/>
  </r>
  <r>
    <n v="167"/>
    <n v="5"/>
    <s v="Plato_18"/>
    <s v="Descripcion del Plato_18"/>
    <n v="20"/>
    <n v="34"/>
    <n v="3"/>
    <n v="11"/>
    <s v="Ninguna"/>
    <n v="102"/>
    <n v="102"/>
    <n v="42"/>
    <n v="60"/>
    <n v="0.7"/>
    <n v="7.6388888888888886E-3"/>
  </r>
  <r>
    <n v="167"/>
    <n v="5"/>
    <s v="Plato_17"/>
    <s v="Descripcion del Plato_17"/>
    <n v="19"/>
    <n v="31"/>
    <n v="1"/>
    <n v="36"/>
    <s v="Sin cebolla"/>
    <n v="31"/>
    <n v="31"/>
    <n v="12"/>
    <n v="19"/>
    <n v="0.63157894736842102"/>
    <n v="2.5000000000000001E-2"/>
  </r>
  <r>
    <n v="168"/>
    <n v="17"/>
    <s v="Plato_5"/>
    <s v="Descripcion del Plato_5"/>
    <n v="13"/>
    <n v="22"/>
    <n v="2"/>
    <n v="7"/>
    <s v="Sin cebolla"/>
    <n v="44"/>
    <n v="44"/>
    <n v="18"/>
    <n v="26"/>
    <n v="0.69230769230769229"/>
    <n v="4.8611111111111112E-3"/>
  </r>
  <r>
    <n v="169"/>
    <n v="19"/>
    <s v="Plato_13"/>
    <s v="Descripcion del Plato_13"/>
    <n v="13"/>
    <n v="21"/>
    <n v="2"/>
    <n v="44"/>
    <s v="Sin cebolla"/>
    <n v="42"/>
    <n v="42"/>
    <n v="16"/>
    <n v="26"/>
    <n v="0.61538461538461542"/>
    <n v="3.0555555555555555E-2"/>
  </r>
  <r>
    <n v="169"/>
    <n v="19"/>
    <s v="Plato_18"/>
    <s v="Descripcion del Plato_18"/>
    <n v="20"/>
    <n v="34"/>
    <n v="2"/>
    <n v="59"/>
    <s v="Sin cebolla"/>
    <n v="68"/>
    <n v="68"/>
    <n v="28"/>
    <n v="40"/>
    <n v="0.7"/>
    <n v="4.0972222222222222E-2"/>
  </r>
  <r>
    <n v="169"/>
    <n v="19"/>
    <s v="Plato_5"/>
    <s v="Descripcion del Plato_5"/>
    <n v="13"/>
    <n v="22"/>
    <n v="2"/>
    <n v="7"/>
    <s v="Ninguna"/>
    <n v="44"/>
    <n v="44"/>
    <n v="18"/>
    <n v="26"/>
    <n v="0.69230769230769229"/>
    <n v="4.8611111111111112E-3"/>
  </r>
  <r>
    <n v="170"/>
    <n v="12"/>
    <s v="Plato_3"/>
    <s v="Descripcion del Plato_3"/>
    <n v="12"/>
    <n v="20"/>
    <n v="3"/>
    <n v="16"/>
    <s v="Ninguna"/>
    <n v="60"/>
    <n v="60"/>
    <n v="24"/>
    <n v="36"/>
    <n v="0.66666666666666663"/>
    <n v="1.1111111111111112E-2"/>
  </r>
  <r>
    <n v="170"/>
    <n v="12"/>
    <s v="Plato_9"/>
    <s v="Descripcion del Plato_9"/>
    <n v="17"/>
    <n v="29"/>
    <n v="3"/>
    <n v="16"/>
    <s v="Ninguna"/>
    <n v="87"/>
    <n v="87"/>
    <n v="36"/>
    <n v="51"/>
    <n v="0.70588235294117652"/>
    <n v="1.1111111111111112E-2"/>
  </r>
  <r>
    <n v="170"/>
    <n v="12"/>
    <s v="Plato_19"/>
    <s v="Descripcion del Plato_19"/>
    <n v="22"/>
    <n v="36"/>
    <n v="1"/>
    <n v="33"/>
    <s v="Sin cebolla"/>
    <n v="36"/>
    <n v="36"/>
    <n v="14"/>
    <n v="22"/>
    <n v="0.63636363636363635"/>
    <n v="2.2916666666666665E-2"/>
  </r>
  <r>
    <n v="170"/>
    <n v="12"/>
    <s v="Plato_2"/>
    <s v="Descripcion del Plato_2"/>
    <n v="18"/>
    <n v="30"/>
    <n v="2"/>
    <n v="8"/>
    <s v="Sin cebolla"/>
    <n v="60"/>
    <n v="60"/>
    <n v="24"/>
    <n v="36"/>
    <n v="0.66666666666666663"/>
    <n v="5.5555555555555558E-3"/>
  </r>
  <r>
    <n v="171"/>
    <n v="16"/>
    <s v="Plato_10"/>
    <s v="Descripcion del Plato_10"/>
    <n v="15"/>
    <n v="26"/>
    <n v="2"/>
    <n v="29"/>
    <s v="Ninguna"/>
    <n v="52"/>
    <n v="52"/>
    <n v="22"/>
    <n v="30"/>
    <n v="0.73333333333333328"/>
    <n v="2.013888888888889E-2"/>
  </r>
  <r>
    <n v="171"/>
    <n v="16"/>
    <s v="Plato_9"/>
    <s v="Descripcion del Plato_9"/>
    <n v="17"/>
    <n v="29"/>
    <n v="3"/>
    <n v="22"/>
    <s v="Sin cebolla"/>
    <n v="87"/>
    <n v="87"/>
    <n v="36"/>
    <n v="51"/>
    <n v="0.70588235294117652"/>
    <n v="1.5277777777777777E-2"/>
  </r>
  <r>
    <n v="172"/>
    <n v="12"/>
    <s v="Plato_18"/>
    <s v="Descripcion del Plato_18"/>
    <n v="20"/>
    <n v="34"/>
    <n v="2"/>
    <n v="27"/>
    <s v="Sin cebolla"/>
    <n v="68"/>
    <n v="68"/>
    <n v="28"/>
    <n v="40"/>
    <n v="0.7"/>
    <n v="1.8749999999999999E-2"/>
  </r>
  <r>
    <n v="173"/>
    <n v="11"/>
    <s v="Plato_6"/>
    <s v="Descripcion del Plato_6"/>
    <n v="16"/>
    <n v="27"/>
    <n v="3"/>
    <n v="15"/>
    <s v="Sin cebolla"/>
    <n v="81"/>
    <n v="81"/>
    <n v="33"/>
    <n v="48"/>
    <n v="0.6875"/>
    <n v="1.0416666666666666E-2"/>
  </r>
  <r>
    <n v="173"/>
    <n v="11"/>
    <s v="Plato_15"/>
    <s v="Descripcion del Plato_15"/>
    <n v="19"/>
    <n v="32"/>
    <n v="3"/>
    <n v="52"/>
    <s v="Sin cebolla"/>
    <n v="96"/>
    <n v="96"/>
    <n v="39"/>
    <n v="57"/>
    <n v="0.68421052631578949"/>
    <n v="3.6111111111111108E-2"/>
  </r>
  <r>
    <n v="174"/>
    <n v="10"/>
    <s v="Plato_2"/>
    <s v="Descripcion del Plato_2"/>
    <n v="18"/>
    <n v="30"/>
    <n v="2"/>
    <n v="12"/>
    <s v="Sin cebolla"/>
    <n v="60"/>
    <n v="60"/>
    <n v="24"/>
    <n v="36"/>
    <n v="0.66666666666666663"/>
    <n v="8.3333333333333332E-3"/>
  </r>
  <r>
    <n v="175"/>
    <n v="14"/>
    <s v="Plato_15"/>
    <s v="Descripcion del Plato_15"/>
    <n v="19"/>
    <n v="32"/>
    <n v="3"/>
    <n v="9"/>
    <s v="Sin cebolla"/>
    <n v="96"/>
    <n v="96"/>
    <n v="39"/>
    <n v="57"/>
    <n v="0.68421052631578949"/>
    <n v="6.2500000000000003E-3"/>
  </r>
  <r>
    <n v="175"/>
    <n v="14"/>
    <s v="Plato_7"/>
    <s v="Descripcion del Plato_7"/>
    <n v="14"/>
    <n v="24"/>
    <n v="2"/>
    <n v="38"/>
    <s v="Ninguna"/>
    <n v="48"/>
    <n v="48"/>
    <n v="20"/>
    <n v="28"/>
    <n v="0.7142857142857143"/>
    <n v="2.6388888888888889E-2"/>
  </r>
  <r>
    <n v="176"/>
    <n v="20"/>
    <s v="Plato_13"/>
    <s v="Descripcion del Plato_13"/>
    <n v="13"/>
    <n v="21"/>
    <n v="3"/>
    <n v="48"/>
    <s v="Sin cebolla"/>
    <n v="63"/>
    <n v="63"/>
    <n v="24"/>
    <n v="39"/>
    <n v="0.61538461538461542"/>
    <n v="3.3333333333333333E-2"/>
  </r>
  <r>
    <n v="177"/>
    <n v="4"/>
    <s v="Plato_7"/>
    <s v="Descripcion del Plato_7"/>
    <n v="14"/>
    <n v="24"/>
    <n v="2"/>
    <n v="10"/>
    <s v="Sin cebolla"/>
    <n v="48"/>
    <n v="48"/>
    <n v="20"/>
    <n v="28"/>
    <n v="0.7142857142857143"/>
    <n v="6.9444444444444441E-3"/>
  </r>
  <r>
    <n v="177"/>
    <n v="4"/>
    <s v="Plato_10"/>
    <s v="Descripcion del Plato_10"/>
    <n v="15"/>
    <n v="26"/>
    <n v="1"/>
    <n v="40"/>
    <s v="Ninguna"/>
    <n v="26"/>
    <n v="26"/>
    <n v="11"/>
    <n v="15"/>
    <n v="0.73333333333333328"/>
    <n v="2.7777777777777776E-2"/>
  </r>
  <r>
    <n v="177"/>
    <n v="4"/>
    <s v="Plato_13"/>
    <s v="Descripcion del Plato_13"/>
    <n v="13"/>
    <n v="21"/>
    <n v="2"/>
    <n v="45"/>
    <s v="Sin cebolla"/>
    <n v="42"/>
    <n v="42"/>
    <n v="16"/>
    <n v="26"/>
    <n v="0.61538461538461542"/>
    <n v="3.125E-2"/>
  </r>
  <r>
    <n v="177"/>
    <n v="4"/>
    <s v="Plato_12"/>
    <s v="Descripcion del Plato_12"/>
    <n v="11"/>
    <n v="19"/>
    <n v="3"/>
    <n v="47"/>
    <s v="Ninguna"/>
    <n v="57"/>
    <n v="57"/>
    <n v="24"/>
    <n v="33"/>
    <n v="0.72727272727272729"/>
    <n v="3.2638888888888891E-2"/>
  </r>
  <r>
    <n v="178"/>
    <n v="11"/>
    <s v="Plato_2"/>
    <s v="Descripcion del Plato_2"/>
    <n v="18"/>
    <n v="30"/>
    <n v="1"/>
    <n v="55"/>
    <s v="Sin cebolla"/>
    <n v="30"/>
    <n v="30"/>
    <n v="12"/>
    <n v="18"/>
    <n v="0.66666666666666663"/>
    <n v="3.8194444444444448E-2"/>
  </r>
  <r>
    <n v="178"/>
    <n v="11"/>
    <s v="Plato_8"/>
    <s v="Descripcion del Plato_8"/>
    <n v="21"/>
    <n v="35"/>
    <n v="1"/>
    <n v="16"/>
    <s v="Sin cebolla"/>
    <n v="35"/>
    <n v="35"/>
    <n v="14"/>
    <n v="21"/>
    <n v="0.66666666666666663"/>
    <n v="1.1111111111111112E-2"/>
  </r>
  <r>
    <n v="178"/>
    <n v="11"/>
    <s v="Plato_5"/>
    <s v="Descripcion del Plato_5"/>
    <n v="13"/>
    <n v="22"/>
    <n v="2"/>
    <n v="20"/>
    <s v="Ninguna"/>
    <n v="44"/>
    <n v="44"/>
    <n v="18"/>
    <n v="26"/>
    <n v="0.69230769230769229"/>
    <n v="1.3888888888888888E-2"/>
  </r>
  <r>
    <n v="178"/>
    <n v="11"/>
    <s v="Plato_11"/>
    <s v="Descripcion del Plato_11"/>
    <n v="20"/>
    <n v="33"/>
    <n v="3"/>
    <n v="55"/>
    <s v="Ninguna"/>
    <n v="99"/>
    <n v="99"/>
    <n v="39"/>
    <n v="60"/>
    <n v="0.65"/>
    <n v="3.8194444444444448E-2"/>
  </r>
  <r>
    <n v="179"/>
    <n v="12"/>
    <s v="Plato_17"/>
    <s v="Descripcion del Plato_17"/>
    <n v="19"/>
    <n v="31"/>
    <n v="2"/>
    <n v="26"/>
    <s v="Ninguna"/>
    <n v="62"/>
    <n v="62"/>
    <n v="24"/>
    <n v="38"/>
    <n v="0.63157894736842102"/>
    <n v="1.8055555555555554E-2"/>
  </r>
  <r>
    <n v="180"/>
    <n v="10"/>
    <s v="Plato_9"/>
    <s v="Descripcion del Plato_9"/>
    <n v="17"/>
    <n v="29"/>
    <n v="1"/>
    <n v="35"/>
    <s v="Sin cebolla"/>
    <n v="29"/>
    <n v="29"/>
    <n v="12"/>
    <n v="17"/>
    <n v="0.70588235294117652"/>
    <n v="2.4305555555555556E-2"/>
  </r>
  <r>
    <n v="180"/>
    <n v="10"/>
    <s v="Plato_2"/>
    <s v="Descripcion del Plato_2"/>
    <n v="18"/>
    <n v="30"/>
    <n v="3"/>
    <n v="20"/>
    <s v="Sin cebolla"/>
    <n v="90"/>
    <n v="90"/>
    <n v="36"/>
    <n v="54"/>
    <n v="0.66666666666666663"/>
    <n v="1.3888888888888888E-2"/>
  </r>
  <r>
    <n v="180"/>
    <n v="10"/>
    <s v="Plato_3"/>
    <s v="Descripcion del Plato_3"/>
    <n v="12"/>
    <n v="20"/>
    <n v="1"/>
    <n v="50"/>
    <s v="Ninguna"/>
    <n v="20"/>
    <n v="20"/>
    <n v="8"/>
    <n v="12"/>
    <n v="0.66666666666666663"/>
    <n v="3.4722222222222224E-2"/>
  </r>
  <r>
    <n v="180"/>
    <n v="10"/>
    <s v="Plato_6"/>
    <s v="Descripcion del Plato_6"/>
    <n v="16"/>
    <n v="27"/>
    <n v="1"/>
    <n v="56"/>
    <s v="Ninguna"/>
    <n v="27"/>
    <n v="27"/>
    <n v="11"/>
    <n v="16"/>
    <n v="0.6875"/>
    <n v="3.888888888888889E-2"/>
  </r>
  <r>
    <n v="181"/>
    <n v="15"/>
    <s v="Plato_6"/>
    <s v="Descripcion del Plato_6"/>
    <n v="16"/>
    <n v="27"/>
    <n v="1"/>
    <n v="55"/>
    <s v="Sin cebolla"/>
    <n v="27"/>
    <n v="27"/>
    <n v="11"/>
    <n v="16"/>
    <n v="0.6875"/>
    <n v="3.8194444444444448E-2"/>
  </r>
  <r>
    <n v="182"/>
    <n v="18"/>
    <s v="Plato_12"/>
    <s v="Descripcion del Plato_12"/>
    <n v="11"/>
    <n v="19"/>
    <n v="2"/>
    <n v="11"/>
    <s v="Sin cebolla"/>
    <n v="38"/>
    <n v="38"/>
    <n v="16"/>
    <n v="22"/>
    <n v="0.72727272727272729"/>
    <n v="7.6388888888888886E-3"/>
  </r>
  <r>
    <n v="183"/>
    <n v="18"/>
    <s v="Plato_15"/>
    <s v="Descripcion del Plato_15"/>
    <n v="19"/>
    <n v="32"/>
    <n v="2"/>
    <n v="52"/>
    <s v="Ninguna"/>
    <n v="64"/>
    <n v="64"/>
    <n v="26"/>
    <n v="38"/>
    <n v="0.68421052631578949"/>
    <n v="3.6111111111111108E-2"/>
  </r>
  <r>
    <n v="183"/>
    <n v="18"/>
    <s v="Plato_10"/>
    <s v="Descripcion del Plato_10"/>
    <n v="15"/>
    <n v="26"/>
    <n v="1"/>
    <n v="10"/>
    <s v="Ninguna"/>
    <n v="26"/>
    <n v="26"/>
    <n v="11"/>
    <n v="15"/>
    <n v="0.73333333333333328"/>
    <n v="6.9444444444444441E-3"/>
  </r>
  <r>
    <n v="183"/>
    <n v="18"/>
    <s v="Plato_3"/>
    <s v="Descripcion del Plato_3"/>
    <n v="12"/>
    <n v="20"/>
    <n v="3"/>
    <n v="58"/>
    <s v="Ninguna"/>
    <n v="60"/>
    <n v="60"/>
    <n v="24"/>
    <n v="36"/>
    <n v="0.66666666666666663"/>
    <n v="4.027777777777778E-2"/>
  </r>
  <r>
    <n v="183"/>
    <n v="18"/>
    <s v="Plato_8"/>
    <s v="Descripcion del Plato_8"/>
    <n v="21"/>
    <n v="35"/>
    <n v="3"/>
    <n v="46"/>
    <s v="Ninguna"/>
    <n v="105"/>
    <n v="105"/>
    <n v="42"/>
    <n v="63"/>
    <n v="0.66666666666666663"/>
    <n v="3.1944444444444442E-2"/>
  </r>
  <r>
    <n v="184"/>
    <n v="4"/>
    <s v="Plato_16"/>
    <s v="Descripcion del Plato_16"/>
    <n v="16"/>
    <n v="28"/>
    <n v="3"/>
    <n v="6"/>
    <s v="Sin cebolla"/>
    <n v="84"/>
    <n v="84"/>
    <n v="36"/>
    <n v="48"/>
    <n v="0.75"/>
    <n v="4.1666666666666666E-3"/>
  </r>
  <r>
    <n v="184"/>
    <n v="4"/>
    <s v="Plato_6"/>
    <s v="Descripcion del Plato_6"/>
    <n v="16"/>
    <n v="27"/>
    <n v="3"/>
    <n v="10"/>
    <s v="Ninguna"/>
    <n v="81"/>
    <n v="81"/>
    <n v="33"/>
    <n v="48"/>
    <n v="0.6875"/>
    <n v="6.9444444444444441E-3"/>
  </r>
  <r>
    <n v="184"/>
    <n v="4"/>
    <s v="Plato_3"/>
    <s v="Descripcion del Plato_3"/>
    <n v="12"/>
    <n v="20"/>
    <n v="2"/>
    <n v="13"/>
    <s v="Sin cebolla"/>
    <n v="40"/>
    <n v="40"/>
    <n v="16"/>
    <n v="24"/>
    <n v="0.66666666666666663"/>
    <n v="9.0277777777777769E-3"/>
  </r>
  <r>
    <n v="185"/>
    <n v="16"/>
    <s v="Plato_13"/>
    <s v="Descripcion del Plato_13"/>
    <n v="13"/>
    <n v="21"/>
    <n v="3"/>
    <n v="34"/>
    <s v="Ninguna"/>
    <n v="63"/>
    <n v="63"/>
    <n v="24"/>
    <n v="39"/>
    <n v="0.61538461538461542"/>
    <n v="2.361111111111111E-2"/>
  </r>
  <r>
    <n v="185"/>
    <n v="16"/>
    <s v="Plato_16"/>
    <s v="Descripcion del Plato_16"/>
    <n v="16"/>
    <n v="28"/>
    <n v="1"/>
    <n v="6"/>
    <s v="Sin cebolla"/>
    <n v="28"/>
    <n v="28"/>
    <n v="12"/>
    <n v="16"/>
    <n v="0.75"/>
    <n v="4.1666666666666666E-3"/>
  </r>
  <r>
    <n v="186"/>
    <n v="13"/>
    <s v="Plato_6"/>
    <s v="Descripcion del Plato_6"/>
    <n v="16"/>
    <n v="27"/>
    <n v="3"/>
    <n v="16"/>
    <s v="Ninguna"/>
    <n v="81"/>
    <n v="81"/>
    <n v="33"/>
    <n v="48"/>
    <n v="0.6875"/>
    <n v="1.1111111111111112E-2"/>
  </r>
  <r>
    <n v="186"/>
    <n v="13"/>
    <s v="Plato_15"/>
    <s v="Descripcion del Plato_15"/>
    <n v="19"/>
    <n v="32"/>
    <n v="3"/>
    <n v="23"/>
    <s v="Sin cebolla"/>
    <n v="96"/>
    <n v="96"/>
    <n v="39"/>
    <n v="57"/>
    <n v="0.68421052631578949"/>
    <n v="1.5972222222222221E-2"/>
  </r>
  <r>
    <n v="186"/>
    <n v="13"/>
    <s v="Plato_17"/>
    <s v="Descripcion del Plato_17"/>
    <n v="19"/>
    <n v="31"/>
    <n v="3"/>
    <n v="54"/>
    <s v="Ninguna"/>
    <n v="93"/>
    <n v="93"/>
    <n v="36"/>
    <n v="57"/>
    <n v="0.63157894736842102"/>
    <n v="3.7499999999999999E-2"/>
  </r>
  <r>
    <n v="187"/>
    <n v="5"/>
    <s v="Plato_18"/>
    <s v="Descripcion del Plato_18"/>
    <n v="20"/>
    <n v="34"/>
    <n v="2"/>
    <n v="28"/>
    <s v="Sin cebolla"/>
    <n v="68"/>
    <n v="68"/>
    <n v="28"/>
    <n v="40"/>
    <n v="0.7"/>
    <n v="1.9444444444444445E-2"/>
  </r>
  <r>
    <n v="187"/>
    <n v="5"/>
    <s v="Plato_10"/>
    <s v="Descripcion del Plato_10"/>
    <n v="15"/>
    <n v="26"/>
    <n v="1"/>
    <n v="51"/>
    <s v="Ninguna"/>
    <n v="26"/>
    <n v="26"/>
    <n v="11"/>
    <n v="15"/>
    <n v="0.73333333333333328"/>
    <n v="3.5416666666666666E-2"/>
  </r>
  <r>
    <n v="187"/>
    <n v="5"/>
    <s v="Plato_9"/>
    <s v="Descripcion del Plato_9"/>
    <n v="17"/>
    <n v="29"/>
    <n v="3"/>
    <n v="11"/>
    <s v="Ninguna"/>
    <n v="87"/>
    <n v="87"/>
    <n v="36"/>
    <n v="51"/>
    <n v="0.70588235294117652"/>
    <n v="7.6388888888888886E-3"/>
  </r>
  <r>
    <n v="187"/>
    <n v="5"/>
    <s v="Plato_6"/>
    <s v="Descripcion del Plato_6"/>
    <n v="16"/>
    <n v="27"/>
    <n v="1"/>
    <n v="36"/>
    <s v="Sin cebolla"/>
    <n v="27"/>
    <n v="27"/>
    <n v="11"/>
    <n v="16"/>
    <n v="0.6875"/>
    <n v="2.5000000000000001E-2"/>
  </r>
  <r>
    <n v="188"/>
    <n v="20"/>
    <s v="Plato_17"/>
    <s v="Descripcion del Plato_17"/>
    <n v="19"/>
    <n v="31"/>
    <n v="1"/>
    <n v="58"/>
    <s v="Ninguna"/>
    <n v="31"/>
    <n v="31"/>
    <n v="12"/>
    <n v="19"/>
    <n v="0.63157894736842102"/>
    <n v="4.027777777777778E-2"/>
  </r>
  <r>
    <n v="188"/>
    <n v="20"/>
    <s v="Plato_10"/>
    <s v="Descripcion del Plato_10"/>
    <n v="15"/>
    <n v="26"/>
    <n v="2"/>
    <n v="47"/>
    <s v="Ninguna"/>
    <n v="52"/>
    <n v="52"/>
    <n v="22"/>
    <n v="30"/>
    <n v="0.73333333333333328"/>
    <n v="3.2638888888888891E-2"/>
  </r>
  <r>
    <n v="189"/>
    <n v="11"/>
    <s v="Plato_18"/>
    <s v="Descripcion del Plato_18"/>
    <n v="20"/>
    <n v="34"/>
    <n v="2"/>
    <n v="42"/>
    <s v="Sin cebolla"/>
    <n v="68"/>
    <n v="68"/>
    <n v="28"/>
    <n v="40"/>
    <n v="0.7"/>
    <n v="2.9166666666666667E-2"/>
  </r>
  <r>
    <n v="189"/>
    <n v="11"/>
    <s v="Plato_10"/>
    <s v="Descripcion del Plato_10"/>
    <n v="15"/>
    <n v="26"/>
    <n v="2"/>
    <n v="22"/>
    <s v="Sin cebolla"/>
    <n v="52"/>
    <n v="52"/>
    <n v="22"/>
    <n v="30"/>
    <n v="0.73333333333333328"/>
    <n v="1.5277777777777777E-2"/>
  </r>
  <r>
    <n v="189"/>
    <n v="11"/>
    <s v="Plato_7"/>
    <s v="Descripcion del Plato_7"/>
    <n v="14"/>
    <n v="24"/>
    <n v="3"/>
    <n v="53"/>
    <s v="Sin cebolla"/>
    <n v="72"/>
    <n v="72"/>
    <n v="30"/>
    <n v="42"/>
    <n v="0.7142857142857143"/>
    <n v="3.6805555555555557E-2"/>
  </r>
  <r>
    <n v="190"/>
    <n v="5"/>
    <s v="Plato_4"/>
    <s v="Descripcion del Plato_4"/>
    <n v="10"/>
    <n v="18"/>
    <n v="1"/>
    <n v="39"/>
    <s v="Ninguna"/>
    <n v="18"/>
    <n v="18"/>
    <n v="8"/>
    <n v="10"/>
    <n v="0.8"/>
    <n v="2.7083333333333334E-2"/>
  </r>
  <r>
    <n v="190"/>
    <n v="5"/>
    <s v="Plato_20"/>
    <s v="Descripcion del Plato_20"/>
    <n v="25"/>
    <n v="40"/>
    <n v="2"/>
    <n v="45"/>
    <s v="Ninguna"/>
    <n v="80"/>
    <n v="80"/>
    <n v="30"/>
    <n v="50"/>
    <n v="0.6"/>
    <n v="3.125E-2"/>
  </r>
  <r>
    <n v="190"/>
    <n v="5"/>
    <s v="Plato_8"/>
    <s v="Descripcion del Plato_8"/>
    <n v="21"/>
    <n v="35"/>
    <n v="1"/>
    <n v="11"/>
    <s v="Sin cebolla"/>
    <n v="35"/>
    <n v="35"/>
    <n v="14"/>
    <n v="21"/>
    <n v="0.66666666666666663"/>
    <n v="7.6388888888888886E-3"/>
  </r>
  <r>
    <n v="190"/>
    <n v="5"/>
    <s v="Plato_14"/>
    <s v="Descripcion del Plato_14"/>
    <n v="14"/>
    <n v="23"/>
    <n v="3"/>
    <n v="7"/>
    <s v="Sin cebolla"/>
    <n v="69"/>
    <n v="69"/>
    <n v="27"/>
    <n v="42"/>
    <n v="0.6428571428571429"/>
    <n v="4.8611111111111112E-3"/>
  </r>
  <r>
    <n v="191"/>
    <n v="12"/>
    <s v="Plato_1"/>
    <s v="Descripcion del Plato_1"/>
    <n v="15"/>
    <n v="25"/>
    <n v="3"/>
    <n v="32"/>
    <s v="Sin cebolla"/>
    <n v="75"/>
    <n v="75"/>
    <n v="30"/>
    <n v="45"/>
    <n v="0.66666666666666663"/>
    <n v="2.2222222222222223E-2"/>
  </r>
  <r>
    <n v="191"/>
    <n v="12"/>
    <s v="Plato_9"/>
    <s v="Descripcion del Plato_9"/>
    <n v="17"/>
    <n v="29"/>
    <n v="3"/>
    <n v="55"/>
    <s v="Ninguna"/>
    <n v="87"/>
    <n v="87"/>
    <n v="36"/>
    <n v="51"/>
    <n v="0.70588235294117652"/>
    <n v="3.8194444444444448E-2"/>
  </r>
  <r>
    <n v="192"/>
    <n v="17"/>
    <s v="Plato_1"/>
    <s v="Descripcion del Plato_1"/>
    <n v="15"/>
    <n v="25"/>
    <n v="3"/>
    <n v="26"/>
    <s v="Ninguna"/>
    <n v="75"/>
    <n v="75"/>
    <n v="30"/>
    <n v="45"/>
    <n v="0.66666666666666663"/>
    <n v="1.8055555555555554E-2"/>
  </r>
  <r>
    <n v="193"/>
    <n v="3"/>
    <s v="Plato_10"/>
    <s v="Descripcion del Plato_10"/>
    <n v="15"/>
    <n v="26"/>
    <n v="2"/>
    <n v="57"/>
    <s v="Sin cebolla"/>
    <n v="52"/>
    <n v="52"/>
    <n v="22"/>
    <n v="30"/>
    <n v="0.73333333333333328"/>
    <n v="3.9583333333333331E-2"/>
  </r>
  <r>
    <n v="193"/>
    <n v="3"/>
    <s v="Plato_19"/>
    <s v="Descripcion del Plato_19"/>
    <n v="22"/>
    <n v="36"/>
    <n v="2"/>
    <n v="59"/>
    <s v="Ninguna"/>
    <n v="72"/>
    <n v="72"/>
    <n v="28"/>
    <n v="44"/>
    <n v="0.63636363636363635"/>
    <n v="4.0972222222222222E-2"/>
  </r>
  <r>
    <n v="193"/>
    <n v="3"/>
    <s v="Plato_6"/>
    <s v="Descripcion del Plato_6"/>
    <n v="16"/>
    <n v="27"/>
    <n v="1"/>
    <n v="31"/>
    <s v="Sin cebolla"/>
    <n v="27"/>
    <n v="27"/>
    <n v="11"/>
    <n v="16"/>
    <n v="0.6875"/>
    <n v="2.1527777777777778E-2"/>
  </r>
  <r>
    <n v="193"/>
    <n v="3"/>
    <s v="Plato_14"/>
    <s v="Descripcion del Plato_14"/>
    <n v="14"/>
    <n v="23"/>
    <n v="3"/>
    <n v="24"/>
    <s v="Ninguna"/>
    <n v="69"/>
    <n v="69"/>
    <n v="27"/>
    <n v="42"/>
    <n v="0.6428571428571429"/>
    <n v="1.6666666666666666E-2"/>
  </r>
  <r>
    <n v="194"/>
    <n v="3"/>
    <s v="Plato_11"/>
    <s v="Descripcion del Plato_11"/>
    <n v="20"/>
    <n v="33"/>
    <n v="2"/>
    <n v="18"/>
    <s v="Ninguna"/>
    <n v="66"/>
    <n v="66"/>
    <n v="26"/>
    <n v="40"/>
    <n v="0.65"/>
    <n v="1.2500000000000001E-2"/>
  </r>
  <r>
    <n v="194"/>
    <n v="3"/>
    <s v="Plato_2"/>
    <s v="Descripcion del Plato_2"/>
    <n v="18"/>
    <n v="30"/>
    <n v="1"/>
    <n v="50"/>
    <s v="Ninguna"/>
    <n v="30"/>
    <n v="30"/>
    <n v="12"/>
    <n v="18"/>
    <n v="0.66666666666666663"/>
    <n v="3.4722222222222224E-2"/>
  </r>
  <r>
    <n v="195"/>
    <n v="2"/>
    <s v="Plato_1"/>
    <s v="Descripcion del Plato_1"/>
    <n v="15"/>
    <n v="25"/>
    <n v="2"/>
    <n v="51"/>
    <s v="Ninguna"/>
    <n v="50"/>
    <n v="50"/>
    <n v="20"/>
    <n v="30"/>
    <n v="0.66666666666666663"/>
    <n v="3.5416666666666666E-2"/>
  </r>
  <r>
    <n v="196"/>
    <n v="4"/>
    <s v="Plato_3"/>
    <s v="Descripcion del Plato_3"/>
    <n v="12"/>
    <n v="20"/>
    <n v="3"/>
    <n v="34"/>
    <s v="Sin cebolla"/>
    <n v="60"/>
    <n v="60"/>
    <n v="24"/>
    <n v="36"/>
    <n v="0.66666666666666663"/>
    <n v="2.361111111111111E-2"/>
  </r>
  <r>
    <n v="196"/>
    <n v="4"/>
    <s v="Plato_14"/>
    <s v="Descripcion del Plato_14"/>
    <n v="14"/>
    <n v="23"/>
    <n v="2"/>
    <n v="51"/>
    <s v="Ninguna"/>
    <n v="46"/>
    <n v="46"/>
    <n v="18"/>
    <n v="28"/>
    <n v="0.6428571428571429"/>
    <n v="3.5416666666666666E-2"/>
  </r>
  <r>
    <n v="196"/>
    <n v="4"/>
    <s v="Plato_9"/>
    <s v="Descripcion del Plato_9"/>
    <n v="17"/>
    <n v="29"/>
    <n v="1"/>
    <n v="47"/>
    <s v="Sin cebolla"/>
    <n v="29"/>
    <n v="29"/>
    <n v="12"/>
    <n v="17"/>
    <n v="0.70588235294117652"/>
    <n v="3.2638888888888891E-2"/>
  </r>
  <r>
    <n v="196"/>
    <n v="4"/>
    <s v="Plato_16"/>
    <s v="Descripcion del Plato_16"/>
    <n v="16"/>
    <n v="28"/>
    <n v="2"/>
    <n v="44"/>
    <s v="Sin cebolla"/>
    <n v="56"/>
    <n v="56"/>
    <n v="24"/>
    <n v="32"/>
    <n v="0.75"/>
    <n v="3.0555555555555555E-2"/>
  </r>
  <r>
    <n v="197"/>
    <n v="5"/>
    <s v="Plato_18"/>
    <s v="Descripcion del Plato_18"/>
    <n v="20"/>
    <n v="34"/>
    <n v="3"/>
    <n v="22"/>
    <s v="Ninguna"/>
    <n v="102"/>
    <n v="102"/>
    <n v="42"/>
    <n v="60"/>
    <n v="0.7"/>
    <n v="1.5277777777777777E-2"/>
  </r>
  <r>
    <n v="197"/>
    <n v="5"/>
    <s v="Plato_6"/>
    <s v="Descripcion del Plato_6"/>
    <n v="16"/>
    <n v="27"/>
    <n v="1"/>
    <n v="50"/>
    <s v="Ninguna"/>
    <n v="27"/>
    <n v="27"/>
    <n v="11"/>
    <n v="16"/>
    <n v="0.6875"/>
    <n v="3.4722222222222224E-2"/>
  </r>
  <r>
    <n v="198"/>
    <n v="9"/>
    <s v="Plato_6"/>
    <s v="Descripcion del Plato_6"/>
    <n v="16"/>
    <n v="27"/>
    <n v="2"/>
    <n v="33"/>
    <s v="Ninguna"/>
    <n v="54"/>
    <n v="54"/>
    <n v="22"/>
    <n v="32"/>
    <n v="0.6875"/>
    <n v="2.2916666666666665E-2"/>
  </r>
  <r>
    <n v="199"/>
    <n v="11"/>
    <s v="Plato_9"/>
    <s v="Descripcion del Plato_9"/>
    <n v="17"/>
    <n v="29"/>
    <n v="3"/>
    <n v="31"/>
    <s v="Ninguna"/>
    <n v="87"/>
    <n v="87"/>
    <n v="36"/>
    <n v="51"/>
    <n v="0.70588235294117652"/>
    <n v="2.1527777777777778E-2"/>
  </r>
  <r>
    <n v="199"/>
    <n v="11"/>
    <s v="Plato_8"/>
    <s v="Descripcion del Plato_8"/>
    <n v="21"/>
    <n v="35"/>
    <n v="3"/>
    <n v="41"/>
    <s v="Sin cebolla"/>
    <n v="105"/>
    <n v="105"/>
    <n v="42"/>
    <n v="63"/>
    <n v="0.66666666666666663"/>
    <n v="2.8472222222222222E-2"/>
  </r>
  <r>
    <n v="199"/>
    <n v="11"/>
    <s v="Plato_13"/>
    <s v="Descripcion del Plato_13"/>
    <n v="13"/>
    <n v="21"/>
    <n v="2"/>
    <n v="18"/>
    <s v="Sin cebolla"/>
    <n v="42"/>
    <n v="42"/>
    <n v="16"/>
    <n v="26"/>
    <n v="0.61538461538461542"/>
    <n v="1.2500000000000001E-2"/>
  </r>
  <r>
    <n v="199"/>
    <n v="11"/>
    <s v="Plato_6"/>
    <s v="Descripcion del Plato_6"/>
    <n v="16"/>
    <n v="27"/>
    <n v="1"/>
    <n v="52"/>
    <s v="Sin cebolla"/>
    <n v="27"/>
    <n v="27"/>
    <n v="11"/>
    <n v="16"/>
    <n v="0.6875"/>
    <n v="3.6111111111111108E-2"/>
  </r>
  <r>
    <n v="200"/>
    <n v="11"/>
    <s v="Plato_12"/>
    <s v="Descripcion del Plato_12"/>
    <n v="11"/>
    <n v="19"/>
    <n v="2"/>
    <n v="39"/>
    <s v="Ninguna"/>
    <n v="38"/>
    <n v="38"/>
    <n v="16"/>
    <n v="22"/>
    <n v="0.72727272727272729"/>
    <n v="2.7083333333333334E-2"/>
  </r>
  <r>
    <n v="200"/>
    <n v="11"/>
    <s v="Plato_1"/>
    <s v="Descripcion del Plato_1"/>
    <n v="15"/>
    <n v="25"/>
    <n v="2"/>
    <n v="28"/>
    <s v="Sin cebolla"/>
    <n v="50"/>
    <n v="50"/>
    <n v="20"/>
    <n v="30"/>
    <n v="0.66666666666666663"/>
    <n v="1.9444444444444445E-2"/>
  </r>
  <r>
    <n v="201"/>
    <n v="3"/>
    <s v="Plato_7"/>
    <s v="Descripcion del Plato_7"/>
    <n v="14"/>
    <n v="24"/>
    <n v="3"/>
    <n v="58"/>
    <s v="Sin cebolla"/>
    <n v="72"/>
    <n v="72"/>
    <n v="30"/>
    <n v="42"/>
    <n v="0.7142857142857143"/>
    <n v="4.027777777777778E-2"/>
  </r>
  <r>
    <n v="202"/>
    <n v="16"/>
    <s v="Plato_19"/>
    <s v="Descripcion del Plato_19"/>
    <n v="22"/>
    <n v="36"/>
    <n v="2"/>
    <n v="46"/>
    <s v="Sin cebolla"/>
    <n v="72"/>
    <n v="72"/>
    <n v="28"/>
    <n v="44"/>
    <n v="0.63636363636363635"/>
    <n v="3.1944444444444442E-2"/>
  </r>
  <r>
    <n v="202"/>
    <n v="16"/>
    <s v="Plato_20"/>
    <s v="Descripcion del Plato_20"/>
    <n v="25"/>
    <n v="40"/>
    <n v="2"/>
    <n v="47"/>
    <s v="Ninguna"/>
    <n v="80"/>
    <n v="80"/>
    <n v="30"/>
    <n v="50"/>
    <n v="0.6"/>
    <n v="3.2638888888888891E-2"/>
  </r>
  <r>
    <n v="202"/>
    <n v="16"/>
    <s v="Plato_7"/>
    <s v="Descripcion del Plato_7"/>
    <n v="14"/>
    <n v="24"/>
    <n v="1"/>
    <n v="5"/>
    <s v="Ninguna"/>
    <n v="24"/>
    <n v="24"/>
    <n v="10"/>
    <n v="14"/>
    <n v="0.7142857142857143"/>
    <n v="3.472222222222222E-3"/>
  </r>
  <r>
    <n v="202"/>
    <n v="16"/>
    <s v="Plato_2"/>
    <s v="Descripcion del Plato_2"/>
    <n v="18"/>
    <n v="30"/>
    <n v="1"/>
    <n v="58"/>
    <s v="Ninguna"/>
    <n v="30"/>
    <n v="30"/>
    <n v="12"/>
    <n v="18"/>
    <n v="0.66666666666666663"/>
    <n v="4.027777777777778E-2"/>
  </r>
  <r>
    <n v="203"/>
    <n v="5"/>
    <s v="Plato_17"/>
    <s v="Descripcion del Plato_17"/>
    <n v="19"/>
    <n v="31"/>
    <n v="3"/>
    <n v="51"/>
    <s v="Ninguna"/>
    <n v="93"/>
    <n v="93"/>
    <n v="36"/>
    <n v="57"/>
    <n v="0.63157894736842102"/>
    <n v="3.5416666666666666E-2"/>
  </r>
  <r>
    <n v="203"/>
    <n v="5"/>
    <s v="Plato_13"/>
    <s v="Descripcion del Plato_13"/>
    <n v="13"/>
    <n v="21"/>
    <n v="3"/>
    <n v="34"/>
    <s v="Sin cebolla"/>
    <n v="63"/>
    <n v="63"/>
    <n v="24"/>
    <n v="39"/>
    <n v="0.61538461538461542"/>
    <n v="2.361111111111111E-2"/>
  </r>
  <r>
    <n v="204"/>
    <n v="16"/>
    <s v="Plato_7"/>
    <s v="Descripcion del Plato_7"/>
    <n v="14"/>
    <n v="24"/>
    <n v="2"/>
    <n v="21"/>
    <s v="Ninguna"/>
    <n v="48"/>
    <n v="48"/>
    <n v="20"/>
    <n v="28"/>
    <n v="0.7142857142857143"/>
    <n v="1.4583333333333334E-2"/>
  </r>
  <r>
    <n v="205"/>
    <n v="14"/>
    <s v="Plato_15"/>
    <s v="Descripcion del Plato_15"/>
    <n v="19"/>
    <n v="32"/>
    <n v="1"/>
    <n v="34"/>
    <s v="Ninguna"/>
    <n v="32"/>
    <n v="32"/>
    <n v="13"/>
    <n v="19"/>
    <n v="0.68421052631578949"/>
    <n v="2.361111111111111E-2"/>
  </r>
  <r>
    <n v="205"/>
    <n v="14"/>
    <s v="Plato_9"/>
    <s v="Descripcion del Plato_9"/>
    <n v="17"/>
    <n v="29"/>
    <n v="1"/>
    <n v="52"/>
    <s v="Sin cebolla"/>
    <n v="29"/>
    <n v="29"/>
    <n v="12"/>
    <n v="17"/>
    <n v="0.70588235294117652"/>
    <n v="3.6111111111111108E-2"/>
  </r>
  <r>
    <n v="206"/>
    <n v="4"/>
    <s v="Plato_2"/>
    <s v="Descripcion del Plato_2"/>
    <n v="18"/>
    <n v="30"/>
    <n v="1"/>
    <n v="58"/>
    <s v="Sin cebolla"/>
    <n v="30"/>
    <n v="30"/>
    <n v="12"/>
    <n v="18"/>
    <n v="0.66666666666666663"/>
    <n v="4.027777777777778E-2"/>
  </r>
  <r>
    <n v="207"/>
    <n v="20"/>
    <s v="Plato_10"/>
    <s v="Descripcion del Plato_10"/>
    <n v="15"/>
    <n v="26"/>
    <n v="2"/>
    <n v="37"/>
    <s v="Ninguna"/>
    <n v="52"/>
    <n v="52"/>
    <n v="22"/>
    <n v="30"/>
    <n v="0.73333333333333328"/>
    <n v="2.5694444444444443E-2"/>
  </r>
  <r>
    <n v="207"/>
    <n v="20"/>
    <s v="Plato_8"/>
    <s v="Descripcion del Plato_8"/>
    <n v="21"/>
    <n v="35"/>
    <n v="1"/>
    <n v="55"/>
    <s v="Sin cebolla"/>
    <n v="35"/>
    <n v="35"/>
    <n v="14"/>
    <n v="21"/>
    <n v="0.66666666666666663"/>
    <n v="3.8194444444444448E-2"/>
  </r>
  <r>
    <n v="207"/>
    <n v="20"/>
    <s v="Plato_17"/>
    <s v="Descripcion del Plato_17"/>
    <n v="19"/>
    <n v="31"/>
    <n v="3"/>
    <n v="19"/>
    <s v="Sin cebolla"/>
    <n v="93"/>
    <n v="93"/>
    <n v="36"/>
    <n v="57"/>
    <n v="0.63157894736842102"/>
    <n v="1.3194444444444444E-2"/>
  </r>
  <r>
    <n v="208"/>
    <n v="16"/>
    <s v="Plato_15"/>
    <s v="Descripcion del Plato_15"/>
    <n v="19"/>
    <n v="32"/>
    <n v="1"/>
    <n v="18"/>
    <s v="Sin cebolla"/>
    <n v="32"/>
    <n v="32"/>
    <n v="13"/>
    <n v="19"/>
    <n v="0.68421052631578949"/>
    <n v="1.2500000000000001E-2"/>
  </r>
  <r>
    <n v="208"/>
    <n v="16"/>
    <s v="Plato_19"/>
    <s v="Descripcion del Plato_19"/>
    <n v="22"/>
    <n v="36"/>
    <n v="3"/>
    <n v="29"/>
    <s v="Sin cebolla"/>
    <n v="108"/>
    <n v="108"/>
    <n v="42"/>
    <n v="66"/>
    <n v="0.63636363636363635"/>
    <n v="2.013888888888889E-2"/>
  </r>
  <r>
    <n v="208"/>
    <n v="16"/>
    <s v="Plato_3"/>
    <s v="Descripcion del Plato_3"/>
    <n v="12"/>
    <n v="20"/>
    <n v="2"/>
    <n v="53"/>
    <s v="Ninguna"/>
    <n v="40"/>
    <n v="40"/>
    <n v="16"/>
    <n v="24"/>
    <n v="0.66666666666666663"/>
    <n v="3.6805555555555557E-2"/>
  </r>
  <r>
    <n v="209"/>
    <n v="9"/>
    <s v="Plato_14"/>
    <s v="Descripcion del Plato_14"/>
    <n v="14"/>
    <n v="23"/>
    <n v="3"/>
    <n v="35"/>
    <s v="Sin cebolla"/>
    <n v="69"/>
    <n v="69"/>
    <n v="27"/>
    <n v="42"/>
    <n v="0.6428571428571429"/>
    <n v="2.4305555555555556E-2"/>
  </r>
  <r>
    <n v="209"/>
    <n v="9"/>
    <s v="Plato_18"/>
    <s v="Descripcion del Plato_18"/>
    <n v="20"/>
    <n v="34"/>
    <n v="2"/>
    <n v="40"/>
    <s v="Sin cebolla"/>
    <n v="68"/>
    <n v="68"/>
    <n v="28"/>
    <n v="40"/>
    <n v="0.7"/>
    <n v="2.7777777777777776E-2"/>
  </r>
  <r>
    <n v="209"/>
    <n v="9"/>
    <s v="Plato_1"/>
    <s v="Descripcion del Plato_1"/>
    <n v="15"/>
    <n v="25"/>
    <n v="1"/>
    <n v="42"/>
    <s v="Ninguna"/>
    <n v="25"/>
    <n v="25"/>
    <n v="10"/>
    <n v="15"/>
    <n v="0.66666666666666663"/>
    <n v="2.9166666666666667E-2"/>
  </r>
  <r>
    <n v="209"/>
    <n v="9"/>
    <s v="Plato_10"/>
    <s v="Descripcion del Plato_10"/>
    <n v="15"/>
    <n v="26"/>
    <n v="2"/>
    <n v="54"/>
    <s v="Ninguna"/>
    <n v="52"/>
    <n v="52"/>
    <n v="22"/>
    <n v="30"/>
    <n v="0.73333333333333328"/>
    <n v="3.7499999999999999E-2"/>
  </r>
  <r>
    <n v="210"/>
    <n v="10"/>
    <s v="Plato_13"/>
    <s v="Descripcion del Plato_13"/>
    <n v="13"/>
    <n v="21"/>
    <n v="1"/>
    <n v="28"/>
    <s v="Sin cebolla"/>
    <n v="21"/>
    <n v="21"/>
    <n v="8"/>
    <n v="13"/>
    <n v="0.61538461538461542"/>
    <n v="1.9444444444444445E-2"/>
  </r>
  <r>
    <n v="210"/>
    <n v="10"/>
    <s v="Plato_2"/>
    <s v="Descripcion del Plato_2"/>
    <n v="18"/>
    <n v="30"/>
    <n v="1"/>
    <n v="50"/>
    <s v="Ninguna"/>
    <n v="30"/>
    <n v="30"/>
    <n v="12"/>
    <n v="18"/>
    <n v="0.66666666666666663"/>
    <n v="3.4722222222222224E-2"/>
  </r>
  <r>
    <n v="210"/>
    <n v="10"/>
    <s v="Plato_7"/>
    <s v="Descripcion del Plato_7"/>
    <n v="14"/>
    <n v="24"/>
    <n v="1"/>
    <n v="34"/>
    <s v="Ninguna"/>
    <n v="24"/>
    <n v="24"/>
    <n v="10"/>
    <n v="14"/>
    <n v="0.7142857142857143"/>
    <n v="2.361111111111111E-2"/>
  </r>
  <r>
    <n v="210"/>
    <n v="10"/>
    <s v="Plato_20"/>
    <s v="Descripcion del Plato_20"/>
    <n v="25"/>
    <n v="40"/>
    <n v="3"/>
    <n v="46"/>
    <s v="Ninguna"/>
    <n v="120"/>
    <n v="120"/>
    <n v="45"/>
    <n v="75"/>
    <n v="0.6"/>
    <n v="3.1944444444444442E-2"/>
  </r>
  <r>
    <n v="211"/>
    <n v="1"/>
    <s v="Plato_13"/>
    <s v="Descripcion del Plato_13"/>
    <n v="13"/>
    <n v="21"/>
    <n v="3"/>
    <n v="54"/>
    <s v="Sin cebolla"/>
    <n v="63"/>
    <n v="63"/>
    <n v="24"/>
    <n v="39"/>
    <n v="0.61538461538461542"/>
    <n v="3.7499999999999999E-2"/>
  </r>
  <r>
    <n v="211"/>
    <n v="1"/>
    <s v="Plato_4"/>
    <s v="Descripcion del Plato_4"/>
    <n v="10"/>
    <n v="18"/>
    <n v="2"/>
    <n v="45"/>
    <s v="Ninguna"/>
    <n v="36"/>
    <n v="36"/>
    <n v="16"/>
    <n v="20"/>
    <n v="0.8"/>
    <n v="3.125E-2"/>
  </r>
  <r>
    <n v="211"/>
    <n v="1"/>
    <s v="Plato_1"/>
    <s v="Descripcion del Plato_1"/>
    <n v="15"/>
    <n v="25"/>
    <n v="2"/>
    <n v="9"/>
    <s v="Ninguna"/>
    <n v="50"/>
    <n v="50"/>
    <n v="20"/>
    <n v="30"/>
    <n v="0.66666666666666663"/>
    <n v="6.2500000000000003E-3"/>
  </r>
  <r>
    <n v="211"/>
    <n v="1"/>
    <s v="Plato_3"/>
    <s v="Descripcion del Plato_3"/>
    <n v="12"/>
    <n v="20"/>
    <n v="1"/>
    <n v="27"/>
    <s v="Ninguna"/>
    <n v="20"/>
    <n v="20"/>
    <n v="8"/>
    <n v="12"/>
    <n v="0.66666666666666663"/>
    <n v="1.8749999999999999E-2"/>
  </r>
  <r>
    <n v="212"/>
    <n v="14"/>
    <s v="Plato_2"/>
    <s v="Descripcion del Plato_2"/>
    <n v="18"/>
    <n v="30"/>
    <n v="3"/>
    <n v="35"/>
    <s v="Sin cebolla"/>
    <n v="90"/>
    <n v="90"/>
    <n v="36"/>
    <n v="54"/>
    <n v="0.66666666666666663"/>
    <n v="2.4305555555555556E-2"/>
  </r>
  <r>
    <n v="212"/>
    <n v="14"/>
    <s v="Plato_10"/>
    <s v="Descripcion del Plato_10"/>
    <n v="15"/>
    <n v="26"/>
    <n v="3"/>
    <n v="43"/>
    <s v="Sin cebolla"/>
    <n v="78"/>
    <n v="78"/>
    <n v="33"/>
    <n v="45"/>
    <n v="0.73333333333333328"/>
    <n v="2.9861111111111113E-2"/>
  </r>
  <r>
    <n v="212"/>
    <n v="14"/>
    <s v="Plato_13"/>
    <s v="Descripcion del Plato_13"/>
    <n v="13"/>
    <n v="21"/>
    <n v="1"/>
    <n v="31"/>
    <s v="Sin cebolla"/>
    <n v="21"/>
    <n v="21"/>
    <n v="8"/>
    <n v="13"/>
    <n v="0.61538461538461542"/>
    <n v="2.1527777777777778E-2"/>
  </r>
  <r>
    <n v="212"/>
    <n v="14"/>
    <s v="Plato_16"/>
    <s v="Descripcion del Plato_16"/>
    <n v="16"/>
    <n v="28"/>
    <n v="2"/>
    <n v="55"/>
    <s v="Sin cebolla"/>
    <n v="56"/>
    <n v="56"/>
    <n v="24"/>
    <n v="32"/>
    <n v="0.75"/>
    <n v="3.8194444444444448E-2"/>
  </r>
  <r>
    <n v="213"/>
    <n v="13"/>
    <s v="Plato_6"/>
    <s v="Descripcion del Plato_6"/>
    <n v="16"/>
    <n v="27"/>
    <n v="1"/>
    <n v="53"/>
    <s v="Ninguna"/>
    <n v="27"/>
    <n v="27"/>
    <n v="11"/>
    <n v="16"/>
    <n v="0.6875"/>
    <n v="3.6805555555555557E-2"/>
  </r>
  <r>
    <n v="213"/>
    <n v="13"/>
    <s v="Plato_2"/>
    <s v="Descripcion del Plato_2"/>
    <n v="18"/>
    <n v="30"/>
    <n v="2"/>
    <n v="47"/>
    <s v="Sin cebolla"/>
    <n v="60"/>
    <n v="60"/>
    <n v="24"/>
    <n v="36"/>
    <n v="0.66666666666666663"/>
    <n v="3.2638888888888891E-2"/>
  </r>
  <r>
    <n v="214"/>
    <n v="2"/>
    <s v="Plato_18"/>
    <s v="Descripcion del Plato_18"/>
    <n v="20"/>
    <n v="34"/>
    <n v="2"/>
    <n v="14"/>
    <s v="Ninguna"/>
    <n v="68"/>
    <n v="68"/>
    <n v="28"/>
    <n v="40"/>
    <n v="0.7"/>
    <n v="9.7222222222222224E-3"/>
  </r>
  <r>
    <n v="214"/>
    <n v="2"/>
    <s v="Plato_20"/>
    <s v="Descripcion del Plato_20"/>
    <n v="25"/>
    <n v="40"/>
    <n v="3"/>
    <n v="12"/>
    <s v="Sin cebolla"/>
    <n v="120"/>
    <n v="120"/>
    <n v="45"/>
    <n v="75"/>
    <n v="0.6"/>
    <n v="8.3333333333333332E-3"/>
  </r>
  <r>
    <n v="214"/>
    <n v="2"/>
    <s v="Plato_3"/>
    <s v="Descripcion del Plato_3"/>
    <n v="12"/>
    <n v="20"/>
    <n v="2"/>
    <n v="12"/>
    <s v="Sin cebolla"/>
    <n v="40"/>
    <n v="40"/>
    <n v="16"/>
    <n v="24"/>
    <n v="0.66666666666666663"/>
    <n v="8.3333333333333332E-3"/>
  </r>
  <r>
    <n v="215"/>
    <n v="6"/>
    <s v="Plato_18"/>
    <s v="Descripcion del Plato_18"/>
    <n v="20"/>
    <n v="34"/>
    <n v="2"/>
    <n v="12"/>
    <s v="Ninguna"/>
    <n v="68"/>
    <n v="68"/>
    <n v="28"/>
    <n v="40"/>
    <n v="0.7"/>
    <n v="8.3333333333333332E-3"/>
  </r>
  <r>
    <n v="215"/>
    <n v="6"/>
    <s v="Plato_2"/>
    <s v="Descripcion del Plato_2"/>
    <n v="18"/>
    <n v="30"/>
    <n v="3"/>
    <n v="34"/>
    <s v="Ninguna"/>
    <n v="90"/>
    <n v="90"/>
    <n v="36"/>
    <n v="54"/>
    <n v="0.66666666666666663"/>
    <n v="2.361111111111111E-2"/>
  </r>
  <r>
    <n v="216"/>
    <n v="17"/>
    <s v="Plato_1"/>
    <s v="Descripcion del Plato_1"/>
    <n v="15"/>
    <n v="25"/>
    <n v="1"/>
    <n v="42"/>
    <s v="Ninguna"/>
    <n v="25"/>
    <n v="25"/>
    <n v="10"/>
    <n v="15"/>
    <n v="0.66666666666666663"/>
    <n v="2.9166666666666667E-2"/>
  </r>
  <r>
    <n v="216"/>
    <n v="17"/>
    <s v="Plato_13"/>
    <s v="Descripcion del Plato_13"/>
    <n v="13"/>
    <n v="21"/>
    <n v="3"/>
    <n v="36"/>
    <s v="Ninguna"/>
    <n v="63"/>
    <n v="63"/>
    <n v="24"/>
    <n v="39"/>
    <n v="0.61538461538461542"/>
    <n v="2.5000000000000001E-2"/>
  </r>
  <r>
    <n v="216"/>
    <n v="17"/>
    <s v="Plato_6"/>
    <s v="Descripcion del Plato_6"/>
    <n v="16"/>
    <n v="27"/>
    <n v="2"/>
    <n v="42"/>
    <s v="Ninguna"/>
    <n v="54"/>
    <n v="54"/>
    <n v="22"/>
    <n v="32"/>
    <n v="0.6875"/>
    <n v="2.9166666666666667E-2"/>
  </r>
  <r>
    <n v="217"/>
    <n v="1"/>
    <s v="Plato_15"/>
    <s v="Descripcion del Plato_15"/>
    <n v="19"/>
    <n v="32"/>
    <n v="3"/>
    <n v="13"/>
    <s v="Sin cebolla"/>
    <n v="96"/>
    <n v="96"/>
    <n v="39"/>
    <n v="57"/>
    <n v="0.68421052631578949"/>
    <n v="9.0277777777777769E-3"/>
  </r>
  <r>
    <n v="218"/>
    <n v="13"/>
    <s v="Plato_12"/>
    <s v="Descripcion del Plato_12"/>
    <n v="11"/>
    <n v="19"/>
    <n v="3"/>
    <n v="24"/>
    <s v="Sin cebolla"/>
    <n v="57"/>
    <n v="57"/>
    <n v="24"/>
    <n v="33"/>
    <n v="0.72727272727272729"/>
    <n v="1.6666666666666666E-2"/>
  </r>
  <r>
    <n v="218"/>
    <n v="13"/>
    <s v="Plato_6"/>
    <s v="Descripcion del Plato_6"/>
    <n v="16"/>
    <n v="27"/>
    <n v="3"/>
    <n v="16"/>
    <s v="Ninguna"/>
    <n v="81"/>
    <n v="81"/>
    <n v="33"/>
    <n v="48"/>
    <n v="0.6875"/>
    <n v="1.1111111111111112E-2"/>
  </r>
  <r>
    <n v="218"/>
    <n v="13"/>
    <s v="Plato_14"/>
    <s v="Descripcion del Plato_14"/>
    <n v="14"/>
    <n v="23"/>
    <n v="2"/>
    <n v="6"/>
    <s v="Ninguna"/>
    <n v="46"/>
    <n v="46"/>
    <n v="18"/>
    <n v="28"/>
    <n v="0.6428571428571429"/>
    <n v="4.1666666666666666E-3"/>
  </r>
  <r>
    <n v="219"/>
    <n v="1"/>
    <s v="Plato_14"/>
    <s v="Descripcion del Plato_14"/>
    <n v="14"/>
    <n v="23"/>
    <n v="2"/>
    <n v="12"/>
    <s v="Ninguna"/>
    <n v="46"/>
    <n v="46"/>
    <n v="18"/>
    <n v="28"/>
    <n v="0.6428571428571429"/>
    <n v="8.3333333333333332E-3"/>
  </r>
  <r>
    <n v="219"/>
    <n v="1"/>
    <s v="Plato_17"/>
    <s v="Descripcion del Plato_17"/>
    <n v="19"/>
    <n v="31"/>
    <n v="3"/>
    <n v="11"/>
    <s v="Sin cebolla"/>
    <n v="93"/>
    <n v="93"/>
    <n v="36"/>
    <n v="57"/>
    <n v="0.63157894736842102"/>
    <n v="7.6388888888888886E-3"/>
  </r>
  <r>
    <n v="220"/>
    <n v="15"/>
    <s v="Plato_7"/>
    <s v="Descripcion del Plato_7"/>
    <n v="14"/>
    <n v="24"/>
    <n v="1"/>
    <n v="13"/>
    <s v="Ninguna"/>
    <n v="24"/>
    <n v="24"/>
    <n v="10"/>
    <n v="14"/>
    <n v="0.7142857142857143"/>
    <n v="9.0277777777777769E-3"/>
  </r>
  <r>
    <n v="221"/>
    <n v="16"/>
    <s v="Plato_15"/>
    <s v="Descripcion del Plato_15"/>
    <n v="19"/>
    <n v="32"/>
    <n v="3"/>
    <n v="29"/>
    <s v="Ninguna"/>
    <n v="96"/>
    <n v="96"/>
    <n v="39"/>
    <n v="57"/>
    <n v="0.68421052631578949"/>
    <n v="2.013888888888889E-2"/>
  </r>
  <r>
    <n v="221"/>
    <n v="16"/>
    <s v="Plato_18"/>
    <s v="Descripcion del Plato_18"/>
    <n v="20"/>
    <n v="34"/>
    <n v="2"/>
    <n v="54"/>
    <s v="Sin cebolla"/>
    <n v="68"/>
    <n v="68"/>
    <n v="28"/>
    <n v="40"/>
    <n v="0.7"/>
    <n v="3.7499999999999999E-2"/>
  </r>
  <r>
    <n v="221"/>
    <n v="16"/>
    <s v="Plato_9"/>
    <s v="Descripcion del Plato_9"/>
    <n v="17"/>
    <n v="29"/>
    <n v="1"/>
    <n v="25"/>
    <s v="Ninguna"/>
    <n v="29"/>
    <n v="29"/>
    <n v="12"/>
    <n v="17"/>
    <n v="0.70588235294117652"/>
    <n v="1.7361111111111112E-2"/>
  </r>
  <r>
    <n v="222"/>
    <n v="3"/>
    <s v="Plato_14"/>
    <s v="Descripcion del Plato_14"/>
    <n v="14"/>
    <n v="23"/>
    <n v="3"/>
    <n v="29"/>
    <s v="Ninguna"/>
    <n v="69"/>
    <n v="69"/>
    <n v="27"/>
    <n v="42"/>
    <n v="0.6428571428571429"/>
    <n v="2.013888888888889E-2"/>
  </r>
  <r>
    <n v="222"/>
    <n v="3"/>
    <s v="Plato_16"/>
    <s v="Descripcion del Plato_16"/>
    <n v="16"/>
    <n v="28"/>
    <n v="1"/>
    <n v="56"/>
    <s v="Ninguna"/>
    <n v="28"/>
    <n v="28"/>
    <n v="12"/>
    <n v="16"/>
    <n v="0.75"/>
    <n v="3.888888888888889E-2"/>
  </r>
  <r>
    <n v="223"/>
    <n v="19"/>
    <s v="Plato_15"/>
    <s v="Descripcion del Plato_15"/>
    <n v="19"/>
    <n v="32"/>
    <n v="1"/>
    <n v="53"/>
    <s v="Ninguna"/>
    <n v="32"/>
    <n v="32"/>
    <n v="13"/>
    <n v="19"/>
    <n v="0.68421052631578949"/>
    <n v="3.6805555555555557E-2"/>
  </r>
  <r>
    <n v="224"/>
    <n v="7"/>
    <s v="Plato_10"/>
    <s v="Descripcion del Plato_10"/>
    <n v="15"/>
    <n v="26"/>
    <n v="2"/>
    <n v="20"/>
    <s v="Ninguna"/>
    <n v="52"/>
    <n v="52"/>
    <n v="22"/>
    <n v="30"/>
    <n v="0.73333333333333328"/>
    <n v="1.3888888888888888E-2"/>
  </r>
  <r>
    <n v="225"/>
    <n v="19"/>
    <s v="Plato_11"/>
    <s v="Descripcion del Plato_11"/>
    <n v="20"/>
    <n v="33"/>
    <n v="3"/>
    <n v="56"/>
    <s v="Sin cebolla"/>
    <n v="99"/>
    <n v="99"/>
    <n v="39"/>
    <n v="60"/>
    <n v="0.65"/>
    <n v="3.888888888888889E-2"/>
  </r>
  <r>
    <n v="225"/>
    <n v="19"/>
    <s v="Plato_14"/>
    <s v="Descripcion del Plato_14"/>
    <n v="14"/>
    <n v="23"/>
    <n v="3"/>
    <n v="38"/>
    <s v="Sin cebolla"/>
    <n v="69"/>
    <n v="69"/>
    <n v="27"/>
    <n v="42"/>
    <n v="0.6428571428571429"/>
    <n v="2.6388888888888889E-2"/>
  </r>
  <r>
    <n v="226"/>
    <n v="7"/>
    <s v="Plato_3"/>
    <s v="Descripcion del Plato_3"/>
    <n v="12"/>
    <n v="20"/>
    <n v="2"/>
    <n v="7"/>
    <s v="Ninguna"/>
    <n v="40"/>
    <n v="40"/>
    <n v="16"/>
    <n v="24"/>
    <n v="0.66666666666666663"/>
    <n v="4.8611111111111112E-3"/>
  </r>
  <r>
    <n v="226"/>
    <n v="7"/>
    <s v="Plato_13"/>
    <s v="Descripcion del Plato_13"/>
    <n v="13"/>
    <n v="21"/>
    <n v="1"/>
    <n v="29"/>
    <s v="Sin cebolla"/>
    <n v="21"/>
    <n v="21"/>
    <n v="8"/>
    <n v="13"/>
    <n v="0.61538461538461542"/>
    <n v="2.013888888888889E-2"/>
  </r>
  <r>
    <n v="226"/>
    <n v="7"/>
    <s v="Plato_6"/>
    <s v="Descripcion del Plato_6"/>
    <n v="16"/>
    <n v="27"/>
    <n v="3"/>
    <n v="56"/>
    <s v="Ninguna"/>
    <n v="81"/>
    <n v="81"/>
    <n v="33"/>
    <n v="48"/>
    <n v="0.6875"/>
    <n v="3.888888888888889E-2"/>
  </r>
  <r>
    <n v="226"/>
    <n v="7"/>
    <s v="Plato_9"/>
    <s v="Descripcion del Plato_9"/>
    <n v="17"/>
    <n v="29"/>
    <n v="1"/>
    <n v="54"/>
    <s v="Sin cebolla"/>
    <n v="29"/>
    <n v="29"/>
    <n v="12"/>
    <n v="17"/>
    <n v="0.70588235294117652"/>
    <n v="3.7499999999999999E-2"/>
  </r>
  <r>
    <n v="227"/>
    <n v="17"/>
    <s v="Plato_7"/>
    <s v="Descripcion del Plato_7"/>
    <n v="14"/>
    <n v="24"/>
    <n v="1"/>
    <n v="58"/>
    <s v="Ninguna"/>
    <n v="24"/>
    <n v="24"/>
    <n v="10"/>
    <n v="14"/>
    <n v="0.7142857142857143"/>
    <n v="4.027777777777778E-2"/>
  </r>
  <r>
    <n v="227"/>
    <n v="17"/>
    <s v="Plato_17"/>
    <s v="Descripcion del Plato_17"/>
    <n v="19"/>
    <n v="31"/>
    <n v="3"/>
    <n v="15"/>
    <s v="Sin cebolla"/>
    <n v="93"/>
    <n v="93"/>
    <n v="36"/>
    <n v="57"/>
    <n v="0.63157894736842102"/>
    <n v="1.0416666666666666E-2"/>
  </r>
  <r>
    <n v="227"/>
    <n v="17"/>
    <s v="Plato_16"/>
    <s v="Descripcion del Plato_16"/>
    <n v="16"/>
    <n v="28"/>
    <n v="1"/>
    <n v="13"/>
    <s v="Ninguna"/>
    <n v="28"/>
    <n v="28"/>
    <n v="12"/>
    <n v="16"/>
    <n v="0.75"/>
    <n v="9.0277777777777769E-3"/>
  </r>
  <r>
    <n v="227"/>
    <n v="17"/>
    <s v="Plato_11"/>
    <s v="Descripcion del Plato_11"/>
    <n v="20"/>
    <n v="33"/>
    <n v="2"/>
    <n v="33"/>
    <s v="Ninguna"/>
    <n v="66"/>
    <n v="66"/>
    <n v="26"/>
    <n v="40"/>
    <n v="0.65"/>
    <n v="2.2916666666666665E-2"/>
  </r>
  <r>
    <n v="228"/>
    <n v="16"/>
    <s v="Plato_14"/>
    <s v="Descripcion del Plato_14"/>
    <n v="14"/>
    <n v="23"/>
    <n v="3"/>
    <n v="35"/>
    <s v="Ninguna"/>
    <n v="69"/>
    <n v="69"/>
    <n v="27"/>
    <n v="42"/>
    <n v="0.6428571428571429"/>
    <n v="2.4305555555555556E-2"/>
  </r>
  <r>
    <n v="229"/>
    <n v="14"/>
    <s v="Plato_1"/>
    <s v="Descripcion del Plato_1"/>
    <n v="15"/>
    <n v="25"/>
    <n v="1"/>
    <n v="28"/>
    <s v="Sin cebolla"/>
    <n v="25"/>
    <n v="25"/>
    <n v="10"/>
    <n v="15"/>
    <n v="0.66666666666666663"/>
    <n v="1.9444444444444445E-2"/>
  </r>
  <r>
    <n v="229"/>
    <n v="14"/>
    <s v="Plato_8"/>
    <s v="Descripcion del Plato_8"/>
    <n v="21"/>
    <n v="35"/>
    <n v="1"/>
    <n v="43"/>
    <s v="Ninguna"/>
    <n v="35"/>
    <n v="35"/>
    <n v="14"/>
    <n v="21"/>
    <n v="0.66666666666666663"/>
    <n v="2.9861111111111113E-2"/>
  </r>
  <r>
    <n v="229"/>
    <n v="14"/>
    <s v="Plato_19"/>
    <s v="Descripcion del Plato_19"/>
    <n v="22"/>
    <n v="36"/>
    <n v="1"/>
    <n v="19"/>
    <s v="Sin cebolla"/>
    <n v="36"/>
    <n v="36"/>
    <n v="14"/>
    <n v="22"/>
    <n v="0.63636363636363635"/>
    <n v="1.3194444444444444E-2"/>
  </r>
  <r>
    <n v="229"/>
    <n v="14"/>
    <s v="Plato_16"/>
    <s v="Descripcion del Plato_16"/>
    <n v="16"/>
    <n v="28"/>
    <n v="1"/>
    <n v="27"/>
    <s v="Sin cebolla"/>
    <n v="28"/>
    <n v="28"/>
    <n v="12"/>
    <n v="16"/>
    <n v="0.75"/>
    <n v="1.8749999999999999E-2"/>
  </r>
  <r>
    <n v="230"/>
    <n v="5"/>
    <s v="Plato_15"/>
    <s v="Descripcion del Plato_15"/>
    <n v="19"/>
    <n v="32"/>
    <n v="3"/>
    <n v="10"/>
    <s v="Sin cebolla"/>
    <n v="96"/>
    <n v="96"/>
    <n v="39"/>
    <n v="57"/>
    <n v="0.68421052631578949"/>
    <n v="6.9444444444444441E-3"/>
  </r>
  <r>
    <n v="230"/>
    <n v="5"/>
    <s v="Plato_16"/>
    <s v="Descripcion del Plato_16"/>
    <n v="16"/>
    <n v="28"/>
    <n v="2"/>
    <n v="24"/>
    <s v="Sin cebolla"/>
    <n v="56"/>
    <n v="56"/>
    <n v="24"/>
    <n v="32"/>
    <n v="0.75"/>
    <n v="1.6666666666666666E-2"/>
  </r>
  <r>
    <n v="230"/>
    <n v="5"/>
    <s v="Plato_17"/>
    <s v="Descripcion del Plato_17"/>
    <n v="19"/>
    <n v="31"/>
    <n v="2"/>
    <n v="57"/>
    <s v="Sin cebolla"/>
    <n v="62"/>
    <n v="62"/>
    <n v="24"/>
    <n v="38"/>
    <n v="0.63157894736842102"/>
    <n v="3.9583333333333331E-2"/>
  </r>
  <r>
    <n v="231"/>
    <n v="8"/>
    <s v="Plato_13"/>
    <s v="Descripcion del Plato_13"/>
    <n v="13"/>
    <n v="21"/>
    <n v="2"/>
    <n v="29"/>
    <s v="Sin cebolla"/>
    <n v="42"/>
    <n v="42"/>
    <n v="16"/>
    <n v="26"/>
    <n v="0.61538461538461542"/>
    <n v="2.013888888888889E-2"/>
  </r>
  <r>
    <n v="231"/>
    <n v="8"/>
    <s v="Plato_18"/>
    <s v="Descripcion del Plato_18"/>
    <n v="20"/>
    <n v="34"/>
    <n v="3"/>
    <n v="17"/>
    <s v="Sin cebolla"/>
    <n v="102"/>
    <n v="102"/>
    <n v="42"/>
    <n v="60"/>
    <n v="0.7"/>
    <n v="1.1805555555555555E-2"/>
  </r>
  <r>
    <n v="231"/>
    <n v="8"/>
    <s v="Plato_17"/>
    <s v="Descripcion del Plato_17"/>
    <n v="19"/>
    <n v="31"/>
    <n v="1"/>
    <n v="53"/>
    <s v="Sin cebolla"/>
    <n v="31"/>
    <n v="31"/>
    <n v="12"/>
    <n v="19"/>
    <n v="0.63157894736842102"/>
    <n v="3.6805555555555557E-2"/>
  </r>
  <r>
    <n v="231"/>
    <n v="8"/>
    <s v="Plato_11"/>
    <s v="Descripcion del Plato_11"/>
    <n v="20"/>
    <n v="33"/>
    <n v="1"/>
    <n v="51"/>
    <s v="Ninguna"/>
    <n v="33"/>
    <n v="33"/>
    <n v="13"/>
    <n v="20"/>
    <n v="0.65"/>
    <n v="3.5416666666666666E-2"/>
  </r>
  <r>
    <n v="232"/>
    <n v="2"/>
    <s v="Plato_7"/>
    <s v="Descripcion del Plato_7"/>
    <n v="14"/>
    <n v="24"/>
    <n v="1"/>
    <n v="50"/>
    <s v="Sin cebolla"/>
    <n v="24"/>
    <n v="24"/>
    <n v="10"/>
    <n v="14"/>
    <n v="0.7142857142857143"/>
    <n v="3.4722222222222224E-2"/>
  </r>
  <r>
    <n v="232"/>
    <n v="2"/>
    <s v="Plato_6"/>
    <s v="Descripcion del Plato_6"/>
    <n v="16"/>
    <n v="27"/>
    <n v="2"/>
    <n v="30"/>
    <s v="Sin cebolla"/>
    <n v="54"/>
    <n v="54"/>
    <n v="22"/>
    <n v="32"/>
    <n v="0.6875"/>
    <n v="2.0833333333333332E-2"/>
  </r>
  <r>
    <n v="232"/>
    <n v="2"/>
    <s v="Plato_2"/>
    <s v="Descripcion del Plato_2"/>
    <n v="18"/>
    <n v="30"/>
    <n v="2"/>
    <n v="40"/>
    <s v="Sin cebolla"/>
    <n v="60"/>
    <n v="60"/>
    <n v="24"/>
    <n v="36"/>
    <n v="0.66666666666666663"/>
    <n v="2.7777777777777776E-2"/>
  </r>
  <r>
    <n v="232"/>
    <n v="2"/>
    <s v="Plato_10"/>
    <s v="Descripcion del Plato_10"/>
    <n v="15"/>
    <n v="26"/>
    <n v="2"/>
    <n v="19"/>
    <s v="Ninguna"/>
    <n v="52"/>
    <n v="52"/>
    <n v="22"/>
    <n v="30"/>
    <n v="0.73333333333333328"/>
    <n v="1.3194444444444444E-2"/>
  </r>
  <r>
    <n v="233"/>
    <n v="8"/>
    <s v="Plato_12"/>
    <s v="Descripcion del Plato_12"/>
    <n v="11"/>
    <n v="19"/>
    <n v="2"/>
    <n v="31"/>
    <s v="Sin cebolla"/>
    <n v="38"/>
    <n v="38"/>
    <n v="16"/>
    <n v="22"/>
    <n v="0.72727272727272729"/>
    <n v="2.1527777777777778E-2"/>
  </r>
  <r>
    <n v="234"/>
    <n v="17"/>
    <s v="Plato_2"/>
    <s v="Descripcion del Plato_2"/>
    <n v="18"/>
    <n v="30"/>
    <n v="2"/>
    <n v="41"/>
    <s v="Sin cebolla"/>
    <n v="60"/>
    <n v="60"/>
    <n v="24"/>
    <n v="36"/>
    <n v="0.66666666666666663"/>
    <n v="2.8472222222222222E-2"/>
  </r>
  <r>
    <n v="234"/>
    <n v="17"/>
    <s v="Plato_7"/>
    <s v="Descripcion del Plato_7"/>
    <n v="14"/>
    <n v="24"/>
    <n v="3"/>
    <n v="35"/>
    <s v="Ninguna"/>
    <n v="72"/>
    <n v="72"/>
    <n v="30"/>
    <n v="42"/>
    <n v="0.7142857142857143"/>
    <n v="2.4305555555555556E-2"/>
  </r>
  <r>
    <n v="234"/>
    <n v="17"/>
    <s v="Plato_17"/>
    <s v="Descripcion del Plato_17"/>
    <n v="19"/>
    <n v="31"/>
    <n v="3"/>
    <n v="23"/>
    <s v="Sin cebolla"/>
    <n v="93"/>
    <n v="93"/>
    <n v="36"/>
    <n v="57"/>
    <n v="0.63157894736842102"/>
    <n v="1.5972222222222221E-2"/>
  </r>
  <r>
    <n v="235"/>
    <n v="13"/>
    <s v="Plato_11"/>
    <s v="Descripcion del Plato_11"/>
    <n v="20"/>
    <n v="33"/>
    <n v="1"/>
    <n v="25"/>
    <s v="Ninguna"/>
    <n v="33"/>
    <n v="33"/>
    <n v="13"/>
    <n v="20"/>
    <n v="0.65"/>
    <n v="1.7361111111111112E-2"/>
  </r>
  <r>
    <n v="236"/>
    <n v="12"/>
    <s v="Plato_11"/>
    <s v="Descripcion del Plato_11"/>
    <n v="20"/>
    <n v="33"/>
    <n v="3"/>
    <n v="21"/>
    <s v="Ninguna"/>
    <n v="99"/>
    <n v="99"/>
    <n v="39"/>
    <n v="60"/>
    <n v="0.65"/>
    <n v="1.4583333333333334E-2"/>
  </r>
  <r>
    <n v="236"/>
    <n v="12"/>
    <s v="Plato_5"/>
    <s v="Descripcion del Plato_5"/>
    <n v="13"/>
    <n v="22"/>
    <n v="1"/>
    <n v="7"/>
    <s v="Ninguna"/>
    <n v="22"/>
    <n v="22"/>
    <n v="9"/>
    <n v="13"/>
    <n v="0.69230769230769229"/>
    <n v="4.8611111111111112E-3"/>
  </r>
  <r>
    <n v="236"/>
    <n v="12"/>
    <s v="Plato_8"/>
    <s v="Descripcion del Plato_8"/>
    <n v="21"/>
    <n v="35"/>
    <n v="2"/>
    <n v="43"/>
    <s v="Sin cebolla"/>
    <n v="70"/>
    <n v="70"/>
    <n v="28"/>
    <n v="42"/>
    <n v="0.66666666666666663"/>
    <n v="2.9861111111111113E-2"/>
  </r>
  <r>
    <n v="236"/>
    <n v="12"/>
    <s v="Plato_15"/>
    <s v="Descripcion del Plato_15"/>
    <n v="19"/>
    <n v="32"/>
    <n v="2"/>
    <n v="30"/>
    <s v="Ninguna"/>
    <n v="64"/>
    <n v="64"/>
    <n v="26"/>
    <n v="38"/>
    <n v="0.68421052631578949"/>
    <n v="2.0833333333333332E-2"/>
  </r>
  <r>
    <n v="237"/>
    <n v="4"/>
    <s v="Plato_14"/>
    <s v="Descripcion del Plato_14"/>
    <n v="14"/>
    <n v="23"/>
    <n v="2"/>
    <n v="12"/>
    <s v="Ninguna"/>
    <n v="46"/>
    <n v="46"/>
    <n v="18"/>
    <n v="28"/>
    <n v="0.6428571428571429"/>
    <n v="8.3333333333333332E-3"/>
  </r>
  <r>
    <n v="237"/>
    <n v="4"/>
    <s v="Plato_2"/>
    <s v="Descripcion del Plato_2"/>
    <n v="18"/>
    <n v="30"/>
    <n v="2"/>
    <n v="25"/>
    <s v="Sin cebolla"/>
    <n v="60"/>
    <n v="60"/>
    <n v="24"/>
    <n v="36"/>
    <n v="0.66666666666666663"/>
    <n v="1.7361111111111112E-2"/>
  </r>
  <r>
    <n v="238"/>
    <n v="13"/>
    <s v="Plato_19"/>
    <s v="Descripcion del Plato_19"/>
    <n v="22"/>
    <n v="36"/>
    <n v="2"/>
    <n v="45"/>
    <s v="Sin cebolla"/>
    <n v="72"/>
    <n v="72"/>
    <n v="28"/>
    <n v="44"/>
    <n v="0.63636363636363635"/>
    <n v="3.125E-2"/>
  </r>
  <r>
    <n v="239"/>
    <n v="12"/>
    <s v="Plato_10"/>
    <s v="Descripcion del Plato_10"/>
    <n v="15"/>
    <n v="26"/>
    <n v="1"/>
    <n v="36"/>
    <s v="Ninguna"/>
    <n v="26"/>
    <n v="26"/>
    <n v="11"/>
    <n v="15"/>
    <n v="0.73333333333333328"/>
    <n v="2.5000000000000001E-2"/>
  </r>
  <r>
    <n v="239"/>
    <n v="12"/>
    <s v="Plato_7"/>
    <s v="Descripcion del Plato_7"/>
    <n v="14"/>
    <n v="24"/>
    <n v="2"/>
    <n v="37"/>
    <s v="Ninguna"/>
    <n v="48"/>
    <n v="48"/>
    <n v="20"/>
    <n v="28"/>
    <n v="0.7142857142857143"/>
    <n v="2.5694444444444443E-2"/>
  </r>
  <r>
    <n v="240"/>
    <n v="9"/>
    <s v="Plato_17"/>
    <s v="Descripcion del Plato_17"/>
    <n v="19"/>
    <n v="31"/>
    <n v="3"/>
    <n v="32"/>
    <s v="Sin cebolla"/>
    <n v="93"/>
    <n v="93"/>
    <n v="36"/>
    <n v="57"/>
    <n v="0.63157894736842102"/>
    <n v="2.2222222222222223E-2"/>
  </r>
  <r>
    <n v="240"/>
    <n v="9"/>
    <s v="Plato_14"/>
    <s v="Descripcion del Plato_14"/>
    <n v="14"/>
    <n v="23"/>
    <n v="3"/>
    <n v="32"/>
    <s v="Sin cebolla"/>
    <n v="69"/>
    <n v="69"/>
    <n v="27"/>
    <n v="42"/>
    <n v="0.6428571428571429"/>
    <n v="2.2222222222222223E-2"/>
  </r>
  <r>
    <n v="240"/>
    <n v="9"/>
    <s v="Plato_4"/>
    <s v="Descripcion del Plato_4"/>
    <n v="10"/>
    <n v="18"/>
    <n v="2"/>
    <n v="46"/>
    <s v="Ninguna"/>
    <n v="36"/>
    <n v="36"/>
    <n v="16"/>
    <n v="20"/>
    <n v="0.8"/>
    <n v="3.1944444444444442E-2"/>
  </r>
  <r>
    <n v="240"/>
    <n v="9"/>
    <s v="Plato_15"/>
    <s v="Descripcion del Plato_15"/>
    <n v="19"/>
    <n v="32"/>
    <n v="3"/>
    <n v="19"/>
    <s v="Ninguna"/>
    <n v="96"/>
    <n v="96"/>
    <n v="39"/>
    <n v="57"/>
    <n v="0.68421052631578949"/>
    <n v="1.3194444444444444E-2"/>
  </r>
  <r>
    <n v="241"/>
    <n v="12"/>
    <s v="Plato_4"/>
    <s v="Descripcion del Plato_4"/>
    <n v="10"/>
    <n v="18"/>
    <n v="1"/>
    <n v="11"/>
    <s v="Sin cebolla"/>
    <n v="18"/>
    <n v="18"/>
    <n v="8"/>
    <n v="10"/>
    <n v="0.8"/>
    <n v="7.6388888888888886E-3"/>
  </r>
  <r>
    <n v="242"/>
    <n v="12"/>
    <s v="Plato_10"/>
    <s v="Descripcion del Plato_10"/>
    <n v="15"/>
    <n v="26"/>
    <n v="1"/>
    <n v="54"/>
    <s v="Ninguna"/>
    <n v="26"/>
    <n v="26"/>
    <n v="11"/>
    <n v="15"/>
    <n v="0.73333333333333328"/>
    <n v="3.7499999999999999E-2"/>
  </r>
  <r>
    <n v="242"/>
    <n v="12"/>
    <s v="Plato_1"/>
    <s v="Descripcion del Plato_1"/>
    <n v="15"/>
    <n v="25"/>
    <n v="3"/>
    <n v="40"/>
    <s v="Sin cebolla"/>
    <n v="75"/>
    <n v="75"/>
    <n v="30"/>
    <n v="45"/>
    <n v="0.66666666666666663"/>
    <n v="2.7777777777777776E-2"/>
  </r>
  <r>
    <n v="242"/>
    <n v="12"/>
    <s v="Plato_11"/>
    <s v="Descripcion del Plato_11"/>
    <n v="20"/>
    <n v="33"/>
    <n v="1"/>
    <n v="5"/>
    <s v="Ninguna"/>
    <n v="33"/>
    <n v="33"/>
    <n v="13"/>
    <n v="20"/>
    <n v="0.65"/>
    <n v="3.472222222222222E-3"/>
  </r>
  <r>
    <n v="243"/>
    <n v="4"/>
    <s v="Plato_20"/>
    <s v="Descripcion del Plato_20"/>
    <n v="25"/>
    <n v="40"/>
    <n v="3"/>
    <n v="22"/>
    <s v="Sin cebolla"/>
    <n v="120"/>
    <n v="120"/>
    <n v="45"/>
    <n v="75"/>
    <n v="0.6"/>
    <n v="1.5277777777777777E-2"/>
  </r>
  <r>
    <n v="244"/>
    <n v="17"/>
    <s v="Plato_20"/>
    <s v="Descripcion del Plato_20"/>
    <n v="25"/>
    <n v="40"/>
    <n v="3"/>
    <n v="30"/>
    <s v="Ninguna"/>
    <n v="120"/>
    <n v="120"/>
    <n v="45"/>
    <n v="75"/>
    <n v="0.6"/>
    <n v="2.0833333333333332E-2"/>
  </r>
  <r>
    <n v="244"/>
    <n v="17"/>
    <s v="Plato_12"/>
    <s v="Descripcion del Plato_12"/>
    <n v="11"/>
    <n v="19"/>
    <n v="2"/>
    <n v="59"/>
    <s v="Ninguna"/>
    <n v="38"/>
    <n v="38"/>
    <n v="16"/>
    <n v="22"/>
    <n v="0.72727272727272729"/>
    <n v="4.0972222222222222E-2"/>
  </r>
  <r>
    <n v="245"/>
    <n v="11"/>
    <s v="Plato_4"/>
    <s v="Descripcion del Plato_4"/>
    <n v="10"/>
    <n v="18"/>
    <n v="3"/>
    <n v="45"/>
    <s v="Sin cebolla"/>
    <n v="54"/>
    <n v="54"/>
    <n v="24"/>
    <n v="30"/>
    <n v="0.8"/>
    <n v="3.125E-2"/>
  </r>
  <r>
    <n v="245"/>
    <n v="11"/>
    <s v="Plato_17"/>
    <s v="Descripcion del Plato_17"/>
    <n v="19"/>
    <n v="31"/>
    <n v="1"/>
    <n v="23"/>
    <s v="Ninguna"/>
    <n v="31"/>
    <n v="31"/>
    <n v="12"/>
    <n v="19"/>
    <n v="0.63157894736842102"/>
    <n v="1.5972222222222221E-2"/>
  </r>
  <r>
    <n v="245"/>
    <n v="11"/>
    <s v="Plato_20"/>
    <s v="Descripcion del Plato_20"/>
    <n v="25"/>
    <n v="40"/>
    <n v="2"/>
    <n v="23"/>
    <s v="Ninguna"/>
    <n v="80"/>
    <n v="80"/>
    <n v="30"/>
    <n v="50"/>
    <n v="0.6"/>
    <n v="1.5972222222222221E-2"/>
  </r>
  <r>
    <n v="245"/>
    <n v="11"/>
    <s v="Plato_19"/>
    <s v="Descripcion del Plato_19"/>
    <n v="22"/>
    <n v="36"/>
    <n v="3"/>
    <n v="25"/>
    <s v="Sin cebolla"/>
    <n v="108"/>
    <n v="108"/>
    <n v="42"/>
    <n v="66"/>
    <n v="0.63636363636363635"/>
    <n v="1.7361111111111112E-2"/>
  </r>
  <r>
    <n v="246"/>
    <n v="2"/>
    <s v="Plato_6"/>
    <s v="Descripcion del Plato_6"/>
    <n v="16"/>
    <n v="27"/>
    <n v="3"/>
    <n v="36"/>
    <s v="Sin cebolla"/>
    <n v="81"/>
    <n v="81"/>
    <n v="33"/>
    <n v="48"/>
    <n v="0.6875"/>
    <n v="2.5000000000000001E-2"/>
  </r>
  <r>
    <n v="246"/>
    <n v="2"/>
    <s v="Plato_7"/>
    <s v="Descripcion del Plato_7"/>
    <n v="14"/>
    <n v="24"/>
    <n v="2"/>
    <n v="10"/>
    <s v="Ninguna"/>
    <n v="48"/>
    <n v="48"/>
    <n v="20"/>
    <n v="28"/>
    <n v="0.7142857142857143"/>
    <n v="6.9444444444444441E-3"/>
  </r>
  <r>
    <n v="246"/>
    <n v="2"/>
    <s v="Plato_8"/>
    <s v="Descripcion del Plato_8"/>
    <n v="21"/>
    <n v="35"/>
    <n v="3"/>
    <n v="48"/>
    <s v="Ninguna"/>
    <n v="105"/>
    <n v="105"/>
    <n v="42"/>
    <n v="63"/>
    <n v="0.66666666666666663"/>
    <n v="3.3333333333333333E-2"/>
  </r>
  <r>
    <n v="246"/>
    <n v="2"/>
    <s v="Plato_17"/>
    <s v="Descripcion del Plato_17"/>
    <n v="19"/>
    <n v="31"/>
    <n v="3"/>
    <n v="52"/>
    <s v="Ninguna"/>
    <n v="93"/>
    <n v="93"/>
    <n v="36"/>
    <n v="57"/>
    <n v="0.63157894736842102"/>
    <n v="3.6111111111111108E-2"/>
  </r>
  <r>
    <n v="247"/>
    <n v="11"/>
    <s v="Plato_11"/>
    <s v="Descripcion del Plato_11"/>
    <n v="20"/>
    <n v="33"/>
    <n v="2"/>
    <n v="59"/>
    <s v="Sin cebolla"/>
    <n v="66"/>
    <n v="66"/>
    <n v="26"/>
    <n v="40"/>
    <n v="0.65"/>
    <n v="4.0972222222222222E-2"/>
  </r>
  <r>
    <n v="248"/>
    <n v="12"/>
    <s v="Plato_18"/>
    <s v="Descripcion del Plato_18"/>
    <n v="20"/>
    <n v="34"/>
    <n v="1"/>
    <n v="32"/>
    <s v="Sin cebolla"/>
    <n v="34"/>
    <n v="34"/>
    <n v="14"/>
    <n v="20"/>
    <n v="0.7"/>
    <n v="2.2222222222222223E-2"/>
  </r>
  <r>
    <n v="248"/>
    <n v="12"/>
    <s v="Plato_9"/>
    <s v="Descripcion del Plato_9"/>
    <n v="17"/>
    <n v="29"/>
    <n v="3"/>
    <n v="51"/>
    <s v="Sin cebolla"/>
    <n v="87"/>
    <n v="87"/>
    <n v="36"/>
    <n v="51"/>
    <n v="0.70588235294117652"/>
    <n v="3.5416666666666666E-2"/>
  </r>
  <r>
    <n v="248"/>
    <n v="12"/>
    <s v="Plato_6"/>
    <s v="Descripcion del Plato_6"/>
    <n v="16"/>
    <n v="27"/>
    <n v="2"/>
    <n v="6"/>
    <s v="Sin cebolla"/>
    <n v="54"/>
    <n v="54"/>
    <n v="22"/>
    <n v="32"/>
    <n v="0.6875"/>
    <n v="4.1666666666666666E-3"/>
  </r>
  <r>
    <n v="248"/>
    <n v="12"/>
    <s v="Plato_1"/>
    <s v="Descripcion del Plato_1"/>
    <n v="15"/>
    <n v="25"/>
    <n v="2"/>
    <n v="31"/>
    <s v="Ninguna"/>
    <n v="50"/>
    <n v="50"/>
    <n v="20"/>
    <n v="30"/>
    <n v="0.66666666666666663"/>
    <n v="2.1527777777777778E-2"/>
  </r>
  <r>
    <n v="249"/>
    <n v="8"/>
    <s v="Plato_5"/>
    <s v="Descripcion del Plato_5"/>
    <n v="13"/>
    <n v="22"/>
    <n v="2"/>
    <n v="51"/>
    <s v="Sin cebolla"/>
    <n v="44"/>
    <n v="44"/>
    <n v="18"/>
    <n v="26"/>
    <n v="0.69230769230769229"/>
    <n v="3.5416666666666666E-2"/>
  </r>
  <r>
    <n v="249"/>
    <n v="8"/>
    <s v="Plato_4"/>
    <s v="Descripcion del Plato_4"/>
    <n v="10"/>
    <n v="18"/>
    <n v="2"/>
    <n v="58"/>
    <s v="Ninguna"/>
    <n v="36"/>
    <n v="36"/>
    <n v="16"/>
    <n v="20"/>
    <n v="0.8"/>
    <n v="4.027777777777778E-2"/>
  </r>
  <r>
    <n v="250"/>
    <n v="8"/>
    <s v="Plato_3"/>
    <s v="Descripcion del Plato_3"/>
    <n v="12"/>
    <n v="20"/>
    <n v="1"/>
    <n v="29"/>
    <s v="Sin cebolla"/>
    <n v="20"/>
    <n v="20"/>
    <n v="8"/>
    <n v="12"/>
    <n v="0.66666666666666663"/>
    <n v="2.013888888888889E-2"/>
  </r>
  <r>
    <n v="251"/>
    <n v="12"/>
    <s v="Plato_10"/>
    <s v="Descripcion del Plato_10"/>
    <n v="15"/>
    <n v="26"/>
    <n v="1"/>
    <n v="25"/>
    <s v="Sin cebolla"/>
    <n v="26"/>
    <n v="26"/>
    <n v="11"/>
    <n v="15"/>
    <n v="0.73333333333333328"/>
    <n v="1.7361111111111112E-2"/>
  </r>
  <r>
    <n v="251"/>
    <n v="12"/>
    <s v="Plato_5"/>
    <s v="Descripcion del Plato_5"/>
    <n v="13"/>
    <n v="22"/>
    <n v="1"/>
    <n v="34"/>
    <s v="Ninguna"/>
    <n v="22"/>
    <n v="22"/>
    <n v="9"/>
    <n v="13"/>
    <n v="0.69230769230769229"/>
    <n v="2.361111111111111E-2"/>
  </r>
  <r>
    <n v="251"/>
    <n v="12"/>
    <s v="Plato_14"/>
    <s v="Descripcion del Plato_14"/>
    <n v="14"/>
    <n v="23"/>
    <n v="1"/>
    <n v="23"/>
    <s v="Sin cebolla"/>
    <n v="23"/>
    <n v="23"/>
    <n v="9"/>
    <n v="14"/>
    <n v="0.6428571428571429"/>
    <n v="1.5972222222222221E-2"/>
  </r>
  <r>
    <n v="251"/>
    <n v="12"/>
    <s v="Plato_12"/>
    <s v="Descripcion del Plato_12"/>
    <n v="11"/>
    <n v="19"/>
    <n v="2"/>
    <n v="40"/>
    <s v="Sin cebolla"/>
    <n v="38"/>
    <n v="38"/>
    <n v="16"/>
    <n v="22"/>
    <n v="0.72727272727272729"/>
    <n v="2.7777777777777776E-2"/>
  </r>
  <r>
    <n v="252"/>
    <n v="4"/>
    <s v="Plato_1"/>
    <s v="Descripcion del Plato_1"/>
    <n v="15"/>
    <n v="25"/>
    <n v="2"/>
    <n v="53"/>
    <s v="Sin cebolla"/>
    <n v="50"/>
    <n v="50"/>
    <n v="20"/>
    <n v="30"/>
    <n v="0.66666666666666663"/>
    <n v="3.6805555555555557E-2"/>
  </r>
  <r>
    <n v="252"/>
    <n v="4"/>
    <s v="Plato_10"/>
    <s v="Descripcion del Plato_10"/>
    <n v="15"/>
    <n v="26"/>
    <n v="2"/>
    <n v="31"/>
    <s v="Ninguna"/>
    <n v="52"/>
    <n v="52"/>
    <n v="22"/>
    <n v="30"/>
    <n v="0.73333333333333328"/>
    <n v="2.1527777777777778E-2"/>
  </r>
  <r>
    <n v="253"/>
    <n v="8"/>
    <s v="Plato_1"/>
    <s v="Descripcion del Plato_1"/>
    <n v="15"/>
    <n v="25"/>
    <n v="1"/>
    <n v="18"/>
    <s v="Ninguna"/>
    <n v="25"/>
    <n v="25"/>
    <n v="10"/>
    <n v="15"/>
    <n v="0.66666666666666663"/>
    <n v="1.2500000000000001E-2"/>
  </r>
  <r>
    <n v="253"/>
    <n v="8"/>
    <s v="Plato_13"/>
    <s v="Descripcion del Plato_13"/>
    <n v="13"/>
    <n v="21"/>
    <n v="2"/>
    <n v="8"/>
    <s v="Ninguna"/>
    <n v="42"/>
    <n v="42"/>
    <n v="16"/>
    <n v="26"/>
    <n v="0.61538461538461542"/>
    <n v="5.5555555555555558E-3"/>
  </r>
  <r>
    <n v="253"/>
    <n v="8"/>
    <s v="Plato_9"/>
    <s v="Descripcion del Plato_9"/>
    <n v="17"/>
    <n v="29"/>
    <n v="3"/>
    <n v="29"/>
    <s v="Sin cebolla"/>
    <n v="87"/>
    <n v="87"/>
    <n v="36"/>
    <n v="51"/>
    <n v="0.70588235294117652"/>
    <n v="2.013888888888889E-2"/>
  </r>
  <r>
    <n v="254"/>
    <n v="10"/>
    <s v="Plato_17"/>
    <s v="Descripcion del Plato_17"/>
    <n v="19"/>
    <n v="31"/>
    <n v="3"/>
    <n v="33"/>
    <s v="Ninguna"/>
    <n v="93"/>
    <n v="93"/>
    <n v="36"/>
    <n v="57"/>
    <n v="0.63157894736842102"/>
    <n v="2.2916666666666665E-2"/>
  </r>
  <r>
    <n v="254"/>
    <n v="10"/>
    <s v="Plato_10"/>
    <s v="Descripcion del Plato_10"/>
    <n v="15"/>
    <n v="26"/>
    <n v="2"/>
    <n v="10"/>
    <s v="Sin cebolla"/>
    <n v="52"/>
    <n v="52"/>
    <n v="22"/>
    <n v="30"/>
    <n v="0.73333333333333328"/>
    <n v="6.9444444444444441E-3"/>
  </r>
  <r>
    <n v="254"/>
    <n v="10"/>
    <s v="Plato_18"/>
    <s v="Descripcion del Plato_18"/>
    <n v="20"/>
    <n v="34"/>
    <n v="2"/>
    <n v="56"/>
    <s v="Ninguna"/>
    <n v="68"/>
    <n v="68"/>
    <n v="28"/>
    <n v="40"/>
    <n v="0.7"/>
    <n v="3.888888888888889E-2"/>
  </r>
  <r>
    <n v="254"/>
    <n v="10"/>
    <s v="Plato_16"/>
    <s v="Descripcion del Plato_16"/>
    <n v="16"/>
    <n v="28"/>
    <n v="3"/>
    <n v="42"/>
    <s v="Sin cebolla"/>
    <n v="84"/>
    <n v="84"/>
    <n v="36"/>
    <n v="48"/>
    <n v="0.75"/>
    <n v="2.9166666666666667E-2"/>
  </r>
  <r>
    <n v="255"/>
    <n v="8"/>
    <s v="Plato_1"/>
    <s v="Descripcion del Plato_1"/>
    <n v="15"/>
    <n v="25"/>
    <n v="1"/>
    <n v="37"/>
    <s v="Ninguna"/>
    <n v="25"/>
    <n v="25"/>
    <n v="10"/>
    <n v="15"/>
    <n v="0.66666666666666663"/>
    <n v="2.5694444444444443E-2"/>
  </r>
  <r>
    <n v="256"/>
    <n v="5"/>
    <s v="Plato_13"/>
    <s v="Descripcion del Plato_13"/>
    <n v="13"/>
    <n v="21"/>
    <n v="1"/>
    <n v="16"/>
    <s v="Ninguna"/>
    <n v="21"/>
    <n v="21"/>
    <n v="8"/>
    <n v="13"/>
    <n v="0.61538461538461542"/>
    <n v="1.1111111111111112E-2"/>
  </r>
  <r>
    <n v="257"/>
    <n v="12"/>
    <s v="Plato_14"/>
    <s v="Descripcion del Plato_14"/>
    <n v="14"/>
    <n v="23"/>
    <n v="2"/>
    <n v="28"/>
    <s v="Sin cebolla"/>
    <n v="46"/>
    <n v="46"/>
    <n v="18"/>
    <n v="28"/>
    <n v="0.6428571428571429"/>
    <n v="1.9444444444444445E-2"/>
  </r>
  <r>
    <n v="258"/>
    <n v="12"/>
    <s v="Plato_1"/>
    <s v="Descripcion del Plato_1"/>
    <n v="15"/>
    <n v="25"/>
    <n v="1"/>
    <n v="59"/>
    <s v="Ninguna"/>
    <n v="25"/>
    <n v="25"/>
    <n v="10"/>
    <n v="15"/>
    <n v="0.66666666666666663"/>
    <n v="4.0972222222222222E-2"/>
  </r>
  <r>
    <n v="258"/>
    <n v="12"/>
    <s v="Plato_3"/>
    <s v="Descripcion del Plato_3"/>
    <n v="12"/>
    <n v="20"/>
    <n v="1"/>
    <n v="31"/>
    <s v="Ninguna"/>
    <n v="20"/>
    <n v="20"/>
    <n v="8"/>
    <n v="12"/>
    <n v="0.66666666666666663"/>
    <n v="2.1527777777777778E-2"/>
  </r>
  <r>
    <n v="258"/>
    <n v="12"/>
    <s v="Plato_15"/>
    <s v="Descripcion del Plato_15"/>
    <n v="19"/>
    <n v="32"/>
    <n v="1"/>
    <n v="5"/>
    <s v="Ninguna"/>
    <n v="32"/>
    <n v="32"/>
    <n v="13"/>
    <n v="19"/>
    <n v="0.68421052631578949"/>
    <n v="3.472222222222222E-3"/>
  </r>
  <r>
    <n v="258"/>
    <n v="12"/>
    <s v="Plato_20"/>
    <s v="Descripcion del Plato_20"/>
    <n v="25"/>
    <n v="40"/>
    <n v="1"/>
    <n v="10"/>
    <s v="Ninguna"/>
    <n v="40"/>
    <n v="40"/>
    <n v="15"/>
    <n v="25"/>
    <n v="0.6"/>
    <n v="6.9444444444444441E-3"/>
  </r>
  <r>
    <n v="259"/>
    <n v="10"/>
    <s v="Plato_6"/>
    <s v="Descripcion del Plato_6"/>
    <n v="16"/>
    <n v="27"/>
    <n v="3"/>
    <n v="11"/>
    <s v="Sin cebolla"/>
    <n v="81"/>
    <n v="81"/>
    <n v="33"/>
    <n v="48"/>
    <n v="0.6875"/>
    <n v="7.6388888888888886E-3"/>
  </r>
  <r>
    <n v="260"/>
    <n v="20"/>
    <s v="Plato_14"/>
    <s v="Descripcion del Plato_14"/>
    <n v="14"/>
    <n v="23"/>
    <n v="3"/>
    <n v="49"/>
    <s v="Sin cebolla"/>
    <n v="69"/>
    <n v="69"/>
    <n v="27"/>
    <n v="42"/>
    <n v="0.6428571428571429"/>
    <n v="3.4027777777777775E-2"/>
  </r>
  <r>
    <n v="261"/>
    <n v="8"/>
    <s v="Plato_15"/>
    <s v="Descripcion del Plato_15"/>
    <n v="19"/>
    <n v="32"/>
    <n v="3"/>
    <n v="19"/>
    <s v="Sin cebolla"/>
    <n v="96"/>
    <n v="96"/>
    <n v="39"/>
    <n v="57"/>
    <n v="0.68421052631578949"/>
    <n v="1.3194444444444444E-2"/>
  </r>
  <r>
    <n v="261"/>
    <n v="8"/>
    <s v="Plato_9"/>
    <s v="Descripcion del Plato_9"/>
    <n v="17"/>
    <n v="29"/>
    <n v="2"/>
    <n v="36"/>
    <s v="Sin cebolla"/>
    <n v="58"/>
    <n v="58"/>
    <n v="24"/>
    <n v="34"/>
    <n v="0.70588235294117652"/>
    <n v="2.5000000000000001E-2"/>
  </r>
  <r>
    <n v="262"/>
    <n v="18"/>
    <s v="Plato_5"/>
    <s v="Descripcion del Plato_5"/>
    <n v="13"/>
    <n v="22"/>
    <n v="1"/>
    <n v="28"/>
    <s v="Sin cebolla"/>
    <n v="22"/>
    <n v="22"/>
    <n v="9"/>
    <n v="13"/>
    <n v="0.69230769230769229"/>
    <n v="1.9444444444444445E-2"/>
  </r>
  <r>
    <n v="262"/>
    <n v="18"/>
    <s v="Plato_17"/>
    <s v="Descripcion del Plato_17"/>
    <n v="19"/>
    <n v="31"/>
    <n v="3"/>
    <n v="20"/>
    <s v="Sin cebolla"/>
    <n v="93"/>
    <n v="93"/>
    <n v="36"/>
    <n v="57"/>
    <n v="0.63157894736842102"/>
    <n v="1.3888888888888888E-2"/>
  </r>
  <r>
    <n v="263"/>
    <n v="5"/>
    <s v="Plato_15"/>
    <s v="Descripcion del Plato_15"/>
    <n v="19"/>
    <n v="32"/>
    <n v="1"/>
    <n v="37"/>
    <s v="Sin cebolla"/>
    <n v="32"/>
    <n v="32"/>
    <n v="13"/>
    <n v="19"/>
    <n v="0.68421052631578949"/>
    <n v="2.5694444444444443E-2"/>
  </r>
  <r>
    <n v="263"/>
    <n v="5"/>
    <s v="Plato_8"/>
    <s v="Descripcion del Plato_8"/>
    <n v="21"/>
    <n v="35"/>
    <n v="1"/>
    <n v="30"/>
    <s v="Sin cebolla"/>
    <n v="35"/>
    <n v="35"/>
    <n v="14"/>
    <n v="21"/>
    <n v="0.66666666666666663"/>
    <n v="2.0833333333333332E-2"/>
  </r>
  <r>
    <n v="263"/>
    <n v="5"/>
    <s v="Plato_2"/>
    <s v="Descripcion del Plato_2"/>
    <n v="18"/>
    <n v="30"/>
    <n v="1"/>
    <n v="42"/>
    <s v="Ninguna"/>
    <n v="30"/>
    <n v="30"/>
    <n v="12"/>
    <n v="18"/>
    <n v="0.66666666666666663"/>
    <n v="2.9166666666666667E-2"/>
  </r>
  <r>
    <n v="263"/>
    <n v="5"/>
    <s v="Plato_7"/>
    <s v="Descripcion del Plato_7"/>
    <n v="14"/>
    <n v="24"/>
    <n v="1"/>
    <n v="40"/>
    <s v="Sin cebolla"/>
    <n v="24"/>
    <n v="24"/>
    <n v="10"/>
    <n v="14"/>
    <n v="0.7142857142857143"/>
    <n v="2.7777777777777776E-2"/>
  </r>
  <r>
    <n v="264"/>
    <n v="2"/>
    <s v="Plato_8"/>
    <s v="Descripcion del Plato_8"/>
    <n v="21"/>
    <n v="35"/>
    <n v="2"/>
    <n v="39"/>
    <s v="Sin cebolla"/>
    <n v="70"/>
    <n v="70"/>
    <n v="28"/>
    <n v="42"/>
    <n v="0.66666666666666663"/>
    <n v="2.7083333333333334E-2"/>
  </r>
  <r>
    <n v="264"/>
    <n v="2"/>
    <s v="Plato_15"/>
    <s v="Descripcion del Plato_15"/>
    <n v="19"/>
    <n v="32"/>
    <n v="1"/>
    <n v="27"/>
    <s v="Sin cebolla"/>
    <n v="32"/>
    <n v="32"/>
    <n v="13"/>
    <n v="19"/>
    <n v="0.68421052631578949"/>
    <n v="1.8749999999999999E-2"/>
  </r>
  <r>
    <n v="264"/>
    <n v="2"/>
    <s v="Plato_2"/>
    <s v="Descripcion del Plato_2"/>
    <n v="18"/>
    <n v="30"/>
    <n v="1"/>
    <n v="37"/>
    <s v="Ninguna"/>
    <n v="30"/>
    <n v="30"/>
    <n v="12"/>
    <n v="18"/>
    <n v="0.66666666666666663"/>
    <n v="2.5694444444444443E-2"/>
  </r>
  <r>
    <n v="264"/>
    <n v="2"/>
    <s v="Plato_1"/>
    <s v="Descripcion del Plato_1"/>
    <n v="15"/>
    <n v="25"/>
    <n v="2"/>
    <n v="14"/>
    <s v="Ninguna"/>
    <n v="50"/>
    <n v="50"/>
    <n v="20"/>
    <n v="30"/>
    <n v="0.66666666666666663"/>
    <n v="9.7222222222222224E-3"/>
  </r>
  <r>
    <n v="265"/>
    <n v="6"/>
    <s v="Plato_14"/>
    <s v="Descripcion del Plato_14"/>
    <n v="14"/>
    <n v="23"/>
    <n v="1"/>
    <n v="12"/>
    <s v="Ninguna"/>
    <n v="23"/>
    <n v="23"/>
    <n v="9"/>
    <n v="14"/>
    <n v="0.6428571428571429"/>
    <n v="8.3333333333333332E-3"/>
  </r>
  <r>
    <n v="265"/>
    <n v="6"/>
    <s v="Plato_17"/>
    <s v="Descripcion del Plato_17"/>
    <n v="19"/>
    <n v="31"/>
    <n v="1"/>
    <n v="17"/>
    <s v="Sin cebolla"/>
    <n v="31"/>
    <n v="31"/>
    <n v="12"/>
    <n v="19"/>
    <n v="0.63157894736842102"/>
    <n v="1.1805555555555555E-2"/>
  </r>
  <r>
    <n v="265"/>
    <n v="6"/>
    <s v="Plato_6"/>
    <s v="Descripcion del Plato_6"/>
    <n v="16"/>
    <n v="27"/>
    <n v="1"/>
    <n v="56"/>
    <s v="Ninguna"/>
    <n v="27"/>
    <n v="27"/>
    <n v="11"/>
    <n v="16"/>
    <n v="0.6875"/>
    <n v="3.888888888888889E-2"/>
  </r>
  <r>
    <n v="265"/>
    <n v="6"/>
    <s v="Plato_2"/>
    <s v="Descripcion del Plato_2"/>
    <n v="18"/>
    <n v="30"/>
    <n v="3"/>
    <n v="50"/>
    <s v="Sin cebolla"/>
    <n v="90"/>
    <n v="90"/>
    <n v="36"/>
    <n v="54"/>
    <n v="0.66666666666666663"/>
    <n v="3.4722222222222224E-2"/>
  </r>
  <r>
    <n v="266"/>
    <n v="4"/>
    <s v="Plato_7"/>
    <s v="Descripcion del Plato_7"/>
    <n v="14"/>
    <n v="24"/>
    <n v="1"/>
    <n v="53"/>
    <s v="Ninguna"/>
    <n v="24"/>
    <n v="24"/>
    <n v="10"/>
    <n v="14"/>
    <n v="0.7142857142857143"/>
    <n v="3.6805555555555557E-2"/>
  </r>
  <r>
    <n v="266"/>
    <n v="4"/>
    <s v="Plato_1"/>
    <s v="Descripcion del Plato_1"/>
    <n v="15"/>
    <n v="25"/>
    <n v="3"/>
    <n v="53"/>
    <s v="Ninguna"/>
    <n v="75"/>
    <n v="75"/>
    <n v="30"/>
    <n v="45"/>
    <n v="0.66666666666666663"/>
    <n v="3.6805555555555557E-2"/>
  </r>
  <r>
    <n v="267"/>
    <n v="7"/>
    <s v="Plato_15"/>
    <s v="Descripcion del Plato_15"/>
    <n v="19"/>
    <n v="32"/>
    <n v="1"/>
    <n v="45"/>
    <s v="Sin cebolla"/>
    <n v="32"/>
    <n v="32"/>
    <n v="13"/>
    <n v="19"/>
    <n v="0.68421052631578949"/>
    <n v="3.125E-2"/>
  </r>
  <r>
    <n v="267"/>
    <n v="7"/>
    <s v="Plato_16"/>
    <s v="Descripcion del Plato_16"/>
    <n v="16"/>
    <n v="28"/>
    <n v="2"/>
    <n v="23"/>
    <s v="Ninguna"/>
    <n v="56"/>
    <n v="56"/>
    <n v="24"/>
    <n v="32"/>
    <n v="0.75"/>
    <n v="1.5972222222222221E-2"/>
  </r>
  <r>
    <n v="267"/>
    <n v="7"/>
    <s v="Plato_2"/>
    <s v="Descripcion del Plato_2"/>
    <n v="18"/>
    <n v="30"/>
    <n v="1"/>
    <n v="28"/>
    <s v="Sin cebolla"/>
    <n v="30"/>
    <n v="30"/>
    <n v="12"/>
    <n v="18"/>
    <n v="0.66666666666666663"/>
    <n v="1.9444444444444445E-2"/>
  </r>
  <r>
    <n v="268"/>
    <n v="14"/>
    <s v="Plato_7"/>
    <s v="Descripcion del Plato_7"/>
    <n v="14"/>
    <n v="24"/>
    <n v="1"/>
    <n v="39"/>
    <s v="Sin cebolla"/>
    <n v="24"/>
    <n v="24"/>
    <n v="10"/>
    <n v="14"/>
    <n v="0.7142857142857143"/>
    <n v="2.7083333333333334E-2"/>
  </r>
  <r>
    <n v="268"/>
    <n v="14"/>
    <s v="Plato_5"/>
    <s v="Descripcion del Plato_5"/>
    <n v="13"/>
    <n v="22"/>
    <n v="2"/>
    <n v="44"/>
    <s v="Sin cebolla"/>
    <n v="44"/>
    <n v="44"/>
    <n v="18"/>
    <n v="26"/>
    <n v="0.69230769230769229"/>
    <n v="3.0555555555555555E-2"/>
  </r>
  <r>
    <n v="269"/>
    <n v="11"/>
    <s v="Plato_19"/>
    <s v="Descripcion del Plato_19"/>
    <n v="22"/>
    <n v="36"/>
    <n v="3"/>
    <n v="13"/>
    <s v="Ninguna"/>
    <n v="108"/>
    <n v="108"/>
    <n v="42"/>
    <n v="66"/>
    <n v="0.63636363636363635"/>
    <n v="9.0277777777777769E-3"/>
  </r>
  <r>
    <n v="269"/>
    <n v="11"/>
    <s v="Plato_20"/>
    <s v="Descripcion del Plato_20"/>
    <n v="25"/>
    <n v="40"/>
    <n v="1"/>
    <n v="58"/>
    <s v="Sin cebolla"/>
    <n v="40"/>
    <n v="40"/>
    <n v="15"/>
    <n v="25"/>
    <n v="0.6"/>
    <n v="4.027777777777778E-2"/>
  </r>
  <r>
    <n v="269"/>
    <n v="11"/>
    <s v="Plato_18"/>
    <s v="Descripcion del Plato_18"/>
    <n v="20"/>
    <n v="34"/>
    <n v="3"/>
    <n v="30"/>
    <s v="Sin cebolla"/>
    <n v="102"/>
    <n v="102"/>
    <n v="42"/>
    <n v="60"/>
    <n v="0.7"/>
    <n v="2.0833333333333332E-2"/>
  </r>
  <r>
    <n v="270"/>
    <n v="10"/>
    <s v="Plato_18"/>
    <s v="Descripcion del Plato_18"/>
    <n v="20"/>
    <n v="34"/>
    <n v="3"/>
    <n v="26"/>
    <s v="Ninguna"/>
    <n v="102"/>
    <n v="102"/>
    <n v="42"/>
    <n v="60"/>
    <n v="0.7"/>
    <n v="1.8055555555555554E-2"/>
  </r>
  <r>
    <n v="271"/>
    <n v="3"/>
    <s v="Plato_5"/>
    <s v="Descripcion del Plato_5"/>
    <n v="13"/>
    <n v="22"/>
    <n v="2"/>
    <n v="55"/>
    <s v="Sin cebolla"/>
    <n v="44"/>
    <n v="44"/>
    <n v="18"/>
    <n v="26"/>
    <n v="0.69230769230769229"/>
    <n v="3.8194444444444448E-2"/>
  </r>
  <r>
    <n v="272"/>
    <n v="7"/>
    <s v="Plato_7"/>
    <s v="Descripcion del Plato_7"/>
    <n v="14"/>
    <n v="24"/>
    <n v="2"/>
    <n v="36"/>
    <s v="Ninguna"/>
    <n v="48"/>
    <n v="48"/>
    <n v="20"/>
    <n v="28"/>
    <n v="0.7142857142857143"/>
    <n v="2.5000000000000001E-2"/>
  </r>
  <r>
    <n v="272"/>
    <n v="7"/>
    <s v="Plato_8"/>
    <s v="Descripcion del Plato_8"/>
    <n v="21"/>
    <n v="35"/>
    <n v="1"/>
    <n v="47"/>
    <s v="Sin cebolla"/>
    <n v="35"/>
    <n v="35"/>
    <n v="14"/>
    <n v="21"/>
    <n v="0.66666666666666663"/>
    <n v="3.2638888888888891E-2"/>
  </r>
  <r>
    <n v="273"/>
    <n v="20"/>
    <s v="Plato_15"/>
    <s v="Descripcion del Plato_15"/>
    <n v="19"/>
    <n v="32"/>
    <n v="1"/>
    <n v="22"/>
    <s v="Sin cebolla"/>
    <n v="32"/>
    <n v="32"/>
    <n v="13"/>
    <n v="19"/>
    <n v="0.68421052631578949"/>
    <n v="1.5277777777777777E-2"/>
  </r>
  <r>
    <n v="273"/>
    <n v="20"/>
    <s v="Plato_5"/>
    <s v="Descripcion del Plato_5"/>
    <n v="13"/>
    <n v="22"/>
    <n v="3"/>
    <n v="40"/>
    <s v="Ninguna"/>
    <n v="66"/>
    <n v="66"/>
    <n v="27"/>
    <n v="39"/>
    <n v="0.69230769230769229"/>
    <n v="2.7777777777777776E-2"/>
  </r>
  <r>
    <n v="273"/>
    <n v="20"/>
    <s v="Plato_1"/>
    <s v="Descripcion del Plato_1"/>
    <n v="15"/>
    <n v="25"/>
    <n v="1"/>
    <n v="5"/>
    <s v="Sin cebolla"/>
    <n v="25"/>
    <n v="25"/>
    <n v="10"/>
    <n v="15"/>
    <n v="0.66666666666666663"/>
    <n v="3.472222222222222E-3"/>
  </r>
  <r>
    <n v="274"/>
    <n v="7"/>
    <s v="Plato_10"/>
    <s v="Descripcion del Plato_10"/>
    <n v="15"/>
    <n v="26"/>
    <n v="3"/>
    <n v="33"/>
    <s v="Ninguna"/>
    <n v="78"/>
    <n v="78"/>
    <n v="33"/>
    <n v="45"/>
    <n v="0.73333333333333328"/>
    <n v="2.2916666666666665E-2"/>
  </r>
  <r>
    <n v="274"/>
    <n v="7"/>
    <s v="Plato_12"/>
    <s v="Descripcion del Plato_12"/>
    <n v="11"/>
    <n v="19"/>
    <n v="2"/>
    <n v="42"/>
    <s v="Sin cebolla"/>
    <n v="38"/>
    <n v="38"/>
    <n v="16"/>
    <n v="22"/>
    <n v="0.72727272727272729"/>
    <n v="2.9166666666666667E-2"/>
  </r>
  <r>
    <n v="275"/>
    <n v="5"/>
    <s v="Plato_11"/>
    <s v="Descripcion del Plato_11"/>
    <n v="20"/>
    <n v="33"/>
    <n v="1"/>
    <n v="32"/>
    <s v="Sin cebolla"/>
    <n v="33"/>
    <n v="33"/>
    <n v="13"/>
    <n v="20"/>
    <n v="0.65"/>
    <n v="2.2222222222222223E-2"/>
  </r>
  <r>
    <n v="275"/>
    <n v="5"/>
    <s v="Plato_17"/>
    <s v="Descripcion del Plato_17"/>
    <n v="19"/>
    <n v="31"/>
    <n v="2"/>
    <n v="32"/>
    <s v="Ninguna"/>
    <n v="62"/>
    <n v="62"/>
    <n v="24"/>
    <n v="38"/>
    <n v="0.63157894736842102"/>
    <n v="2.2222222222222223E-2"/>
  </r>
  <r>
    <n v="275"/>
    <n v="5"/>
    <s v="Plato_10"/>
    <s v="Descripcion del Plato_10"/>
    <n v="15"/>
    <n v="26"/>
    <n v="1"/>
    <n v="58"/>
    <s v="Ninguna"/>
    <n v="26"/>
    <n v="26"/>
    <n v="11"/>
    <n v="15"/>
    <n v="0.73333333333333328"/>
    <n v="4.027777777777778E-2"/>
  </r>
  <r>
    <n v="276"/>
    <n v="15"/>
    <s v="Plato_5"/>
    <s v="Descripcion del Plato_5"/>
    <n v="13"/>
    <n v="22"/>
    <n v="2"/>
    <n v="49"/>
    <s v="Ninguna"/>
    <n v="44"/>
    <n v="44"/>
    <n v="18"/>
    <n v="26"/>
    <n v="0.69230769230769229"/>
    <n v="3.4027777777777775E-2"/>
  </r>
  <r>
    <n v="276"/>
    <n v="15"/>
    <s v="Plato_10"/>
    <s v="Descripcion del Plato_10"/>
    <n v="15"/>
    <n v="26"/>
    <n v="1"/>
    <n v="36"/>
    <s v="Sin cebolla"/>
    <n v="26"/>
    <n v="26"/>
    <n v="11"/>
    <n v="15"/>
    <n v="0.73333333333333328"/>
    <n v="2.5000000000000001E-2"/>
  </r>
  <r>
    <n v="277"/>
    <n v="4"/>
    <s v="Plato_17"/>
    <s v="Descripcion del Plato_17"/>
    <n v="19"/>
    <n v="31"/>
    <n v="3"/>
    <n v="29"/>
    <s v="Ninguna"/>
    <n v="93"/>
    <n v="93"/>
    <n v="36"/>
    <n v="57"/>
    <n v="0.63157894736842102"/>
    <n v="2.013888888888889E-2"/>
  </r>
  <r>
    <n v="278"/>
    <n v="5"/>
    <s v="Plato_17"/>
    <s v="Descripcion del Plato_17"/>
    <n v="19"/>
    <n v="31"/>
    <n v="3"/>
    <n v="33"/>
    <s v="Ninguna"/>
    <n v="93"/>
    <n v="93"/>
    <n v="36"/>
    <n v="57"/>
    <n v="0.63157894736842102"/>
    <n v="2.2916666666666665E-2"/>
  </r>
  <r>
    <n v="278"/>
    <n v="5"/>
    <s v="Plato_7"/>
    <s v="Descripcion del Plato_7"/>
    <n v="14"/>
    <n v="24"/>
    <n v="2"/>
    <n v="28"/>
    <s v="Sin cebolla"/>
    <n v="48"/>
    <n v="48"/>
    <n v="20"/>
    <n v="28"/>
    <n v="0.7142857142857143"/>
    <n v="1.9444444444444445E-2"/>
  </r>
  <r>
    <n v="279"/>
    <n v="11"/>
    <s v="Plato_20"/>
    <s v="Descripcion del Plato_20"/>
    <n v="25"/>
    <n v="40"/>
    <n v="3"/>
    <n v="48"/>
    <s v="Sin cebolla"/>
    <n v="120"/>
    <n v="120"/>
    <n v="45"/>
    <n v="75"/>
    <n v="0.6"/>
    <n v="3.3333333333333333E-2"/>
  </r>
  <r>
    <n v="279"/>
    <n v="11"/>
    <s v="Plato_8"/>
    <s v="Descripcion del Plato_8"/>
    <n v="21"/>
    <n v="35"/>
    <n v="1"/>
    <n v="28"/>
    <s v="Ninguna"/>
    <n v="35"/>
    <n v="35"/>
    <n v="14"/>
    <n v="21"/>
    <n v="0.66666666666666663"/>
    <n v="1.9444444444444445E-2"/>
  </r>
  <r>
    <n v="279"/>
    <n v="11"/>
    <s v="Plato_4"/>
    <s v="Descripcion del Plato_4"/>
    <n v="10"/>
    <n v="18"/>
    <n v="1"/>
    <n v="58"/>
    <s v="Ninguna"/>
    <n v="18"/>
    <n v="18"/>
    <n v="8"/>
    <n v="10"/>
    <n v="0.8"/>
    <n v="4.027777777777778E-2"/>
  </r>
  <r>
    <n v="279"/>
    <n v="11"/>
    <s v="Plato_16"/>
    <s v="Descripcion del Plato_16"/>
    <n v="16"/>
    <n v="28"/>
    <n v="1"/>
    <n v="8"/>
    <s v="Ninguna"/>
    <n v="28"/>
    <n v="28"/>
    <n v="12"/>
    <n v="16"/>
    <n v="0.75"/>
    <n v="5.5555555555555558E-3"/>
  </r>
  <r>
    <n v="280"/>
    <n v="14"/>
    <s v="Plato_7"/>
    <s v="Descripcion del Plato_7"/>
    <n v="14"/>
    <n v="24"/>
    <n v="2"/>
    <n v="52"/>
    <s v="Ninguna"/>
    <n v="48"/>
    <n v="48"/>
    <n v="20"/>
    <n v="28"/>
    <n v="0.7142857142857143"/>
    <n v="3.6111111111111108E-2"/>
  </r>
  <r>
    <n v="280"/>
    <n v="14"/>
    <s v="Plato_14"/>
    <s v="Descripcion del Plato_14"/>
    <n v="14"/>
    <n v="23"/>
    <n v="3"/>
    <n v="34"/>
    <s v="Ninguna"/>
    <n v="69"/>
    <n v="69"/>
    <n v="27"/>
    <n v="42"/>
    <n v="0.6428571428571429"/>
    <n v="2.361111111111111E-2"/>
  </r>
  <r>
    <n v="281"/>
    <n v="18"/>
    <s v="Plato_11"/>
    <s v="Descripcion del Plato_11"/>
    <n v="20"/>
    <n v="33"/>
    <n v="2"/>
    <n v="9"/>
    <s v="Sin cebolla"/>
    <n v="66"/>
    <n v="66"/>
    <n v="26"/>
    <n v="40"/>
    <n v="0.65"/>
    <n v="6.2500000000000003E-3"/>
  </r>
  <r>
    <n v="282"/>
    <n v="6"/>
    <s v="Plato_4"/>
    <s v="Descripcion del Plato_4"/>
    <n v="10"/>
    <n v="18"/>
    <n v="3"/>
    <n v="57"/>
    <s v="Sin cebolla"/>
    <n v="54"/>
    <n v="54"/>
    <n v="24"/>
    <n v="30"/>
    <n v="0.8"/>
    <n v="3.9583333333333331E-2"/>
  </r>
  <r>
    <n v="282"/>
    <n v="6"/>
    <s v="Plato_3"/>
    <s v="Descripcion del Plato_3"/>
    <n v="12"/>
    <n v="20"/>
    <n v="1"/>
    <n v="57"/>
    <s v="Sin cebolla"/>
    <n v="20"/>
    <n v="20"/>
    <n v="8"/>
    <n v="12"/>
    <n v="0.66666666666666663"/>
    <n v="3.9583333333333331E-2"/>
  </r>
  <r>
    <n v="283"/>
    <n v="19"/>
    <s v="Plato_10"/>
    <s v="Descripcion del Plato_10"/>
    <n v="15"/>
    <n v="26"/>
    <n v="3"/>
    <n v="6"/>
    <s v="Ninguna"/>
    <n v="78"/>
    <n v="78"/>
    <n v="33"/>
    <n v="45"/>
    <n v="0.73333333333333328"/>
    <n v="4.1666666666666666E-3"/>
  </r>
  <r>
    <n v="284"/>
    <n v="11"/>
    <s v="Plato_3"/>
    <s v="Descripcion del Plato_3"/>
    <n v="12"/>
    <n v="20"/>
    <n v="3"/>
    <n v="45"/>
    <s v="Ninguna"/>
    <n v="60"/>
    <n v="60"/>
    <n v="24"/>
    <n v="36"/>
    <n v="0.66666666666666663"/>
    <n v="3.125E-2"/>
  </r>
  <r>
    <n v="284"/>
    <n v="11"/>
    <s v="Plato_6"/>
    <s v="Descripcion del Plato_6"/>
    <n v="16"/>
    <n v="27"/>
    <n v="1"/>
    <n v="59"/>
    <s v="Ninguna"/>
    <n v="27"/>
    <n v="27"/>
    <n v="11"/>
    <n v="16"/>
    <n v="0.6875"/>
    <n v="4.0972222222222222E-2"/>
  </r>
  <r>
    <n v="284"/>
    <n v="11"/>
    <s v="Plato_12"/>
    <s v="Descripcion del Plato_12"/>
    <n v="11"/>
    <n v="19"/>
    <n v="2"/>
    <n v="41"/>
    <s v="Ninguna"/>
    <n v="38"/>
    <n v="38"/>
    <n v="16"/>
    <n v="22"/>
    <n v="0.72727272727272729"/>
    <n v="2.8472222222222222E-2"/>
  </r>
  <r>
    <n v="284"/>
    <n v="11"/>
    <s v="Plato_11"/>
    <s v="Descripcion del Plato_11"/>
    <n v="20"/>
    <n v="33"/>
    <n v="1"/>
    <n v="50"/>
    <s v="Sin cebolla"/>
    <n v="33"/>
    <n v="33"/>
    <n v="13"/>
    <n v="20"/>
    <n v="0.65"/>
    <n v="3.4722222222222224E-2"/>
  </r>
  <r>
    <n v="285"/>
    <n v="18"/>
    <s v="Plato_13"/>
    <s v="Descripcion del Plato_13"/>
    <n v="13"/>
    <n v="21"/>
    <n v="2"/>
    <n v="12"/>
    <s v="Sin cebolla"/>
    <n v="42"/>
    <n v="42"/>
    <n v="16"/>
    <n v="26"/>
    <n v="0.61538461538461542"/>
    <n v="8.3333333333333332E-3"/>
  </r>
  <r>
    <n v="286"/>
    <n v="15"/>
    <s v="Plato_18"/>
    <s v="Descripcion del Plato_18"/>
    <n v="20"/>
    <n v="34"/>
    <n v="2"/>
    <n v="25"/>
    <s v="Ninguna"/>
    <n v="68"/>
    <n v="68"/>
    <n v="28"/>
    <n v="40"/>
    <n v="0.7"/>
    <n v="1.7361111111111112E-2"/>
  </r>
  <r>
    <n v="287"/>
    <n v="20"/>
    <s v="Plato_15"/>
    <s v="Descripcion del Plato_15"/>
    <n v="19"/>
    <n v="32"/>
    <n v="3"/>
    <n v="46"/>
    <s v="Ninguna"/>
    <n v="96"/>
    <n v="96"/>
    <n v="39"/>
    <n v="57"/>
    <n v="0.68421052631578949"/>
    <n v="3.1944444444444442E-2"/>
  </r>
  <r>
    <n v="287"/>
    <n v="20"/>
    <s v="Plato_14"/>
    <s v="Descripcion del Plato_14"/>
    <n v="14"/>
    <n v="23"/>
    <n v="2"/>
    <n v="58"/>
    <s v="Ninguna"/>
    <n v="46"/>
    <n v="46"/>
    <n v="18"/>
    <n v="28"/>
    <n v="0.6428571428571429"/>
    <n v="4.027777777777778E-2"/>
  </r>
  <r>
    <n v="287"/>
    <n v="20"/>
    <s v="Plato_2"/>
    <s v="Descripcion del Plato_2"/>
    <n v="18"/>
    <n v="30"/>
    <n v="2"/>
    <n v="17"/>
    <s v="Sin cebolla"/>
    <n v="60"/>
    <n v="60"/>
    <n v="24"/>
    <n v="36"/>
    <n v="0.66666666666666663"/>
    <n v="1.1805555555555555E-2"/>
  </r>
  <r>
    <n v="288"/>
    <n v="15"/>
    <s v="Plato_7"/>
    <s v="Descripcion del Plato_7"/>
    <n v="14"/>
    <n v="24"/>
    <n v="2"/>
    <n v="6"/>
    <s v="Sin cebolla"/>
    <n v="48"/>
    <n v="48"/>
    <n v="20"/>
    <n v="28"/>
    <n v="0.7142857142857143"/>
    <n v="4.1666666666666666E-3"/>
  </r>
  <r>
    <n v="288"/>
    <n v="15"/>
    <s v="Plato_12"/>
    <s v="Descripcion del Plato_12"/>
    <n v="11"/>
    <n v="19"/>
    <n v="2"/>
    <n v="32"/>
    <s v="Ninguna"/>
    <n v="38"/>
    <n v="38"/>
    <n v="16"/>
    <n v="22"/>
    <n v="0.72727272727272729"/>
    <n v="2.2222222222222223E-2"/>
  </r>
  <r>
    <n v="289"/>
    <n v="15"/>
    <s v="Plato_3"/>
    <s v="Descripcion del Plato_3"/>
    <n v="12"/>
    <n v="20"/>
    <n v="3"/>
    <n v="20"/>
    <s v="Ninguna"/>
    <n v="60"/>
    <n v="60"/>
    <n v="24"/>
    <n v="36"/>
    <n v="0.66666666666666663"/>
    <n v="1.3888888888888888E-2"/>
  </r>
  <r>
    <n v="289"/>
    <n v="15"/>
    <s v="Plato_10"/>
    <s v="Descripcion del Plato_10"/>
    <n v="15"/>
    <n v="26"/>
    <n v="3"/>
    <n v="48"/>
    <s v="Sin cebolla"/>
    <n v="78"/>
    <n v="78"/>
    <n v="33"/>
    <n v="45"/>
    <n v="0.73333333333333328"/>
    <n v="3.3333333333333333E-2"/>
  </r>
  <r>
    <n v="290"/>
    <n v="19"/>
    <s v="Plato_20"/>
    <s v="Descripcion del Plato_20"/>
    <n v="25"/>
    <n v="40"/>
    <n v="1"/>
    <n v="57"/>
    <s v="Ninguna"/>
    <n v="40"/>
    <n v="40"/>
    <n v="15"/>
    <n v="25"/>
    <n v="0.6"/>
    <n v="3.9583333333333331E-2"/>
  </r>
  <r>
    <n v="291"/>
    <n v="2"/>
    <s v="Plato_18"/>
    <s v="Descripcion del Plato_18"/>
    <n v="20"/>
    <n v="34"/>
    <n v="2"/>
    <n v="28"/>
    <s v="Sin cebolla"/>
    <n v="68"/>
    <n v="68"/>
    <n v="28"/>
    <n v="40"/>
    <n v="0.7"/>
    <n v="1.9444444444444445E-2"/>
  </r>
  <r>
    <n v="291"/>
    <n v="2"/>
    <s v="Plato_1"/>
    <s v="Descripcion del Plato_1"/>
    <n v="15"/>
    <n v="25"/>
    <n v="1"/>
    <n v="41"/>
    <s v="Ninguna"/>
    <n v="25"/>
    <n v="25"/>
    <n v="10"/>
    <n v="15"/>
    <n v="0.66666666666666663"/>
    <n v="2.8472222222222222E-2"/>
  </r>
  <r>
    <n v="291"/>
    <n v="2"/>
    <s v="Plato_8"/>
    <s v="Descripcion del Plato_8"/>
    <n v="21"/>
    <n v="35"/>
    <n v="3"/>
    <n v="12"/>
    <s v="Sin cebolla"/>
    <n v="105"/>
    <n v="105"/>
    <n v="42"/>
    <n v="63"/>
    <n v="0.66666666666666663"/>
    <n v="8.3333333333333332E-3"/>
  </r>
  <r>
    <n v="291"/>
    <n v="2"/>
    <s v="Plato_17"/>
    <s v="Descripcion del Plato_17"/>
    <n v="19"/>
    <n v="31"/>
    <n v="2"/>
    <n v="14"/>
    <s v="Ninguna"/>
    <n v="62"/>
    <n v="62"/>
    <n v="24"/>
    <n v="38"/>
    <n v="0.63157894736842102"/>
    <n v="9.7222222222222224E-3"/>
  </r>
  <r>
    <n v="292"/>
    <n v="10"/>
    <s v="Plato_16"/>
    <s v="Descripcion del Plato_16"/>
    <n v="16"/>
    <n v="28"/>
    <n v="3"/>
    <n v="23"/>
    <s v="Sin cebolla"/>
    <n v="84"/>
    <n v="84"/>
    <n v="36"/>
    <n v="48"/>
    <n v="0.75"/>
    <n v="1.5972222222222221E-2"/>
  </r>
  <r>
    <n v="293"/>
    <n v="16"/>
    <s v="Plato_16"/>
    <s v="Descripcion del Plato_16"/>
    <n v="16"/>
    <n v="28"/>
    <n v="3"/>
    <n v="44"/>
    <s v="Ninguna"/>
    <n v="84"/>
    <n v="84"/>
    <n v="36"/>
    <n v="48"/>
    <n v="0.75"/>
    <n v="3.0555555555555555E-2"/>
  </r>
  <r>
    <n v="293"/>
    <n v="16"/>
    <s v="Plato_2"/>
    <s v="Descripcion del Plato_2"/>
    <n v="18"/>
    <n v="30"/>
    <n v="2"/>
    <n v="29"/>
    <s v="Ninguna"/>
    <n v="60"/>
    <n v="60"/>
    <n v="24"/>
    <n v="36"/>
    <n v="0.66666666666666663"/>
    <n v="2.013888888888889E-2"/>
  </r>
  <r>
    <n v="293"/>
    <n v="16"/>
    <s v="Plato_19"/>
    <s v="Descripcion del Plato_19"/>
    <n v="22"/>
    <n v="36"/>
    <n v="2"/>
    <n v="47"/>
    <s v="Ninguna"/>
    <n v="72"/>
    <n v="72"/>
    <n v="28"/>
    <n v="44"/>
    <n v="0.63636363636363635"/>
    <n v="3.2638888888888891E-2"/>
  </r>
  <r>
    <n v="294"/>
    <n v="17"/>
    <s v="Plato_17"/>
    <s v="Descripcion del Plato_17"/>
    <n v="19"/>
    <n v="31"/>
    <n v="2"/>
    <n v="31"/>
    <s v="Sin cebolla"/>
    <n v="62"/>
    <n v="62"/>
    <n v="24"/>
    <n v="38"/>
    <n v="0.63157894736842102"/>
    <n v="2.1527777777777778E-2"/>
  </r>
  <r>
    <n v="294"/>
    <n v="17"/>
    <s v="Plato_19"/>
    <s v="Descripcion del Plato_19"/>
    <n v="22"/>
    <n v="36"/>
    <n v="3"/>
    <n v="13"/>
    <s v="Ninguna"/>
    <n v="108"/>
    <n v="108"/>
    <n v="42"/>
    <n v="66"/>
    <n v="0.63636363636363635"/>
    <n v="9.0277777777777769E-3"/>
  </r>
  <r>
    <n v="294"/>
    <n v="17"/>
    <s v="Plato_4"/>
    <s v="Descripcion del Plato_4"/>
    <n v="10"/>
    <n v="18"/>
    <n v="3"/>
    <n v="33"/>
    <s v="Ninguna"/>
    <n v="54"/>
    <n v="54"/>
    <n v="24"/>
    <n v="30"/>
    <n v="0.8"/>
    <n v="2.2916666666666665E-2"/>
  </r>
  <r>
    <n v="294"/>
    <n v="17"/>
    <s v="Plato_18"/>
    <s v="Descripcion del Plato_18"/>
    <n v="20"/>
    <n v="34"/>
    <n v="3"/>
    <n v="9"/>
    <s v="Sin cebolla"/>
    <n v="102"/>
    <n v="102"/>
    <n v="42"/>
    <n v="60"/>
    <n v="0.7"/>
    <n v="6.2500000000000003E-3"/>
  </r>
  <r>
    <n v="295"/>
    <n v="3"/>
    <s v="Plato_15"/>
    <s v="Descripcion del Plato_15"/>
    <n v="19"/>
    <n v="32"/>
    <n v="1"/>
    <n v="44"/>
    <s v="Sin cebolla"/>
    <n v="32"/>
    <n v="32"/>
    <n v="13"/>
    <n v="19"/>
    <n v="0.68421052631578949"/>
    <n v="3.0555555555555555E-2"/>
  </r>
  <r>
    <n v="295"/>
    <n v="3"/>
    <s v="Plato_2"/>
    <s v="Descripcion del Plato_2"/>
    <n v="18"/>
    <n v="30"/>
    <n v="3"/>
    <n v="35"/>
    <s v="Ninguna"/>
    <n v="90"/>
    <n v="90"/>
    <n v="36"/>
    <n v="54"/>
    <n v="0.66666666666666663"/>
    <n v="2.4305555555555556E-2"/>
  </r>
  <r>
    <n v="295"/>
    <n v="3"/>
    <s v="Plato_17"/>
    <s v="Descripcion del Plato_17"/>
    <n v="19"/>
    <n v="31"/>
    <n v="2"/>
    <n v="39"/>
    <s v="Sin cebolla"/>
    <n v="62"/>
    <n v="62"/>
    <n v="24"/>
    <n v="38"/>
    <n v="0.63157894736842102"/>
    <n v="2.7083333333333334E-2"/>
  </r>
  <r>
    <n v="295"/>
    <n v="3"/>
    <s v="Plato_13"/>
    <s v="Descripcion del Plato_13"/>
    <n v="13"/>
    <n v="21"/>
    <n v="3"/>
    <n v="59"/>
    <s v="Ninguna"/>
    <n v="63"/>
    <n v="63"/>
    <n v="24"/>
    <n v="39"/>
    <n v="0.61538461538461542"/>
    <n v="4.0972222222222222E-2"/>
  </r>
  <r>
    <n v="296"/>
    <n v="14"/>
    <s v="Plato_14"/>
    <s v="Descripcion del Plato_14"/>
    <n v="14"/>
    <n v="23"/>
    <n v="1"/>
    <n v="20"/>
    <s v="Ninguna"/>
    <n v="23"/>
    <n v="23"/>
    <n v="9"/>
    <n v="14"/>
    <n v="0.6428571428571429"/>
    <n v="1.3888888888888888E-2"/>
  </r>
  <r>
    <n v="296"/>
    <n v="14"/>
    <s v="Plato_19"/>
    <s v="Descripcion del Plato_19"/>
    <n v="22"/>
    <n v="36"/>
    <n v="1"/>
    <n v="26"/>
    <s v="Sin cebolla"/>
    <n v="36"/>
    <n v="36"/>
    <n v="14"/>
    <n v="22"/>
    <n v="0.63636363636363635"/>
    <n v="1.8055555555555554E-2"/>
  </r>
  <r>
    <n v="297"/>
    <n v="4"/>
    <s v="Plato_9"/>
    <s v="Descripcion del Plato_9"/>
    <n v="17"/>
    <n v="29"/>
    <n v="2"/>
    <n v="59"/>
    <s v="Sin cebolla"/>
    <n v="58"/>
    <n v="58"/>
    <n v="24"/>
    <n v="34"/>
    <n v="0.70588235294117652"/>
    <n v="4.0972222222222222E-2"/>
  </r>
  <r>
    <n v="297"/>
    <n v="4"/>
    <s v="Plato_4"/>
    <s v="Descripcion del Plato_4"/>
    <n v="10"/>
    <n v="18"/>
    <n v="3"/>
    <n v="13"/>
    <s v="Sin cebolla"/>
    <n v="54"/>
    <n v="54"/>
    <n v="24"/>
    <n v="30"/>
    <n v="0.8"/>
    <n v="9.0277777777777769E-3"/>
  </r>
  <r>
    <n v="297"/>
    <n v="4"/>
    <s v="Plato_13"/>
    <s v="Descripcion del Plato_13"/>
    <n v="13"/>
    <n v="21"/>
    <n v="3"/>
    <n v="40"/>
    <s v="Sin cebolla"/>
    <n v="63"/>
    <n v="63"/>
    <n v="24"/>
    <n v="39"/>
    <n v="0.61538461538461542"/>
    <n v="2.7777777777777776E-2"/>
  </r>
  <r>
    <n v="298"/>
    <n v="11"/>
    <s v="Plato_6"/>
    <s v="Descripcion del Plato_6"/>
    <n v="16"/>
    <n v="27"/>
    <n v="3"/>
    <n v="46"/>
    <s v="Ninguna"/>
    <n v="81"/>
    <n v="81"/>
    <n v="33"/>
    <n v="48"/>
    <n v="0.6875"/>
    <n v="3.1944444444444442E-2"/>
  </r>
  <r>
    <n v="298"/>
    <n v="11"/>
    <s v="Plato_19"/>
    <s v="Descripcion del Plato_19"/>
    <n v="22"/>
    <n v="36"/>
    <n v="3"/>
    <n v="49"/>
    <s v="Ninguna"/>
    <n v="108"/>
    <n v="108"/>
    <n v="42"/>
    <n v="66"/>
    <n v="0.63636363636363635"/>
    <n v="3.4027777777777775E-2"/>
  </r>
  <r>
    <n v="298"/>
    <n v="11"/>
    <s v="Plato_5"/>
    <s v="Descripcion del Plato_5"/>
    <n v="13"/>
    <n v="22"/>
    <n v="3"/>
    <n v="46"/>
    <s v="Sin cebolla"/>
    <n v="66"/>
    <n v="66"/>
    <n v="27"/>
    <n v="39"/>
    <n v="0.69230769230769229"/>
    <n v="3.1944444444444442E-2"/>
  </r>
  <r>
    <n v="299"/>
    <n v="6"/>
    <s v="Plato_3"/>
    <s v="Descripcion del Plato_3"/>
    <n v="12"/>
    <n v="20"/>
    <n v="1"/>
    <n v="17"/>
    <s v="Ninguna"/>
    <n v="20"/>
    <n v="20"/>
    <n v="8"/>
    <n v="12"/>
    <n v="0.66666666666666663"/>
    <n v="1.1805555555555555E-2"/>
  </r>
  <r>
    <n v="299"/>
    <n v="6"/>
    <s v="Plato_19"/>
    <s v="Descripcion del Plato_19"/>
    <n v="22"/>
    <n v="36"/>
    <n v="2"/>
    <n v="55"/>
    <s v="Ninguna"/>
    <n v="72"/>
    <n v="72"/>
    <n v="28"/>
    <n v="44"/>
    <n v="0.63636363636363635"/>
    <n v="3.8194444444444448E-2"/>
  </r>
  <r>
    <n v="299"/>
    <n v="6"/>
    <s v="Plato_7"/>
    <s v="Descripcion del Plato_7"/>
    <n v="14"/>
    <n v="24"/>
    <n v="3"/>
    <n v="15"/>
    <s v="Sin cebolla"/>
    <n v="72"/>
    <n v="72"/>
    <n v="30"/>
    <n v="42"/>
    <n v="0.7142857142857143"/>
    <n v="1.0416666666666666E-2"/>
  </r>
  <r>
    <n v="299"/>
    <n v="6"/>
    <s v="Plato_4"/>
    <s v="Descripcion del Plato_4"/>
    <n v="10"/>
    <n v="18"/>
    <n v="1"/>
    <n v="26"/>
    <s v="Ninguna"/>
    <n v="18"/>
    <n v="18"/>
    <n v="8"/>
    <n v="10"/>
    <n v="0.8"/>
    <n v="1.8055555555555554E-2"/>
  </r>
  <r>
    <n v="300"/>
    <n v="18"/>
    <s v="Plato_20"/>
    <s v="Descripcion del Plato_20"/>
    <n v="25"/>
    <n v="40"/>
    <n v="3"/>
    <n v="54"/>
    <s v="Sin cebolla"/>
    <n v="120"/>
    <n v="120"/>
    <n v="45"/>
    <n v="75"/>
    <n v="0.6"/>
    <n v="3.7499999999999999E-2"/>
  </r>
  <r>
    <n v="300"/>
    <n v="18"/>
    <s v="Plato_4"/>
    <s v="Descripcion del Plato_4"/>
    <n v="10"/>
    <n v="18"/>
    <n v="3"/>
    <n v="14"/>
    <s v="Ninguna"/>
    <n v="54"/>
    <n v="54"/>
    <n v="24"/>
    <n v="30"/>
    <n v="0.8"/>
    <n v="9.7222222222222224E-3"/>
  </r>
  <r>
    <n v="300"/>
    <n v="18"/>
    <s v="Plato_10"/>
    <s v="Descripcion del Plato_10"/>
    <n v="15"/>
    <n v="26"/>
    <n v="1"/>
    <n v="22"/>
    <s v="Sin cebolla"/>
    <n v="26"/>
    <n v="26"/>
    <n v="11"/>
    <n v="15"/>
    <n v="0.73333333333333328"/>
    <n v="1.5277777777777777E-2"/>
  </r>
  <r>
    <n v="300"/>
    <n v="18"/>
    <s v="Plato_2"/>
    <s v="Descripcion del Plato_2"/>
    <n v="18"/>
    <n v="30"/>
    <n v="3"/>
    <n v="28"/>
    <s v="Ninguna"/>
    <n v="90"/>
    <n v="90"/>
    <n v="36"/>
    <n v="54"/>
    <n v="0.66666666666666663"/>
    <n v="1.9444444444444445E-2"/>
  </r>
  <r>
    <n v="301"/>
    <n v="8"/>
    <s v="Plato_17"/>
    <s v="Descripcion del Plato_17"/>
    <n v="19"/>
    <n v="31"/>
    <n v="3"/>
    <n v="23"/>
    <s v="Sin cebolla"/>
    <n v="93"/>
    <n v="93"/>
    <n v="36"/>
    <n v="57"/>
    <n v="0.63157894736842102"/>
    <n v="1.5972222222222221E-2"/>
  </r>
  <r>
    <n v="301"/>
    <n v="8"/>
    <s v="Plato_10"/>
    <s v="Descripcion del Plato_10"/>
    <n v="15"/>
    <n v="26"/>
    <n v="2"/>
    <n v="57"/>
    <s v="Sin cebolla"/>
    <n v="52"/>
    <n v="52"/>
    <n v="22"/>
    <n v="30"/>
    <n v="0.73333333333333328"/>
    <n v="3.9583333333333331E-2"/>
  </r>
  <r>
    <n v="301"/>
    <n v="8"/>
    <s v="Plato_9"/>
    <s v="Descripcion del Plato_9"/>
    <n v="17"/>
    <n v="29"/>
    <n v="2"/>
    <n v="49"/>
    <s v="Ninguna"/>
    <n v="58"/>
    <n v="58"/>
    <n v="24"/>
    <n v="34"/>
    <n v="0.70588235294117652"/>
    <n v="3.4027777777777775E-2"/>
  </r>
  <r>
    <n v="301"/>
    <n v="8"/>
    <s v="Plato_3"/>
    <s v="Descripcion del Plato_3"/>
    <n v="12"/>
    <n v="20"/>
    <n v="1"/>
    <n v="54"/>
    <s v="Ninguna"/>
    <n v="20"/>
    <n v="20"/>
    <n v="8"/>
    <n v="12"/>
    <n v="0.66666666666666663"/>
    <n v="3.7499999999999999E-2"/>
  </r>
  <r>
    <n v="302"/>
    <n v="5"/>
    <s v="Plato_15"/>
    <s v="Descripcion del Plato_15"/>
    <n v="19"/>
    <n v="32"/>
    <n v="3"/>
    <n v="15"/>
    <s v="Ninguna"/>
    <n v="96"/>
    <n v="96"/>
    <n v="39"/>
    <n v="57"/>
    <n v="0.68421052631578949"/>
    <n v="1.0416666666666666E-2"/>
  </r>
  <r>
    <n v="303"/>
    <n v="14"/>
    <s v="Plato_3"/>
    <s v="Descripcion del Plato_3"/>
    <n v="12"/>
    <n v="20"/>
    <n v="2"/>
    <n v="13"/>
    <s v="Ninguna"/>
    <n v="40"/>
    <n v="40"/>
    <n v="16"/>
    <n v="24"/>
    <n v="0.66666666666666663"/>
    <n v="9.0277777777777769E-3"/>
  </r>
  <r>
    <n v="303"/>
    <n v="14"/>
    <s v="Plato_20"/>
    <s v="Descripcion del Plato_20"/>
    <n v="25"/>
    <n v="40"/>
    <n v="3"/>
    <n v="16"/>
    <s v="Ninguna"/>
    <n v="120"/>
    <n v="120"/>
    <n v="45"/>
    <n v="75"/>
    <n v="0.6"/>
    <n v="1.1111111111111112E-2"/>
  </r>
  <r>
    <n v="303"/>
    <n v="14"/>
    <s v="Plato_10"/>
    <s v="Descripcion del Plato_10"/>
    <n v="15"/>
    <n v="26"/>
    <n v="1"/>
    <n v="56"/>
    <s v="Sin cebolla"/>
    <n v="26"/>
    <n v="26"/>
    <n v="11"/>
    <n v="15"/>
    <n v="0.73333333333333328"/>
    <n v="3.888888888888889E-2"/>
  </r>
  <r>
    <n v="303"/>
    <n v="14"/>
    <s v="Plato_7"/>
    <s v="Descripcion del Plato_7"/>
    <n v="14"/>
    <n v="24"/>
    <n v="1"/>
    <n v="7"/>
    <s v="Ninguna"/>
    <n v="24"/>
    <n v="24"/>
    <n v="10"/>
    <n v="14"/>
    <n v="0.7142857142857143"/>
    <n v="4.8611111111111112E-3"/>
  </r>
  <r>
    <n v="304"/>
    <n v="6"/>
    <s v="Plato_15"/>
    <s v="Descripcion del Plato_15"/>
    <n v="19"/>
    <n v="32"/>
    <n v="2"/>
    <n v="9"/>
    <s v="Ninguna"/>
    <n v="64"/>
    <n v="64"/>
    <n v="26"/>
    <n v="38"/>
    <n v="0.68421052631578949"/>
    <n v="6.2500000000000003E-3"/>
  </r>
  <r>
    <n v="304"/>
    <n v="6"/>
    <s v="Plato_13"/>
    <s v="Descripcion del Plato_13"/>
    <n v="13"/>
    <n v="21"/>
    <n v="2"/>
    <n v="7"/>
    <s v="Sin cebolla"/>
    <n v="42"/>
    <n v="42"/>
    <n v="16"/>
    <n v="26"/>
    <n v="0.61538461538461542"/>
    <n v="4.8611111111111112E-3"/>
  </r>
  <r>
    <n v="304"/>
    <n v="6"/>
    <s v="Plato_20"/>
    <s v="Descripcion del Plato_20"/>
    <n v="25"/>
    <n v="40"/>
    <n v="2"/>
    <n v="48"/>
    <s v="Ninguna"/>
    <n v="80"/>
    <n v="80"/>
    <n v="30"/>
    <n v="50"/>
    <n v="0.6"/>
    <n v="3.3333333333333333E-2"/>
  </r>
  <r>
    <n v="304"/>
    <n v="6"/>
    <s v="Plato_17"/>
    <s v="Descripcion del Plato_17"/>
    <n v="19"/>
    <n v="31"/>
    <n v="3"/>
    <n v="21"/>
    <s v="Ninguna"/>
    <n v="93"/>
    <n v="93"/>
    <n v="36"/>
    <n v="57"/>
    <n v="0.63157894736842102"/>
    <n v="1.4583333333333334E-2"/>
  </r>
  <r>
    <n v="305"/>
    <n v="1"/>
    <s v="Plato_8"/>
    <s v="Descripcion del Plato_8"/>
    <n v="21"/>
    <n v="35"/>
    <n v="3"/>
    <n v="17"/>
    <s v="Ninguna"/>
    <n v="105"/>
    <n v="105"/>
    <n v="42"/>
    <n v="63"/>
    <n v="0.66666666666666663"/>
    <n v="1.1805555555555555E-2"/>
  </r>
  <r>
    <n v="305"/>
    <n v="1"/>
    <s v="Plato_14"/>
    <s v="Descripcion del Plato_14"/>
    <n v="14"/>
    <n v="23"/>
    <n v="1"/>
    <n v="48"/>
    <s v="Ninguna"/>
    <n v="23"/>
    <n v="23"/>
    <n v="9"/>
    <n v="14"/>
    <n v="0.6428571428571429"/>
    <n v="3.3333333333333333E-2"/>
  </r>
  <r>
    <n v="306"/>
    <n v="7"/>
    <s v="Plato_15"/>
    <s v="Descripcion del Plato_15"/>
    <n v="19"/>
    <n v="32"/>
    <n v="1"/>
    <n v="21"/>
    <s v="Sin cebolla"/>
    <n v="32"/>
    <n v="32"/>
    <n v="13"/>
    <n v="19"/>
    <n v="0.68421052631578949"/>
    <n v="1.4583333333333334E-2"/>
  </r>
  <r>
    <n v="307"/>
    <n v="20"/>
    <s v="Plato_13"/>
    <s v="Descripcion del Plato_13"/>
    <n v="13"/>
    <n v="21"/>
    <n v="3"/>
    <n v="39"/>
    <s v="Sin cebolla"/>
    <n v="63"/>
    <n v="63"/>
    <n v="24"/>
    <n v="39"/>
    <n v="0.61538461538461542"/>
    <n v="2.7083333333333334E-2"/>
  </r>
  <r>
    <n v="308"/>
    <n v="14"/>
    <s v="Plato_18"/>
    <s v="Descripcion del Plato_18"/>
    <n v="20"/>
    <n v="34"/>
    <n v="1"/>
    <n v="44"/>
    <s v="Sin cebolla"/>
    <n v="34"/>
    <n v="34"/>
    <n v="14"/>
    <n v="20"/>
    <n v="0.7"/>
    <n v="3.0555555555555555E-2"/>
  </r>
  <r>
    <n v="308"/>
    <n v="14"/>
    <s v="Plato_8"/>
    <s v="Descripcion del Plato_8"/>
    <n v="21"/>
    <n v="35"/>
    <n v="2"/>
    <n v="41"/>
    <s v="Ninguna"/>
    <n v="70"/>
    <n v="70"/>
    <n v="28"/>
    <n v="42"/>
    <n v="0.66666666666666663"/>
    <n v="2.8472222222222222E-2"/>
  </r>
  <r>
    <n v="308"/>
    <n v="14"/>
    <s v="Plato_17"/>
    <s v="Descripcion del Plato_17"/>
    <n v="19"/>
    <n v="31"/>
    <n v="2"/>
    <n v="42"/>
    <s v="Ninguna"/>
    <n v="62"/>
    <n v="62"/>
    <n v="24"/>
    <n v="38"/>
    <n v="0.63157894736842102"/>
    <n v="2.9166666666666667E-2"/>
  </r>
  <r>
    <n v="308"/>
    <n v="14"/>
    <s v="Plato_16"/>
    <s v="Descripcion del Plato_16"/>
    <n v="16"/>
    <n v="28"/>
    <n v="2"/>
    <n v="59"/>
    <s v="Ninguna"/>
    <n v="56"/>
    <n v="56"/>
    <n v="24"/>
    <n v="32"/>
    <n v="0.75"/>
    <n v="4.0972222222222222E-2"/>
  </r>
  <r>
    <n v="309"/>
    <n v="9"/>
    <s v="Plato_20"/>
    <s v="Descripcion del Plato_20"/>
    <n v="25"/>
    <n v="40"/>
    <n v="1"/>
    <n v="29"/>
    <s v="Ninguna"/>
    <n v="40"/>
    <n v="40"/>
    <n v="15"/>
    <n v="25"/>
    <n v="0.6"/>
    <n v="2.013888888888889E-2"/>
  </r>
  <r>
    <n v="309"/>
    <n v="9"/>
    <s v="Plato_17"/>
    <s v="Descripcion del Plato_17"/>
    <n v="19"/>
    <n v="31"/>
    <n v="2"/>
    <n v="43"/>
    <s v="Sin cebolla"/>
    <n v="62"/>
    <n v="62"/>
    <n v="24"/>
    <n v="38"/>
    <n v="0.63157894736842102"/>
    <n v="2.9861111111111113E-2"/>
  </r>
  <r>
    <n v="309"/>
    <n v="9"/>
    <s v="Plato_8"/>
    <s v="Descripcion del Plato_8"/>
    <n v="21"/>
    <n v="35"/>
    <n v="2"/>
    <n v="51"/>
    <s v="Sin cebolla"/>
    <n v="70"/>
    <n v="70"/>
    <n v="28"/>
    <n v="42"/>
    <n v="0.66666666666666663"/>
    <n v="3.5416666666666666E-2"/>
  </r>
  <r>
    <n v="310"/>
    <n v="17"/>
    <s v="Plato_10"/>
    <s v="Descripcion del Plato_10"/>
    <n v="15"/>
    <n v="26"/>
    <n v="3"/>
    <n v="43"/>
    <s v="Ninguna"/>
    <n v="78"/>
    <n v="78"/>
    <n v="33"/>
    <n v="45"/>
    <n v="0.73333333333333328"/>
    <n v="2.9861111111111113E-2"/>
  </r>
  <r>
    <n v="310"/>
    <n v="17"/>
    <s v="Plato_2"/>
    <s v="Descripcion del Plato_2"/>
    <n v="18"/>
    <n v="30"/>
    <n v="2"/>
    <n v="54"/>
    <s v="Sin cebolla"/>
    <n v="60"/>
    <n v="60"/>
    <n v="24"/>
    <n v="36"/>
    <n v="0.66666666666666663"/>
    <n v="3.7499999999999999E-2"/>
  </r>
  <r>
    <n v="311"/>
    <n v="6"/>
    <s v="Plato_7"/>
    <s v="Descripcion del Plato_7"/>
    <n v="14"/>
    <n v="24"/>
    <n v="1"/>
    <n v="46"/>
    <s v="Sin cebolla"/>
    <n v="24"/>
    <n v="24"/>
    <n v="10"/>
    <n v="14"/>
    <n v="0.7142857142857143"/>
    <n v="3.1944444444444442E-2"/>
  </r>
  <r>
    <n v="311"/>
    <n v="6"/>
    <s v="Plato_9"/>
    <s v="Descripcion del Plato_9"/>
    <n v="17"/>
    <n v="29"/>
    <n v="1"/>
    <n v="28"/>
    <s v="Sin cebolla"/>
    <n v="29"/>
    <n v="29"/>
    <n v="12"/>
    <n v="17"/>
    <n v="0.70588235294117652"/>
    <n v="1.9444444444444445E-2"/>
  </r>
  <r>
    <n v="312"/>
    <n v="2"/>
    <s v="Plato_15"/>
    <s v="Descripcion del Plato_15"/>
    <n v="19"/>
    <n v="32"/>
    <n v="2"/>
    <n v="45"/>
    <s v="Sin cebolla"/>
    <n v="64"/>
    <n v="64"/>
    <n v="26"/>
    <n v="38"/>
    <n v="0.68421052631578949"/>
    <n v="3.125E-2"/>
  </r>
  <r>
    <n v="312"/>
    <n v="2"/>
    <s v="Plato_8"/>
    <s v="Descripcion del Plato_8"/>
    <n v="21"/>
    <n v="35"/>
    <n v="2"/>
    <n v="10"/>
    <s v="Sin cebolla"/>
    <n v="70"/>
    <n v="70"/>
    <n v="28"/>
    <n v="42"/>
    <n v="0.66666666666666663"/>
    <n v="6.9444444444444441E-3"/>
  </r>
  <r>
    <n v="313"/>
    <n v="10"/>
    <s v="Plato_12"/>
    <s v="Descripcion del Plato_12"/>
    <n v="11"/>
    <n v="19"/>
    <n v="2"/>
    <n v="27"/>
    <s v="Sin cebolla"/>
    <n v="38"/>
    <n v="38"/>
    <n v="16"/>
    <n v="22"/>
    <n v="0.72727272727272729"/>
    <n v="1.8749999999999999E-2"/>
  </r>
  <r>
    <n v="313"/>
    <n v="10"/>
    <s v="Plato_17"/>
    <s v="Descripcion del Plato_17"/>
    <n v="19"/>
    <n v="31"/>
    <n v="2"/>
    <n v="38"/>
    <s v="Ninguna"/>
    <n v="62"/>
    <n v="62"/>
    <n v="24"/>
    <n v="38"/>
    <n v="0.63157894736842102"/>
    <n v="2.6388888888888889E-2"/>
  </r>
  <r>
    <n v="313"/>
    <n v="10"/>
    <s v="Plato_19"/>
    <s v="Descripcion del Plato_19"/>
    <n v="22"/>
    <n v="36"/>
    <n v="3"/>
    <n v="26"/>
    <s v="Ninguna"/>
    <n v="108"/>
    <n v="108"/>
    <n v="42"/>
    <n v="66"/>
    <n v="0.63636363636363635"/>
    <n v="1.8055555555555554E-2"/>
  </r>
  <r>
    <n v="313"/>
    <n v="10"/>
    <s v="Plato_7"/>
    <s v="Descripcion del Plato_7"/>
    <n v="14"/>
    <n v="24"/>
    <n v="1"/>
    <n v="15"/>
    <s v="Sin cebolla"/>
    <n v="24"/>
    <n v="24"/>
    <n v="10"/>
    <n v="14"/>
    <n v="0.7142857142857143"/>
    <n v="1.0416666666666666E-2"/>
  </r>
  <r>
    <n v="314"/>
    <n v="20"/>
    <s v="Plato_6"/>
    <s v="Descripcion del Plato_6"/>
    <n v="16"/>
    <n v="27"/>
    <n v="1"/>
    <n v="5"/>
    <s v="Ninguna"/>
    <n v="27"/>
    <n v="27"/>
    <n v="11"/>
    <n v="16"/>
    <n v="0.6875"/>
    <n v="3.472222222222222E-3"/>
  </r>
  <r>
    <n v="315"/>
    <n v="14"/>
    <s v="Plato_1"/>
    <s v="Descripcion del Plato_1"/>
    <n v="15"/>
    <n v="25"/>
    <n v="1"/>
    <n v="16"/>
    <s v="Sin cebolla"/>
    <n v="25"/>
    <n v="25"/>
    <n v="10"/>
    <n v="15"/>
    <n v="0.66666666666666663"/>
    <n v="1.1111111111111112E-2"/>
  </r>
  <r>
    <n v="315"/>
    <n v="14"/>
    <s v="Plato_16"/>
    <s v="Descripcion del Plato_16"/>
    <n v="16"/>
    <n v="28"/>
    <n v="1"/>
    <n v="7"/>
    <s v="Sin cebolla"/>
    <n v="28"/>
    <n v="28"/>
    <n v="12"/>
    <n v="16"/>
    <n v="0.75"/>
    <n v="4.8611111111111112E-3"/>
  </r>
  <r>
    <n v="315"/>
    <n v="14"/>
    <s v="Plato_9"/>
    <s v="Descripcion del Plato_9"/>
    <n v="17"/>
    <n v="29"/>
    <n v="3"/>
    <n v="52"/>
    <s v="Sin cebolla"/>
    <n v="87"/>
    <n v="87"/>
    <n v="36"/>
    <n v="51"/>
    <n v="0.70588235294117652"/>
    <n v="3.6111111111111108E-2"/>
  </r>
  <r>
    <n v="315"/>
    <n v="14"/>
    <s v="Plato_13"/>
    <s v="Descripcion del Plato_13"/>
    <n v="13"/>
    <n v="21"/>
    <n v="1"/>
    <n v="51"/>
    <s v="Sin cebolla"/>
    <n v="21"/>
    <n v="21"/>
    <n v="8"/>
    <n v="13"/>
    <n v="0.61538461538461542"/>
    <n v="3.5416666666666666E-2"/>
  </r>
  <r>
    <n v="316"/>
    <n v="2"/>
    <s v="Plato_4"/>
    <s v="Descripcion del Plato_4"/>
    <n v="10"/>
    <n v="18"/>
    <n v="1"/>
    <n v="30"/>
    <s v="Ninguna"/>
    <n v="18"/>
    <n v="18"/>
    <n v="8"/>
    <n v="10"/>
    <n v="0.8"/>
    <n v="2.0833333333333332E-2"/>
  </r>
  <r>
    <n v="316"/>
    <n v="2"/>
    <s v="Plato_13"/>
    <s v="Descripcion del Plato_13"/>
    <n v="13"/>
    <n v="21"/>
    <n v="1"/>
    <n v="23"/>
    <s v="Ninguna"/>
    <n v="21"/>
    <n v="21"/>
    <n v="8"/>
    <n v="13"/>
    <n v="0.61538461538461542"/>
    <n v="1.5972222222222221E-2"/>
  </r>
  <r>
    <n v="316"/>
    <n v="2"/>
    <s v="Plato_6"/>
    <s v="Descripcion del Plato_6"/>
    <n v="16"/>
    <n v="27"/>
    <n v="3"/>
    <n v="53"/>
    <s v="Sin cebolla"/>
    <n v="81"/>
    <n v="81"/>
    <n v="33"/>
    <n v="48"/>
    <n v="0.6875"/>
    <n v="3.6805555555555557E-2"/>
  </r>
  <r>
    <n v="316"/>
    <n v="2"/>
    <s v="Plato_20"/>
    <s v="Descripcion del Plato_20"/>
    <n v="25"/>
    <n v="40"/>
    <n v="1"/>
    <n v="52"/>
    <s v="Sin cebolla"/>
    <n v="40"/>
    <n v="40"/>
    <n v="15"/>
    <n v="25"/>
    <n v="0.6"/>
    <n v="3.6111111111111108E-2"/>
  </r>
  <r>
    <n v="317"/>
    <n v="17"/>
    <s v="Plato_5"/>
    <s v="Descripcion del Plato_5"/>
    <n v="13"/>
    <n v="22"/>
    <n v="2"/>
    <n v="20"/>
    <s v="Sin cebolla"/>
    <n v="44"/>
    <n v="44"/>
    <n v="18"/>
    <n v="26"/>
    <n v="0.69230769230769229"/>
    <n v="1.3888888888888888E-2"/>
  </r>
  <r>
    <n v="317"/>
    <n v="17"/>
    <s v="Plato_18"/>
    <s v="Descripcion del Plato_18"/>
    <n v="20"/>
    <n v="34"/>
    <n v="3"/>
    <n v="37"/>
    <s v="Sin cebolla"/>
    <n v="102"/>
    <n v="102"/>
    <n v="42"/>
    <n v="60"/>
    <n v="0.7"/>
    <n v="2.5694444444444443E-2"/>
  </r>
  <r>
    <n v="317"/>
    <n v="17"/>
    <s v="Plato_15"/>
    <s v="Descripcion del Plato_15"/>
    <n v="19"/>
    <n v="32"/>
    <n v="1"/>
    <n v="31"/>
    <s v="Sin cebolla"/>
    <n v="32"/>
    <n v="32"/>
    <n v="13"/>
    <n v="19"/>
    <n v="0.68421052631578949"/>
    <n v="2.1527777777777778E-2"/>
  </r>
  <r>
    <n v="318"/>
    <n v="13"/>
    <s v="Plato_9"/>
    <s v="Descripcion del Plato_9"/>
    <n v="17"/>
    <n v="29"/>
    <n v="1"/>
    <n v="39"/>
    <s v="Sin cebolla"/>
    <n v="29"/>
    <n v="29"/>
    <n v="12"/>
    <n v="17"/>
    <n v="0.70588235294117652"/>
    <n v="2.7083333333333334E-2"/>
  </r>
  <r>
    <n v="319"/>
    <n v="1"/>
    <s v="Plato_15"/>
    <s v="Descripcion del Plato_15"/>
    <n v="19"/>
    <n v="32"/>
    <n v="3"/>
    <n v="16"/>
    <s v="Sin cebolla"/>
    <n v="96"/>
    <n v="96"/>
    <n v="39"/>
    <n v="57"/>
    <n v="0.68421052631578949"/>
    <n v="1.1111111111111112E-2"/>
  </r>
  <r>
    <n v="319"/>
    <n v="1"/>
    <s v="Plato_8"/>
    <s v="Descripcion del Plato_8"/>
    <n v="21"/>
    <n v="35"/>
    <n v="2"/>
    <n v="17"/>
    <s v="Ninguna"/>
    <n v="70"/>
    <n v="70"/>
    <n v="28"/>
    <n v="42"/>
    <n v="0.66666666666666663"/>
    <n v="1.1805555555555555E-2"/>
  </r>
  <r>
    <n v="319"/>
    <n v="1"/>
    <s v="Plato_20"/>
    <s v="Descripcion del Plato_20"/>
    <n v="25"/>
    <n v="40"/>
    <n v="1"/>
    <n v="38"/>
    <s v="Sin cebolla"/>
    <n v="40"/>
    <n v="40"/>
    <n v="15"/>
    <n v="25"/>
    <n v="0.6"/>
    <n v="2.6388888888888889E-2"/>
  </r>
  <r>
    <n v="319"/>
    <n v="1"/>
    <s v="Plato_17"/>
    <s v="Descripcion del Plato_17"/>
    <n v="19"/>
    <n v="31"/>
    <n v="2"/>
    <n v="55"/>
    <s v="Sin cebolla"/>
    <n v="62"/>
    <n v="62"/>
    <n v="24"/>
    <n v="38"/>
    <n v="0.63157894736842102"/>
    <n v="3.8194444444444448E-2"/>
  </r>
  <r>
    <n v="320"/>
    <n v="9"/>
    <s v="Plato_13"/>
    <s v="Descripcion del Plato_13"/>
    <n v="13"/>
    <n v="21"/>
    <n v="2"/>
    <n v="44"/>
    <s v="Sin cebolla"/>
    <n v="42"/>
    <n v="42"/>
    <n v="16"/>
    <n v="26"/>
    <n v="0.61538461538461542"/>
    <n v="3.0555555555555555E-2"/>
  </r>
  <r>
    <n v="320"/>
    <n v="9"/>
    <s v="Plato_5"/>
    <s v="Descripcion del Plato_5"/>
    <n v="13"/>
    <n v="22"/>
    <n v="1"/>
    <n v="44"/>
    <s v="Sin cebolla"/>
    <n v="22"/>
    <n v="22"/>
    <n v="9"/>
    <n v="13"/>
    <n v="0.69230769230769229"/>
    <n v="3.0555555555555555E-2"/>
  </r>
  <r>
    <n v="320"/>
    <n v="9"/>
    <s v="Plato_18"/>
    <s v="Descripcion del Plato_18"/>
    <n v="20"/>
    <n v="34"/>
    <n v="1"/>
    <n v="42"/>
    <s v="Ninguna"/>
    <n v="34"/>
    <n v="34"/>
    <n v="14"/>
    <n v="20"/>
    <n v="0.7"/>
    <n v="2.9166666666666667E-2"/>
  </r>
  <r>
    <n v="321"/>
    <n v="18"/>
    <s v="Plato_16"/>
    <s v="Descripcion del Plato_16"/>
    <n v="16"/>
    <n v="28"/>
    <n v="1"/>
    <n v="34"/>
    <s v="Sin cebolla"/>
    <n v="28"/>
    <n v="28"/>
    <n v="12"/>
    <n v="16"/>
    <n v="0.75"/>
    <n v="2.361111111111111E-2"/>
  </r>
  <r>
    <n v="321"/>
    <n v="18"/>
    <s v="Plato_5"/>
    <s v="Descripcion del Plato_5"/>
    <n v="13"/>
    <n v="22"/>
    <n v="2"/>
    <n v="22"/>
    <s v="Sin cebolla"/>
    <n v="44"/>
    <n v="44"/>
    <n v="18"/>
    <n v="26"/>
    <n v="0.69230769230769229"/>
    <n v="1.5277777777777777E-2"/>
  </r>
  <r>
    <n v="321"/>
    <n v="18"/>
    <s v="Plato_14"/>
    <s v="Descripcion del Plato_14"/>
    <n v="14"/>
    <n v="23"/>
    <n v="3"/>
    <n v="39"/>
    <s v="Ninguna"/>
    <n v="69"/>
    <n v="69"/>
    <n v="27"/>
    <n v="42"/>
    <n v="0.6428571428571429"/>
    <n v="2.7083333333333334E-2"/>
  </r>
  <r>
    <n v="322"/>
    <n v="12"/>
    <s v="Plato_15"/>
    <s v="Descripcion del Plato_15"/>
    <n v="19"/>
    <n v="32"/>
    <n v="2"/>
    <n v="8"/>
    <s v="Ninguna"/>
    <n v="64"/>
    <n v="64"/>
    <n v="26"/>
    <n v="38"/>
    <n v="0.68421052631578949"/>
    <n v="5.5555555555555558E-3"/>
  </r>
  <r>
    <n v="322"/>
    <n v="12"/>
    <s v="Plato_13"/>
    <s v="Descripcion del Plato_13"/>
    <n v="13"/>
    <n v="21"/>
    <n v="1"/>
    <n v="52"/>
    <s v="Sin cebolla"/>
    <n v="21"/>
    <n v="21"/>
    <n v="8"/>
    <n v="13"/>
    <n v="0.61538461538461542"/>
    <n v="3.6111111111111108E-2"/>
  </r>
  <r>
    <n v="323"/>
    <n v="8"/>
    <s v="Plato_5"/>
    <s v="Descripcion del Plato_5"/>
    <n v="13"/>
    <n v="22"/>
    <n v="3"/>
    <n v="37"/>
    <s v="Sin cebolla"/>
    <n v="66"/>
    <n v="66"/>
    <n v="27"/>
    <n v="39"/>
    <n v="0.69230769230769229"/>
    <n v="2.5694444444444443E-2"/>
  </r>
  <r>
    <n v="323"/>
    <n v="8"/>
    <s v="Plato_9"/>
    <s v="Descripcion del Plato_9"/>
    <n v="17"/>
    <n v="29"/>
    <n v="2"/>
    <n v="33"/>
    <s v="Ninguna"/>
    <n v="58"/>
    <n v="58"/>
    <n v="24"/>
    <n v="34"/>
    <n v="0.70588235294117652"/>
    <n v="2.2916666666666665E-2"/>
  </r>
  <r>
    <n v="323"/>
    <n v="8"/>
    <s v="Plato_7"/>
    <s v="Descripcion del Plato_7"/>
    <n v="14"/>
    <n v="24"/>
    <n v="2"/>
    <n v="30"/>
    <s v="Ninguna"/>
    <n v="48"/>
    <n v="48"/>
    <n v="20"/>
    <n v="28"/>
    <n v="0.7142857142857143"/>
    <n v="2.0833333333333332E-2"/>
  </r>
  <r>
    <n v="323"/>
    <n v="8"/>
    <s v="Plato_4"/>
    <s v="Descripcion del Plato_4"/>
    <n v="10"/>
    <n v="18"/>
    <n v="2"/>
    <n v="22"/>
    <s v="Sin cebolla"/>
    <n v="36"/>
    <n v="36"/>
    <n v="16"/>
    <n v="20"/>
    <n v="0.8"/>
    <n v="1.5277777777777777E-2"/>
  </r>
  <r>
    <n v="324"/>
    <n v="9"/>
    <s v="Plato_2"/>
    <s v="Descripcion del Plato_2"/>
    <n v="18"/>
    <n v="30"/>
    <n v="1"/>
    <n v="15"/>
    <s v="Sin cebolla"/>
    <n v="30"/>
    <n v="30"/>
    <n v="12"/>
    <n v="18"/>
    <n v="0.66666666666666663"/>
    <n v="1.0416666666666666E-2"/>
  </r>
  <r>
    <n v="324"/>
    <n v="9"/>
    <s v="Plato_6"/>
    <s v="Descripcion del Plato_6"/>
    <n v="16"/>
    <n v="27"/>
    <n v="3"/>
    <n v="58"/>
    <s v="Ninguna"/>
    <n v="81"/>
    <n v="81"/>
    <n v="33"/>
    <n v="48"/>
    <n v="0.6875"/>
    <n v="4.027777777777778E-2"/>
  </r>
  <r>
    <n v="324"/>
    <n v="9"/>
    <s v="Plato_10"/>
    <s v="Descripcion del Plato_10"/>
    <n v="15"/>
    <n v="26"/>
    <n v="1"/>
    <n v="17"/>
    <s v="Ninguna"/>
    <n v="26"/>
    <n v="26"/>
    <n v="11"/>
    <n v="15"/>
    <n v="0.73333333333333328"/>
    <n v="1.1805555555555555E-2"/>
  </r>
  <r>
    <n v="325"/>
    <n v="18"/>
    <s v="Plato_13"/>
    <s v="Descripcion del Plato_13"/>
    <n v="13"/>
    <n v="21"/>
    <n v="1"/>
    <n v="26"/>
    <s v="Sin cebolla"/>
    <n v="21"/>
    <n v="21"/>
    <n v="8"/>
    <n v="13"/>
    <n v="0.61538461538461542"/>
    <n v="1.8055555555555554E-2"/>
  </r>
  <r>
    <n v="325"/>
    <n v="18"/>
    <s v="Plato_17"/>
    <s v="Descripcion del Plato_17"/>
    <n v="19"/>
    <n v="31"/>
    <n v="1"/>
    <n v="5"/>
    <s v="Sin cebolla"/>
    <n v="31"/>
    <n v="31"/>
    <n v="12"/>
    <n v="19"/>
    <n v="0.63157894736842102"/>
    <n v="3.472222222222222E-3"/>
  </r>
  <r>
    <n v="325"/>
    <n v="18"/>
    <s v="Plato_8"/>
    <s v="Descripcion del Plato_8"/>
    <n v="21"/>
    <n v="35"/>
    <n v="2"/>
    <n v="13"/>
    <s v="Sin cebolla"/>
    <n v="70"/>
    <n v="70"/>
    <n v="28"/>
    <n v="42"/>
    <n v="0.66666666666666663"/>
    <n v="9.0277777777777769E-3"/>
  </r>
  <r>
    <n v="325"/>
    <n v="18"/>
    <s v="Plato_15"/>
    <s v="Descripcion del Plato_15"/>
    <n v="19"/>
    <n v="32"/>
    <n v="1"/>
    <n v="27"/>
    <s v="Ninguna"/>
    <n v="32"/>
    <n v="32"/>
    <n v="13"/>
    <n v="19"/>
    <n v="0.68421052631578949"/>
    <n v="1.8749999999999999E-2"/>
  </r>
  <r>
    <n v="326"/>
    <n v="14"/>
    <s v="Plato_8"/>
    <s v="Descripcion del Plato_8"/>
    <n v="21"/>
    <n v="35"/>
    <n v="1"/>
    <n v="14"/>
    <s v="Ninguna"/>
    <n v="35"/>
    <n v="35"/>
    <n v="14"/>
    <n v="21"/>
    <n v="0.66666666666666663"/>
    <n v="9.7222222222222224E-3"/>
  </r>
  <r>
    <n v="326"/>
    <n v="14"/>
    <s v="Plato_4"/>
    <s v="Descripcion del Plato_4"/>
    <n v="10"/>
    <n v="18"/>
    <n v="1"/>
    <n v="28"/>
    <s v="Ninguna"/>
    <n v="18"/>
    <n v="18"/>
    <n v="8"/>
    <n v="10"/>
    <n v="0.8"/>
    <n v="1.9444444444444445E-2"/>
  </r>
  <r>
    <n v="326"/>
    <n v="14"/>
    <s v="Plato_16"/>
    <s v="Descripcion del Plato_16"/>
    <n v="16"/>
    <n v="28"/>
    <n v="1"/>
    <n v="49"/>
    <s v="Ninguna"/>
    <n v="28"/>
    <n v="28"/>
    <n v="12"/>
    <n v="16"/>
    <n v="0.75"/>
    <n v="3.4027777777777775E-2"/>
  </r>
  <r>
    <n v="327"/>
    <n v="12"/>
    <s v="Plato_18"/>
    <s v="Descripcion del Plato_18"/>
    <n v="20"/>
    <n v="34"/>
    <n v="3"/>
    <n v="33"/>
    <s v="Ninguna"/>
    <n v="102"/>
    <n v="102"/>
    <n v="42"/>
    <n v="60"/>
    <n v="0.7"/>
    <n v="2.2916666666666665E-2"/>
  </r>
  <r>
    <n v="327"/>
    <n v="12"/>
    <s v="Plato_4"/>
    <s v="Descripcion del Plato_4"/>
    <n v="10"/>
    <n v="18"/>
    <n v="1"/>
    <n v="7"/>
    <s v="Sin cebolla"/>
    <n v="18"/>
    <n v="18"/>
    <n v="8"/>
    <n v="10"/>
    <n v="0.8"/>
    <n v="4.8611111111111112E-3"/>
  </r>
  <r>
    <n v="327"/>
    <n v="12"/>
    <s v="Plato_6"/>
    <s v="Descripcion del Plato_6"/>
    <n v="16"/>
    <n v="27"/>
    <n v="1"/>
    <n v="34"/>
    <s v="Ninguna"/>
    <n v="27"/>
    <n v="27"/>
    <n v="11"/>
    <n v="16"/>
    <n v="0.6875"/>
    <n v="2.361111111111111E-2"/>
  </r>
  <r>
    <n v="328"/>
    <n v="4"/>
    <s v="Plato_8"/>
    <s v="Descripcion del Plato_8"/>
    <n v="21"/>
    <n v="35"/>
    <n v="1"/>
    <n v="21"/>
    <s v="Ninguna"/>
    <n v="35"/>
    <n v="35"/>
    <n v="14"/>
    <n v="21"/>
    <n v="0.66666666666666663"/>
    <n v="1.4583333333333334E-2"/>
  </r>
  <r>
    <n v="329"/>
    <n v="13"/>
    <s v="Plato_13"/>
    <s v="Descripcion del Plato_13"/>
    <n v="13"/>
    <n v="21"/>
    <n v="2"/>
    <n v="56"/>
    <s v="Ninguna"/>
    <n v="42"/>
    <n v="42"/>
    <n v="16"/>
    <n v="26"/>
    <n v="0.61538461538461542"/>
    <n v="3.888888888888889E-2"/>
  </r>
  <r>
    <n v="329"/>
    <n v="13"/>
    <s v="Plato_20"/>
    <s v="Descripcion del Plato_20"/>
    <n v="25"/>
    <n v="40"/>
    <n v="2"/>
    <n v="17"/>
    <s v="Ninguna"/>
    <n v="80"/>
    <n v="80"/>
    <n v="30"/>
    <n v="50"/>
    <n v="0.6"/>
    <n v="1.1805555555555555E-2"/>
  </r>
  <r>
    <n v="329"/>
    <n v="13"/>
    <s v="Plato_17"/>
    <s v="Descripcion del Plato_17"/>
    <n v="19"/>
    <n v="31"/>
    <n v="2"/>
    <n v="58"/>
    <s v="Ninguna"/>
    <n v="62"/>
    <n v="62"/>
    <n v="24"/>
    <n v="38"/>
    <n v="0.63157894736842102"/>
    <n v="4.027777777777778E-2"/>
  </r>
  <r>
    <n v="329"/>
    <n v="13"/>
    <s v="Plato_14"/>
    <s v="Descripcion del Plato_14"/>
    <n v="14"/>
    <n v="23"/>
    <n v="1"/>
    <n v="8"/>
    <s v="Ninguna"/>
    <n v="23"/>
    <n v="23"/>
    <n v="9"/>
    <n v="14"/>
    <n v="0.6428571428571429"/>
    <n v="5.5555555555555558E-3"/>
  </r>
  <r>
    <n v="330"/>
    <n v="10"/>
    <s v="Plato_1"/>
    <s v="Descripcion del Plato_1"/>
    <n v="15"/>
    <n v="25"/>
    <n v="2"/>
    <n v="25"/>
    <s v="Sin cebolla"/>
    <n v="50"/>
    <n v="50"/>
    <n v="20"/>
    <n v="30"/>
    <n v="0.66666666666666663"/>
    <n v="1.7361111111111112E-2"/>
  </r>
  <r>
    <n v="330"/>
    <n v="10"/>
    <s v="Plato_16"/>
    <s v="Descripcion del Plato_16"/>
    <n v="16"/>
    <n v="28"/>
    <n v="2"/>
    <n v="43"/>
    <s v="Ninguna"/>
    <n v="56"/>
    <n v="56"/>
    <n v="24"/>
    <n v="32"/>
    <n v="0.75"/>
    <n v="2.9861111111111113E-2"/>
  </r>
  <r>
    <n v="330"/>
    <n v="10"/>
    <s v="Plato_14"/>
    <s v="Descripcion del Plato_14"/>
    <n v="14"/>
    <n v="23"/>
    <n v="3"/>
    <n v="21"/>
    <s v="Ninguna"/>
    <n v="69"/>
    <n v="69"/>
    <n v="27"/>
    <n v="42"/>
    <n v="0.6428571428571429"/>
    <n v="1.4583333333333334E-2"/>
  </r>
  <r>
    <n v="330"/>
    <n v="10"/>
    <s v="Plato_13"/>
    <s v="Descripcion del Plato_13"/>
    <n v="13"/>
    <n v="21"/>
    <n v="2"/>
    <n v="51"/>
    <s v="Sin cebolla"/>
    <n v="42"/>
    <n v="42"/>
    <n v="16"/>
    <n v="26"/>
    <n v="0.61538461538461542"/>
    <n v="3.5416666666666666E-2"/>
  </r>
  <r>
    <n v="331"/>
    <n v="20"/>
    <s v="Plato_12"/>
    <s v="Descripcion del Plato_12"/>
    <n v="11"/>
    <n v="19"/>
    <n v="1"/>
    <n v="5"/>
    <s v="Ninguna"/>
    <n v="19"/>
    <n v="19"/>
    <n v="8"/>
    <n v="11"/>
    <n v="0.72727272727272729"/>
    <n v="3.472222222222222E-3"/>
  </r>
  <r>
    <n v="331"/>
    <n v="20"/>
    <s v="Plato_8"/>
    <s v="Descripcion del Plato_8"/>
    <n v="21"/>
    <n v="35"/>
    <n v="3"/>
    <n v="26"/>
    <s v="Sin cebolla"/>
    <n v="105"/>
    <n v="105"/>
    <n v="42"/>
    <n v="63"/>
    <n v="0.66666666666666663"/>
    <n v="1.8055555555555554E-2"/>
  </r>
  <r>
    <n v="331"/>
    <n v="20"/>
    <s v="Plato_7"/>
    <s v="Descripcion del Plato_7"/>
    <n v="14"/>
    <n v="24"/>
    <n v="1"/>
    <n v="55"/>
    <s v="Ninguna"/>
    <n v="24"/>
    <n v="24"/>
    <n v="10"/>
    <n v="14"/>
    <n v="0.7142857142857143"/>
    <n v="3.8194444444444448E-2"/>
  </r>
  <r>
    <n v="331"/>
    <n v="20"/>
    <s v="Plato_1"/>
    <s v="Descripcion del Plato_1"/>
    <n v="15"/>
    <n v="25"/>
    <n v="1"/>
    <n v="35"/>
    <s v="Ninguna"/>
    <n v="25"/>
    <n v="25"/>
    <n v="10"/>
    <n v="15"/>
    <n v="0.66666666666666663"/>
    <n v="2.4305555555555556E-2"/>
  </r>
  <r>
    <n v="332"/>
    <n v="6"/>
    <s v="Plato_20"/>
    <s v="Descripcion del Plato_20"/>
    <n v="25"/>
    <n v="40"/>
    <n v="3"/>
    <n v="17"/>
    <s v="Ninguna"/>
    <n v="120"/>
    <n v="120"/>
    <n v="45"/>
    <n v="75"/>
    <n v="0.6"/>
    <n v="1.1805555555555555E-2"/>
  </r>
  <r>
    <n v="333"/>
    <n v="6"/>
    <s v="Plato_19"/>
    <s v="Descripcion del Plato_19"/>
    <n v="22"/>
    <n v="36"/>
    <n v="1"/>
    <n v="38"/>
    <s v="Sin cebolla"/>
    <n v="36"/>
    <n v="36"/>
    <n v="14"/>
    <n v="22"/>
    <n v="0.63636363636363635"/>
    <n v="2.6388888888888889E-2"/>
  </r>
  <r>
    <n v="333"/>
    <n v="6"/>
    <s v="Plato_4"/>
    <s v="Descripcion del Plato_4"/>
    <n v="10"/>
    <n v="18"/>
    <n v="2"/>
    <n v="23"/>
    <s v="Sin cebolla"/>
    <n v="36"/>
    <n v="36"/>
    <n v="16"/>
    <n v="20"/>
    <n v="0.8"/>
    <n v="1.5972222222222221E-2"/>
  </r>
  <r>
    <n v="334"/>
    <n v="12"/>
    <s v="Plato_13"/>
    <s v="Descripcion del Plato_13"/>
    <n v="13"/>
    <n v="21"/>
    <n v="2"/>
    <n v="36"/>
    <s v="Sin cebolla"/>
    <n v="42"/>
    <n v="42"/>
    <n v="16"/>
    <n v="26"/>
    <n v="0.61538461538461542"/>
    <n v="2.5000000000000001E-2"/>
  </r>
  <r>
    <n v="334"/>
    <n v="12"/>
    <s v="Plato_14"/>
    <s v="Descripcion del Plato_14"/>
    <n v="14"/>
    <n v="23"/>
    <n v="1"/>
    <n v="58"/>
    <s v="Ninguna"/>
    <n v="23"/>
    <n v="23"/>
    <n v="9"/>
    <n v="14"/>
    <n v="0.6428571428571429"/>
    <n v="4.027777777777778E-2"/>
  </r>
  <r>
    <n v="334"/>
    <n v="12"/>
    <s v="Plato_7"/>
    <s v="Descripcion del Plato_7"/>
    <n v="14"/>
    <n v="24"/>
    <n v="2"/>
    <n v="31"/>
    <s v="Ninguna"/>
    <n v="48"/>
    <n v="48"/>
    <n v="20"/>
    <n v="28"/>
    <n v="0.7142857142857143"/>
    <n v="2.1527777777777778E-2"/>
  </r>
  <r>
    <n v="334"/>
    <n v="12"/>
    <s v="Plato_2"/>
    <s v="Descripcion del Plato_2"/>
    <n v="18"/>
    <n v="30"/>
    <n v="2"/>
    <n v="31"/>
    <s v="Ninguna"/>
    <n v="60"/>
    <n v="60"/>
    <n v="24"/>
    <n v="36"/>
    <n v="0.66666666666666663"/>
    <n v="2.1527777777777778E-2"/>
  </r>
  <r>
    <n v="335"/>
    <n v="14"/>
    <s v="Plato_2"/>
    <s v="Descripcion del Plato_2"/>
    <n v="18"/>
    <n v="30"/>
    <n v="1"/>
    <n v="33"/>
    <s v="Sin cebolla"/>
    <n v="30"/>
    <n v="30"/>
    <n v="12"/>
    <n v="18"/>
    <n v="0.66666666666666663"/>
    <n v="2.2916666666666665E-2"/>
  </r>
  <r>
    <n v="335"/>
    <n v="14"/>
    <s v="Plato_16"/>
    <s v="Descripcion del Plato_16"/>
    <n v="16"/>
    <n v="28"/>
    <n v="3"/>
    <n v="36"/>
    <s v="Sin cebolla"/>
    <n v="84"/>
    <n v="84"/>
    <n v="36"/>
    <n v="48"/>
    <n v="0.75"/>
    <n v="2.5000000000000001E-2"/>
  </r>
  <r>
    <n v="336"/>
    <n v="4"/>
    <s v="Plato_13"/>
    <s v="Descripcion del Plato_13"/>
    <n v="13"/>
    <n v="21"/>
    <n v="2"/>
    <n v="12"/>
    <s v="Sin cebolla"/>
    <n v="42"/>
    <n v="42"/>
    <n v="16"/>
    <n v="26"/>
    <n v="0.61538461538461542"/>
    <n v="8.3333333333333332E-3"/>
  </r>
  <r>
    <n v="336"/>
    <n v="4"/>
    <s v="Plato_12"/>
    <s v="Descripcion del Plato_12"/>
    <n v="11"/>
    <n v="19"/>
    <n v="2"/>
    <n v="33"/>
    <s v="Sin cebolla"/>
    <n v="38"/>
    <n v="38"/>
    <n v="16"/>
    <n v="22"/>
    <n v="0.72727272727272729"/>
    <n v="2.2916666666666665E-2"/>
  </r>
  <r>
    <n v="336"/>
    <n v="4"/>
    <s v="Plato_10"/>
    <s v="Descripcion del Plato_10"/>
    <n v="15"/>
    <n v="26"/>
    <n v="3"/>
    <n v="20"/>
    <s v="Sin cebolla"/>
    <n v="78"/>
    <n v="78"/>
    <n v="33"/>
    <n v="45"/>
    <n v="0.73333333333333328"/>
    <n v="1.3888888888888888E-2"/>
  </r>
  <r>
    <n v="337"/>
    <n v="11"/>
    <s v="Plato_7"/>
    <s v="Descripcion del Plato_7"/>
    <n v="14"/>
    <n v="24"/>
    <n v="3"/>
    <n v="53"/>
    <s v="Ninguna"/>
    <n v="72"/>
    <n v="72"/>
    <n v="30"/>
    <n v="42"/>
    <n v="0.7142857142857143"/>
    <n v="3.6805555555555557E-2"/>
  </r>
  <r>
    <n v="337"/>
    <n v="11"/>
    <s v="Plato_16"/>
    <s v="Descripcion del Plato_16"/>
    <n v="16"/>
    <n v="28"/>
    <n v="1"/>
    <n v="5"/>
    <s v="Sin cebolla"/>
    <n v="28"/>
    <n v="28"/>
    <n v="12"/>
    <n v="16"/>
    <n v="0.75"/>
    <n v="3.472222222222222E-3"/>
  </r>
  <r>
    <n v="338"/>
    <n v="18"/>
    <s v="Plato_18"/>
    <s v="Descripcion del Plato_18"/>
    <n v="20"/>
    <n v="34"/>
    <n v="3"/>
    <n v="44"/>
    <s v="Ninguna"/>
    <n v="102"/>
    <n v="102"/>
    <n v="42"/>
    <n v="60"/>
    <n v="0.7"/>
    <n v="3.0555555555555555E-2"/>
  </r>
  <r>
    <n v="338"/>
    <n v="18"/>
    <s v="Plato_13"/>
    <s v="Descripcion del Plato_13"/>
    <n v="13"/>
    <n v="21"/>
    <n v="1"/>
    <n v="10"/>
    <s v="Sin cebolla"/>
    <n v="21"/>
    <n v="21"/>
    <n v="8"/>
    <n v="13"/>
    <n v="0.61538461538461542"/>
    <n v="6.9444444444444441E-3"/>
  </r>
  <r>
    <n v="338"/>
    <n v="18"/>
    <s v="Plato_15"/>
    <s v="Descripcion del Plato_15"/>
    <n v="19"/>
    <n v="32"/>
    <n v="3"/>
    <n v="30"/>
    <s v="Sin cebolla"/>
    <n v="96"/>
    <n v="96"/>
    <n v="39"/>
    <n v="57"/>
    <n v="0.68421052631578949"/>
    <n v="2.0833333333333332E-2"/>
  </r>
  <r>
    <n v="338"/>
    <n v="18"/>
    <s v="Plato_3"/>
    <s v="Descripcion del Plato_3"/>
    <n v="12"/>
    <n v="20"/>
    <n v="3"/>
    <n v="59"/>
    <s v="Ninguna"/>
    <n v="60"/>
    <n v="60"/>
    <n v="24"/>
    <n v="36"/>
    <n v="0.66666666666666663"/>
    <n v="4.0972222222222222E-2"/>
  </r>
  <r>
    <n v="339"/>
    <n v="13"/>
    <s v="Plato_9"/>
    <s v="Descripcion del Plato_9"/>
    <n v="17"/>
    <n v="29"/>
    <n v="2"/>
    <n v="6"/>
    <s v="Sin cebolla"/>
    <n v="58"/>
    <n v="58"/>
    <n v="24"/>
    <n v="34"/>
    <n v="0.70588235294117652"/>
    <n v="4.1666666666666666E-3"/>
  </r>
  <r>
    <n v="339"/>
    <n v="13"/>
    <s v="Plato_14"/>
    <s v="Descripcion del Plato_14"/>
    <n v="14"/>
    <n v="23"/>
    <n v="2"/>
    <n v="40"/>
    <s v="Ninguna"/>
    <n v="46"/>
    <n v="46"/>
    <n v="18"/>
    <n v="28"/>
    <n v="0.6428571428571429"/>
    <n v="2.7777777777777776E-2"/>
  </r>
  <r>
    <n v="340"/>
    <n v="15"/>
    <s v="Plato_20"/>
    <s v="Descripcion del Plato_20"/>
    <n v="25"/>
    <n v="40"/>
    <n v="2"/>
    <n v="35"/>
    <s v="Sin cebolla"/>
    <n v="80"/>
    <n v="80"/>
    <n v="30"/>
    <n v="50"/>
    <n v="0.6"/>
    <n v="2.4305555555555556E-2"/>
  </r>
  <r>
    <n v="340"/>
    <n v="15"/>
    <s v="Plato_16"/>
    <s v="Descripcion del Plato_16"/>
    <n v="16"/>
    <n v="28"/>
    <n v="3"/>
    <n v="56"/>
    <s v="Ninguna"/>
    <n v="84"/>
    <n v="84"/>
    <n v="36"/>
    <n v="48"/>
    <n v="0.75"/>
    <n v="3.888888888888889E-2"/>
  </r>
  <r>
    <n v="341"/>
    <n v="14"/>
    <s v="Plato_16"/>
    <s v="Descripcion del Plato_16"/>
    <n v="16"/>
    <n v="28"/>
    <n v="1"/>
    <n v="46"/>
    <s v="Ninguna"/>
    <n v="28"/>
    <n v="28"/>
    <n v="12"/>
    <n v="16"/>
    <n v="0.75"/>
    <n v="3.1944444444444442E-2"/>
  </r>
  <r>
    <n v="341"/>
    <n v="14"/>
    <s v="Plato_5"/>
    <s v="Descripcion del Plato_5"/>
    <n v="13"/>
    <n v="22"/>
    <n v="2"/>
    <n v="34"/>
    <s v="Sin cebolla"/>
    <n v="44"/>
    <n v="44"/>
    <n v="18"/>
    <n v="26"/>
    <n v="0.69230769230769229"/>
    <n v="2.361111111111111E-2"/>
  </r>
  <r>
    <n v="341"/>
    <n v="14"/>
    <s v="Plato_8"/>
    <s v="Descripcion del Plato_8"/>
    <n v="21"/>
    <n v="35"/>
    <n v="3"/>
    <n v="8"/>
    <s v="Sin cebolla"/>
    <n v="105"/>
    <n v="105"/>
    <n v="42"/>
    <n v="63"/>
    <n v="0.66666666666666663"/>
    <n v="5.5555555555555558E-3"/>
  </r>
  <r>
    <n v="342"/>
    <n v="19"/>
    <s v="Plato_14"/>
    <s v="Descripcion del Plato_14"/>
    <n v="14"/>
    <n v="23"/>
    <n v="2"/>
    <n v="23"/>
    <s v="Sin cebolla"/>
    <n v="46"/>
    <n v="46"/>
    <n v="18"/>
    <n v="28"/>
    <n v="0.6428571428571429"/>
    <n v="1.5972222222222221E-2"/>
  </r>
  <r>
    <n v="342"/>
    <n v="19"/>
    <s v="Plato_16"/>
    <s v="Descripcion del Plato_16"/>
    <n v="16"/>
    <n v="28"/>
    <n v="2"/>
    <n v="31"/>
    <s v="Sin cebolla"/>
    <n v="56"/>
    <n v="56"/>
    <n v="24"/>
    <n v="32"/>
    <n v="0.75"/>
    <n v="2.1527777777777778E-2"/>
  </r>
  <r>
    <n v="343"/>
    <n v="12"/>
    <s v="Plato_18"/>
    <s v="Descripcion del Plato_18"/>
    <n v="20"/>
    <n v="34"/>
    <n v="2"/>
    <n v="58"/>
    <s v="Sin cebolla"/>
    <n v="68"/>
    <n v="68"/>
    <n v="28"/>
    <n v="40"/>
    <n v="0.7"/>
    <n v="4.027777777777778E-2"/>
  </r>
  <r>
    <n v="343"/>
    <n v="12"/>
    <s v="Plato_14"/>
    <s v="Descripcion del Plato_14"/>
    <n v="14"/>
    <n v="23"/>
    <n v="3"/>
    <n v="43"/>
    <s v="Ninguna"/>
    <n v="69"/>
    <n v="69"/>
    <n v="27"/>
    <n v="42"/>
    <n v="0.6428571428571429"/>
    <n v="2.9861111111111113E-2"/>
  </r>
  <r>
    <n v="344"/>
    <n v="15"/>
    <s v="Plato_8"/>
    <s v="Descripcion del Plato_8"/>
    <n v="21"/>
    <n v="35"/>
    <n v="1"/>
    <n v="11"/>
    <s v="Sin cebolla"/>
    <n v="35"/>
    <n v="35"/>
    <n v="14"/>
    <n v="21"/>
    <n v="0.66666666666666663"/>
    <n v="7.6388888888888886E-3"/>
  </r>
  <r>
    <n v="344"/>
    <n v="15"/>
    <s v="Plato_17"/>
    <s v="Descripcion del Plato_17"/>
    <n v="19"/>
    <n v="31"/>
    <n v="2"/>
    <n v="28"/>
    <s v="Sin cebolla"/>
    <n v="62"/>
    <n v="62"/>
    <n v="24"/>
    <n v="38"/>
    <n v="0.63157894736842102"/>
    <n v="1.9444444444444445E-2"/>
  </r>
  <r>
    <n v="344"/>
    <n v="15"/>
    <s v="Plato_15"/>
    <s v="Descripcion del Plato_15"/>
    <n v="19"/>
    <n v="32"/>
    <n v="2"/>
    <n v="19"/>
    <s v="Sin cebolla"/>
    <n v="64"/>
    <n v="64"/>
    <n v="26"/>
    <n v="38"/>
    <n v="0.68421052631578949"/>
    <n v="1.3194444444444444E-2"/>
  </r>
  <r>
    <n v="344"/>
    <n v="15"/>
    <s v="Plato_5"/>
    <s v="Descripcion del Plato_5"/>
    <n v="13"/>
    <n v="22"/>
    <n v="1"/>
    <n v="28"/>
    <s v="Ninguna"/>
    <n v="22"/>
    <n v="22"/>
    <n v="9"/>
    <n v="13"/>
    <n v="0.69230769230769229"/>
    <n v="1.9444444444444445E-2"/>
  </r>
  <r>
    <n v="345"/>
    <n v="16"/>
    <s v="Plato_12"/>
    <s v="Descripcion del Plato_12"/>
    <n v="11"/>
    <n v="19"/>
    <n v="2"/>
    <n v="18"/>
    <s v="Ninguna"/>
    <n v="38"/>
    <n v="38"/>
    <n v="16"/>
    <n v="22"/>
    <n v="0.72727272727272729"/>
    <n v="1.2500000000000001E-2"/>
  </r>
  <r>
    <n v="346"/>
    <n v="1"/>
    <s v="Plato_19"/>
    <s v="Descripcion del Plato_19"/>
    <n v="22"/>
    <n v="36"/>
    <n v="2"/>
    <n v="22"/>
    <s v="Sin cebolla"/>
    <n v="72"/>
    <n v="72"/>
    <n v="28"/>
    <n v="44"/>
    <n v="0.63636363636363635"/>
    <n v="1.5277777777777777E-2"/>
  </r>
  <r>
    <n v="347"/>
    <n v="7"/>
    <s v="Plato_8"/>
    <s v="Descripcion del Plato_8"/>
    <n v="21"/>
    <n v="35"/>
    <n v="2"/>
    <n v="44"/>
    <s v="Ninguna"/>
    <n v="70"/>
    <n v="70"/>
    <n v="28"/>
    <n v="42"/>
    <n v="0.66666666666666663"/>
    <n v="3.0555555555555555E-2"/>
  </r>
  <r>
    <n v="348"/>
    <n v="16"/>
    <s v="Plato_10"/>
    <s v="Descripcion del Plato_10"/>
    <n v="15"/>
    <n v="26"/>
    <n v="1"/>
    <n v="31"/>
    <s v="Sin cebolla"/>
    <n v="26"/>
    <n v="26"/>
    <n v="11"/>
    <n v="15"/>
    <n v="0.73333333333333328"/>
    <n v="2.1527777777777778E-2"/>
  </r>
  <r>
    <n v="348"/>
    <n v="16"/>
    <s v="Plato_3"/>
    <s v="Descripcion del Plato_3"/>
    <n v="12"/>
    <n v="20"/>
    <n v="3"/>
    <n v="57"/>
    <s v="Ninguna"/>
    <n v="60"/>
    <n v="60"/>
    <n v="24"/>
    <n v="36"/>
    <n v="0.66666666666666663"/>
    <n v="3.9583333333333331E-2"/>
  </r>
  <r>
    <n v="349"/>
    <n v="13"/>
    <s v="Plato_2"/>
    <s v="Descripcion del Plato_2"/>
    <n v="18"/>
    <n v="30"/>
    <n v="2"/>
    <n v="25"/>
    <s v="Sin cebolla"/>
    <n v="60"/>
    <n v="60"/>
    <n v="24"/>
    <n v="36"/>
    <n v="0.66666666666666663"/>
    <n v="1.7361111111111112E-2"/>
  </r>
  <r>
    <n v="349"/>
    <n v="13"/>
    <s v="Plato_12"/>
    <s v="Descripcion del Plato_12"/>
    <n v="11"/>
    <n v="19"/>
    <n v="3"/>
    <n v="7"/>
    <s v="Ninguna"/>
    <n v="57"/>
    <n v="57"/>
    <n v="24"/>
    <n v="33"/>
    <n v="0.72727272727272729"/>
    <n v="4.8611111111111112E-3"/>
  </r>
  <r>
    <n v="349"/>
    <n v="13"/>
    <s v="Plato_8"/>
    <s v="Descripcion del Plato_8"/>
    <n v="21"/>
    <n v="35"/>
    <n v="1"/>
    <n v="53"/>
    <s v="Ninguna"/>
    <n v="35"/>
    <n v="35"/>
    <n v="14"/>
    <n v="21"/>
    <n v="0.66666666666666663"/>
    <n v="3.6805555555555557E-2"/>
  </r>
  <r>
    <n v="350"/>
    <n v="2"/>
    <s v="Plato_17"/>
    <s v="Descripcion del Plato_17"/>
    <n v="19"/>
    <n v="31"/>
    <n v="2"/>
    <n v="52"/>
    <s v="Sin cebolla"/>
    <n v="62"/>
    <n v="62"/>
    <n v="24"/>
    <n v="38"/>
    <n v="0.63157894736842102"/>
    <n v="3.6111111111111108E-2"/>
  </r>
  <r>
    <n v="350"/>
    <n v="2"/>
    <s v="Plato_6"/>
    <s v="Descripcion del Plato_6"/>
    <n v="16"/>
    <n v="27"/>
    <n v="3"/>
    <n v="57"/>
    <s v="Sin cebolla"/>
    <n v="81"/>
    <n v="81"/>
    <n v="33"/>
    <n v="48"/>
    <n v="0.6875"/>
    <n v="3.9583333333333331E-2"/>
  </r>
  <r>
    <n v="351"/>
    <n v="1"/>
    <s v="Plato_15"/>
    <s v="Descripcion del Plato_15"/>
    <n v="19"/>
    <n v="32"/>
    <n v="3"/>
    <n v="18"/>
    <s v="Sin cebolla"/>
    <n v="96"/>
    <n v="96"/>
    <n v="39"/>
    <n v="57"/>
    <n v="0.68421052631578949"/>
    <n v="1.2500000000000001E-2"/>
  </r>
  <r>
    <n v="351"/>
    <n v="1"/>
    <s v="Plato_8"/>
    <s v="Descripcion del Plato_8"/>
    <n v="21"/>
    <n v="35"/>
    <n v="3"/>
    <n v="7"/>
    <s v="Sin cebolla"/>
    <n v="105"/>
    <n v="105"/>
    <n v="42"/>
    <n v="63"/>
    <n v="0.66666666666666663"/>
    <n v="4.8611111111111112E-3"/>
  </r>
  <r>
    <n v="352"/>
    <n v="1"/>
    <s v="Plato_11"/>
    <s v="Descripcion del Plato_11"/>
    <n v="20"/>
    <n v="33"/>
    <n v="3"/>
    <n v="7"/>
    <s v="Sin cebolla"/>
    <n v="99"/>
    <n v="99"/>
    <n v="39"/>
    <n v="60"/>
    <n v="0.65"/>
    <n v="4.8611111111111112E-3"/>
  </r>
  <r>
    <n v="353"/>
    <n v="7"/>
    <s v="Plato_5"/>
    <s v="Descripcion del Plato_5"/>
    <n v="13"/>
    <n v="22"/>
    <n v="2"/>
    <n v="50"/>
    <s v="Sin cebolla"/>
    <n v="44"/>
    <n v="44"/>
    <n v="18"/>
    <n v="26"/>
    <n v="0.69230769230769229"/>
    <n v="3.4722222222222224E-2"/>
  </r>
  <r>
    <n v="353"/>
    <n v="7"/>
    <s v="Plato_2"/>
    <s v="Descripcion del Plato_2"/>
    <n v="18"/>
    <n v="30"/>
    <n v="1"/>
    <n v="16"/>
    <s v="Ninguna"/>
    <n v="30"/>
    <n v="30"/>
    <n v="12"/>
    <n v="18"/>
    <n v="0.66666666666666663"/>
    <n v="1.1111111111111112E-2"/>
  </r>
  <r>
    <n v="353"/>
    <n v="7"/>
    <s v="Plato_8"/>
    <s v="Descripcion del Plato_8"/>
    <n v="21"/>
    <n v="35"/>
    <n v="2"/>
    <n v="37"/>
    <s v="Ninguna"/>
    <n v="70"/>
    <n v="70"/>
    <n v="28"/>
    <n v="42"/>
    <n v="0.66666666666666663"/>
    <n v="2.5694444444444443E-2"/>
  </r>
  <r>
    <n v="353"/>
    <n v="7"/>
    <s v="Plato_18"/>
    <s v="Descripcion del Plato_18"/>
    <n v="20"/>
    <n v="34"/>
    <n v="2"/>
    <n v="25"/>
    <s v="Sin cebolla"/>
    <n v="68"/>
    <n v="68"/>
    <n v="28"/>
    <n v="40"/>
    <n v="0.7"/>
    <n v="1.7361111111111112E-2"/>
  </r>
  <r>
    <n v="354"/>
    <n v="12"/>
    <s v="Plato_12"/>
    <s v="Descripcion del Plato_12"/>
    <n v="11"/>
    <n v="19"/>
    <n v="3"/>
    <n v="32"/>
    <s v="Sin cebolla"/>
    <n v="57"/>
    <n v="57"/>
    <n v="24"/>
    <n v="33"/>
    <n v="0.72727272727272729"/>
    <n v="2.2222222222222223E-2"/>
  </r>
  <r>
    <n v="354"/>
    <n v="12"/>
    <s v="Plato_15"/>
    <s v="Descripcion del Plato_15"/>
    <n v="19"/>
    <n v="32"/>
    <n v="2"/>
    <n v="49"/>
    <s v="Sin cebolla"/>
    <n v="64"/>
    <n v="64"/>
    <n v="26"/>
    <n v="38"/>
    <n v="0.68421052631578949"/>
    <n v="3.4027777777777775E-2"/>
  </r>
  <r>
    <n v="354"/>
    <n v="12"/>
    <s v="Plato_4"/>
    <s v="Descripcion del Plato_4"/>
    <n v="10"/>
    <n v="18"/>
    <n v="2"/>
    <n v="7"/>
    <s v="Sin cebolla"/>
    <n v="36"/>
    <n v="36"/>
    <n v="16"/>
    <n v="20"/>
    <n v="0.8"/>
    <n v="4.8611111111111112E-3"/>
  </r>
  <r>
    <n v="354"/>
    <n v="12"/>
    <s v="Plato_7"/>
    <s v="Descripcion del Plato_7"/>
    <n v="14"/>
    <n v="24"/>
    <n v="1"/>
    <n v="49"/>
    <s v="Sin cebolla"/>
    <n v="24"/>
    <n v="24"/>
    <n v="10"/>
    <n v="14"/>
    <n v="0.7142857142857143"/>
    <n v="3.4027777777777775E-2"/>
  </r>
  <r>
    <n v="355"/>
    <n v="4"/>
    <s v="Plato_10"/>
    <s v="Descripcion del Plato_10"/>
    <n v="15"/>
    <n v="26"/>
    <n v="1"/>
    <n v="7"/>
    <s v="Sin cebolla"/>
    <n v="26"/>
    <n v="26"/>
    <n v="11"/>
    <n v="15"/>
    <n v="0.73333333333333328"/>
    <n v="4.8611111111111112E-3"/>
  </r>
  <r>
    <n v="356"/>
    <n v="1"/>
    <s v="Plato_4"/>
    <s v="Descripcion del Plato_4"/>
    <n v="10"/>
    <n v="18"/>
    <n v="2"/>
    <n v="7"/>
    <s v="Ninguna"/>
    <n v="36"/>
    <n v="36"/>
    <n v="16"/>
    <n v="20"/>
    <n v="0.8"/>
    <n v="4.8611111111111112E-3"/>
  </r>
  <r>
    <n v="357"/>
    <n v="17"/>
    <s v="Plato_1"/>
    <s v="Descripcion del Plato_1"/>
    <n v="15"/>
    <n v="25"/>
    <n v="1"/>
    <n v="12"/>
    <s v="Ninguna"/>
    <n v="25"/>
    <n v="25"/>
    <n v="10"/>
    <n v="15"/>
    <n v="0.66666666666666663"/>
    <n v="8.3333333333333332E-3"/>
  </r>
  <r>
    <n v="357"/>
    <n v="17"/>
    <s v="Plato_3"/>
    <s v="Descripcion del Plato_3"/>
    <n v="12"/>
    <n v="20"/>
    <n v="2"/>
    <n v="5"/>
    <s v="Sin cebolla"/>
    <n v="40"/>
    <n v="40"/>
    <n v="16"/>
    <n v="24"/>
    <n v="0.66666666666666663"/>
    <n v="3.472222222222222E-3"/>
  </r>
  <r>
    <n v="357"/>
    <n v="17"/>
    <s v="Plato_6"/>
    <s v="Descripcion del Plato_6"/>
    <n v="16"/>
    <n v="27"/>
    <n v="3"/>
    <n v="31"/>
    <s v="Sin cebolla"/>
    <n v="81"/>
    <n v="81"/>
    <n v="33"/>
    <n v="48"/>
    <n v="0.6875"/>
    <n v="2.1527777777777778E-2"/>
  </r>
  <r>
    <n v="357"/>
    <n v="17"/>
    <s v="Plato_5"/>
    <s v="Descripcion del Plato_5"/>
    <n v="13"/>
    <n v="22"/>
    <n v="1"/>
    <n v="48"/>
    <s v="Ninguna"/>
    <n v="22"/>
    <n v="22"/>
    <n v="9"/>
    <n v="13"/>
    <n v="0.69230769230769229"/>
    <n v="3.3333333333333333E-2"/>
  </r>
  <r>
    <n v="358"/>
    <n v="13"/>
    <s v="Plato_10"/>
    <s v="Descripcion del Plato_10"/>
    <n v="15"/>
    <n v="26"/>
    <n v="2"/>
    <n v="50"/>
    <s v="Ninguna"/>
    <n v="52"/>
    <n v="52"/>
    <n v="22"/>
    <n v="30"/>
    <n v="0.73333333333333328"/>
    <n v="3.4722222222222224E-2"/>
  </r>
  <r>
    <n v="358"/>
    <n v="13"/>
    <s v="Plato_4"/>
    <s v="Descripcion del Plato_4"/>
    <n v="10"/>
    <n v="18"/>
    <n v="3"/>
    <n v="50"/>
    <s v="Sin cebolla"/>
    <n v="54"/>
    <n v="54"/>
    <n v="24"/>
    <n v="30"/>
    <n v="0.8"/>
    <n v="3.4722222222222224E-2"/>
  </r>
  <r>
    <n v="358"/>
    <n v="13"/>
    <s v="Plato_3"/>
    <s v="Descripcion del Plato_3"/>
    <n v="12"/>
    <n v="20"/>
    <n v="3"/>
    <n v="52"/>
    <s v="Ninguna"/>
    <n v="60"/>
    <n v="60"/>
    <n v="24"/>
    <n v="36"/>
    <n v="0.66666666666666663"/>
    <n v="3.6111111111111108E-2"/>
  </r>
  <r>
    <n v="359"/>
    <n v="11"/>
    <s v="Plato_5"/>
    <s v="Descripcion del Plato_5"/>
    <n v="13"/>
    <n v="22"/>
    <n v="1"/>
    <n v="26"/>
    <s v="Sin cebolla"/>
    <n v="22"/>
    <n v="22"/>
    <n v="9"/>
    <n v="13"/>
    <n v="0.69230769230769229"/>
    <n v="1.8055555555555554E-2"/>
  </r>
  <r>
    <n v="359"/>
    <n v="11"/>
    <s v="Plato_16"/>
    <s v="Descripcion del Plato_16"/>
    <n v="16"/>
    <n v="28"/>
    <n v="3"/>
    <n v="57"/>
    <s v="Sin cebolla"/>
    <n v="84"/>
    <n v="84"/>
    <n v="36"/>
    <n v="48"/>
    <n v="0.75"/>
    <n v="3.9583333333333331E-2"/>
  </r>
  <r>
    <n v="359"/>
    <n v="11"/>
    <s v="Plato_9"/>
    <s v="Descripcion del Plato_9"/>
    <n v="17"/>
    <n v="29"/>
    <n v="2"/>
    <n v="12"/>
    <s v="Sin cebolla"/>
    <n v="58"/>
    <n v="58"/>
    <n v="24"/>
    <n v="34"/>
    <n v="0.70588235294117652"/>
    <n v="8.3333333333333332E-3"/>
  </r>
  <r>
    <n v="359"/>
    <n v="11"/>
    <s v="Plato_10"/>
    <s v="Descripcion del Plato_10"/>
    <n v="15"/>
    <n v="26"/>
    <n v="1"/>
    <n v="50"/>
    <s v="Sin cebolla"/>
    <n v="26"/>
    <n v="26"/>
    <n v="11"/>
    <n v="15"/>
    <n v="0.73333333333333328"/>
    <n v="3.4722222222222224E-2"/>
  </r>
  <r>
    <n v="360"/>
    <n v="16"/>
    <s v="Plato_13"/>
    <s v="Descripcion del Plato_13"/>
    <n v="13"/>
    <n v="21"/>
    <n v="1"/>
    <n v="42"/>
    <s v="Ninguna"/>
    <n v="21"/>
    <n v="21"/>
    <n v="8"/>
    <n v="13"/>
    <n v="0.61538461538461542"/>
    <n v="2.9166666666666667E-2"/>
  </r>
  <r>
    <n v="360"/>
    <n v="16"/>
    <s v="Plato_2"/>
    <s v="Descripcion del Plato_2"/>
    <n v="18"/>
    <n v="30"/>
    <n v="3"/>
    <n v="36"/>
    <s v="Sin cebolla"/>
    <n v="90"/>
    <n v="90"/>
    <n v="36"/>
    <n v="54"/>
    <n v="0.66666666666666663"/>
    <n v="2.5000000000000001E-2"/>
  </r>
  <r>
    <n v="360"/>
    <n v="16"/>
    <s v="Plato_10"/>
    <s v="Descripcion del Plato_10"/>
    <n v="15"/>
    <n v="26"/>
    <n v="1"/>
    <n v="51"/>
    <s v="Sin cebolla"/>
    <n v="26"/>
    <n v="26"/>
    <n v="11"/>
    <n v="15"/>
    <n v="0.73333333333333328"/>
    <n v="3.5416666666666666E-2"/>
  </r>
  <r>
    <n v="360"/>
    <n v="16"/>
    <s v="Plato_15"/>
    <s v="Descripcion del Plato_15"/>
    <n v="19"/>
    <n v="32"/>
    <n v="3"/>
    <n v="30"/>
    <s v="Sin cebolla"/>
    <n v="96"/>
    <n v="96"/>
    <n v="39"/>
    <n v="57"/>
    <n v="0.68421052631578949"/>
    <n v="2.0833333333333332E-2"/>
  </r>
  <r>
    <n v="361"/>
    <n v="16"/>
    <s v="Plato_9"/>
    <s v="Descripcion del Plato_9"/>
    <n v="17"/>
    <n v="29"/>
    <n v="1"/>
    <n v="58"/>
    <s v="Ninguna"/>
    <n v="29"/>
    <n v="29"/>
    <n v="12"/>
    <n v="17"/>
    <n v="0.70588235294117652"/>
    <n v="4.027777777777778E-2"/>
  </r>
  <r>
    <n v="361"/>
    <n v="16"/>
    <s v="Plato_7"/>
    <s v="Descripcion del Plato_7"/>
    <n v="14"/>
    <n v="24"/>
    <n v="3"/>
    <n v="54"/>
    <s v="Sin cebolla"/>
    <n v="72"/>
    <n v="72"/>
    <n v="30"/>
    <n v="42"/>
    <n v="0.7142857142857143"/>
    <n v="3.7499999999999999E-2"/>
  </r>
  <r>
    <n v="362"/>
    <n v="15"/>
    <s v="Plato_3"/>
    <s v="Descripcion del Plato_3"/>
    <n v="12"/>
    <n v="20"/>
    <n v="1"/>
    <n v="41"/>
    <s v="Ninguna"/>
    <n v="20"/>
    <n v="20"/>
    <n v="8"/>
    <n v="12"/>
    <n v="0.66666666666666663"/>
    <n v="2.8472222222222222E-2"/>
  </r>
  <r>
    <n v="362"/>
    <n v="15"/>
    <s v="Plato_7"/>
    <s v="Descripcion del Plato_7"/>
    <n v="14"/>
    <n v="24"/>
    <n v="1"/>
    <n v="58"/>
    <s v="Ninguna"/>
    <n v="24"/>
    <n v="24"/>
    <n v="10"/>
    <n v="14"/>
    <n v="0.7142857142857143"/>
    <n v="4.027777777777778E-2"/>
  </r>
  <r>
    <n v="362"/>
    <n v="15"/>
    <s v="Plato_4"/>
    <s v="Descripcion del Plato_4"/>
    <n v="10"/>
    <n v="18"/>
    <n v="1"/>
    <n v="24"/>
    <s v="Ninguna"/>
    <n v="18"/>
    <n v="18"/>
    <n v="8"/>
    <n v="10"/>
    <n v="0.8"/>
    <n v="1.6666666666666666E-2"/>
  </r>
  <r>
    <n v="363"/>
    <n v="5"/>
    <s v="Plato_2"/>
    <s v="Descripcion del Plato_2"/>
    <n v="18"/>
    <n v="30"/>
    <n v="1"/>
    <n v="48"/>
    <s v="Ninguna"/>
    <n v="30"/>
    <n v="30"/>
    <n v="12"/>
    <n v="18"/>
    <n v="0.66666666666666663"/>
    <n v="3.3333333333333333E-2"/>
  </r>
  <r>
    <n v="363"/>
    <n v="5"/>
    <s v="Plato_7"/>
    <s v="Descripcion del Plato_7"/>
    <n v="14"/>
    <n v="24"/>
    <n v="3"/>
    <n v="41"/>
    <s v="Sin cebolla"/>
    <n v="72"/>
    <n v="72"/>
    <n v="30"/>
    <n v="42"/>
    <n v="0.7142857142857143"/>
    <n v="2.8472222222222222E-2"/>
  </r>
  <r>
    <n v="363"/>
    <n v="5"/>
    <s v="Plato_19"/>
    <s v="Descripcion del Plato_19"/>
    <n v="22"/>
    <n v="36"/>
    <n v="2"/>
    <n v="42"/>
    <s v="Ninguna"/>
    <n v="72"/>
    <n v="72"/>
    <n v="28"/>
    <n v="44"/>
    <n v="0.63636363636363635"/>
    <n v="2.9166666666666667E-2"/>
  </r>
  <r>
    <n v="363"/>
    <n v="5"/>
    <s v="Plato_11"/>
    <s v="Descripcion del Plato_11"/>
    <n v="20"/>
    <n v="33"/>
    <n v="2"/>
    <n v="18"/>
    <s v="Ninguna"/>
    <n v="66"/>
    <n v="66"/>
    <n v="26"/>
    <n v="40"/>
    <n v="0.65"/>
    <n v="1.2500000000000001E-2"/>
  </r>
  <r>
    <n v="364"/>
    <n v="15"/>
    <s v="Plato_16"/>
    <s v="Descripcion del Plato_16"/>
    <n v="16"/>
    <n v="28"/>
    <n v="2"/>
    <n v="52"/>
    <s v="Ninguna"/>
    <n v="56"/>
    <n v="56"/>
    <n v="24"/>
    <n v="32"/>
    <n v="0.75"/>
    <n v="3.6111111111111108E-2"/>
  </r>
  <r>
    <n v="364"/>
    <n v="15"/>
    <s v="Plato_5"/>
    <s v="Descripcion del Plato_5"/>
    <n v="13"/>
    <n v="22"/>
    <n v="1"/>
    <n v="20"/>
    <s v="Ninguna"/>
    <n v="22"/>
    <n v="22"/>
    <n v="9"/>
    <n v="13"/>
    <n v="0.69230769230769229"/>
    <n v="1.3888888888888888E-2"/>
  </r>
  <r>
    <n v="364"/>
    <n v="15"/>
    <s v="Plato_1"/>
    <s v="Descripcion del Plato_1"/>
    <n v="15"/>
    <n v="25"/>
    <n v="2"/>
    <n v="14"/>
    <s v="Ninguna"/>
    <n v="50"/>
    <n v="50"/>
    <n v="20"/>
    <n v="30"/>
    <n v="0.66666666666666663"/>
    <n v="9.7222222222222224E-3"/>
  </r>
  <r>
    <n v="364"/>
    <n v="15"/>
    <s v="Plato_9"/>
    <s v="Descripcion del Plato_9"/>
    <n v="17"/>
    <n v="29"/>
    <n v="1"/>
    <n v="26"/>
    <s v="Ninguna"/>
    <n v="29"/>
    <n v="29"/>
    <n v="12"/>
    <n v="17"/>
    <n v="0.70588235294117652"/>
    <n v="1.8055555555555554E-2"/>
  </r>
  <r>
    <n v="365"/>
    <n v="4"/>
    <s v="Plato_19"/>
    <s v="Descripcion del Plato_19"/>
    <n v="22"/>
    <n v="36"/>
    <n v="3"/>
    <n v="25"/>
    <s v="Sin cebolla"/>
    <n v="108"/>
    <n v="108"/>
    <n v="42"/>
    <n v="66"/>
    <n v="0.63636363636363635"/>
    <n v="1.7361111111111112E-2"/>
  </r>
  <r>
    <n v="366"/>
    <n v="17"/>
    <s v="Plato_6"/>
    <s v="Descripcion del Plato_6"/>
    <n v="16"/>
    <n v="27"/>
    <n v="2"/>
    <n v="30"/>
    <s v="Ninguna"/>
    <n v="54"/>
    <n v="54"/>
    <n v="22"/>
    <n v="32"/>
    <n v="0.6875"/>
    <n v="2.0833333333333332E-2"/>
  </r>
  <r>
    <n v="366"/>
    <n v="17"/>
    <s v="Plato_8"/>
    <s v="Descripcion del Plato_8"/>
    <n v="21"/>
    <n v="35"/>
    <n v="3"/>
    <n v="51"/>
    <s v="Sin cebolla"/>
    <n v="105"/>
    <n v="105"/>
    <n v="42"/>
    <n v="63"/>
    <n v="0.66666666666666663"/>
    <n v="3.5416666666666666E-2"/>
  </r>
  <r>
    <n v="366"/>
    <n v="17"/>
    <s v="Plato_20"/>
    <s v="Descripcion del Plato_20"/>
    <n v="25"/>
    <n v="40"/>
    <n v="2"/>
    <n v="9"/>
    <s v="Ninguna"/>
    <n v="80"/>
    <n v="80"/>
    <n v="30"/>
    <n v="50"/>
    <n v="0.6"/>
    <n v="6.2500000000000003E-3"/>
  </r>
  <r>
    <n v="367"/>
    <n v="12"/>
    <s v="Plato_10"/>
    <s v="Descripcion del Plato_10"/>
    <n v="15"/>
    <n v="26"/>
    <n v="2"/>
    <n v="34"/>
    <s v="Sin cebolla"/>
    <n v="52"/>
    <n v="52"/>
    <n v="22"/>
    <n v="30"/>
    <n v="0.73333333333333328"/>
    <n v="2.361111111111111E-2"/>
  </r>
  <r>
    <n v="367"/>
    <n v="12"/>
    <s v="Plato_9"/>
    <s v="Descripcion del Plato_9"/>
    <n v="17"/>
    <n v="29"/>
    <n v="1"/>
    <n v="26"/>
    <s v="Sin cebolla"/>
    <n v="29"/>
    <n v="29"/>
    <n v="12"/>
    <n v="17"/>
    <n v="0.70588235294117652"/>
    <n v="1.8055555555555554E-2"/>
  </r>
  <r>
    <n v="367"/>
    <n v="12"/>
    <s v="Plato_3"/>
    <s v="Descripcion del Plato_3"/>
    <n v="12"/>
    <n v="20"/>
    <n v="1"/>
    <n v="13"/>
    <s v="Sin cebolla"/>
    <n v="20"/>
    <n v="20"/>
    <n v="8"/>
    <n v="12"/>
    <n v="0.66666666666666663"/>
    <n v="9.0277777777777769E-3"/>
  </r>
  <r>
    <n v="368"/>
    <n v="13"/>
    <s v="Plato_11"/>
    <s v="Descripcion del Plato_11"/>
    <n v="20"/>
    <n v="33"/>
    <n v="3"/>
    <n v="45"/>
    <s v="Ninguna"/>
    <n v="99"/>
    <n v="99"/>
    <n v="39"/>
    <n v="60"/>
    <n v="0.65"/>
    <n v="3.125E-2"/>
  </r>
  <r>
    <n v="368"/>
    <n v="13"/>
    <s v="Plato_7"/>
    <s v="Descripcion del Plato_7"/>
    <n v="14"/>
    <n v="24"/>
    <n v="1"/>
    <n v="40"/>
    <s v="Sin cebolla"/>
    <n v="24"/>
    <n v="24"/>
    <n v="10"/>
    <n v="14"/>
    <n v="0.7142857142857143"/>
    <n v="2.7777777777777776E-2"/>
  </r>
  <r>
    <n v="369"/>
    <n v="20"/>
    <s v="Plato_17"/>
    <s v="Descripcion del Plato_17"/>
    <n v="19"/>
    <n v="31"/>
    <n v="2"/>
    <n v="7"/>
    <s v="Sin cebolla"/>
    <n v="62"/>
    <n v="62"/>
    <n v="24"/>
    <n v="38"/>
    <n v="0.63157894736842102"/>
    <n v="4.8611111111111112E-3"/>
  </r>
  <r>
    <n v="369"/>
    <n v="20"/>
    <s v="Plato_14"/>
    <s v="Descripcion del Plato_14"/>
    <n v="14"/>
    <n v="23"/>
    <n v="2"/>
    <n v="7"/>
    <s v="Sin cebolla"/>
    <n v="46"/>
    <n v="46"/>
    <n v="18"/>
    <n v="28"/>
    <n v="0.6428571428571429"/>
    <n v="4.8611111111111112E-3"/>
  </r>
  <r>
    <n v="369"/>
    <n v="20"/>
    <s v="Plato_16"/>
    <s v="Descripcion del Plato_16"/>
    <n v="16"/>
    <n v="28"/>
    <n v="2"/>
    <n v="8"/>
    <s v="Sin cebolla"/>
    <n v="56"/>
    <n v="56"/>
    <n v="24"/>
    <n v="32"/>
    <n v="0.75"/>
    <n v="5.5555555555555558E-3"/>
  </r>
  <r>
    <n v="369"/>
    <n v="20"/>
    <s v="Plato_10"/>
    <s v="Descripcion del Plato_10"/>
    <n v="15"/>
    <n v="26"/>
    <n v="3"/>
    <n v="20"/>
    <s v="Sin cebolla"/>
    <n v="78"/>
    <n v="78"/>
    <n v="33"/>
    <n v="45"/>
    <n v="0.73333333333333328"/>
    <n v="1.3888888888888888E-2"/>
  </r>
  <r>
    <n v="370"/>
    <n v="13"/>
    <s v="Plato_19"/>
    <s v="Descripcion del Plato_19"/>
    <n v="22"/>
    <n v="36"/>
    <n v="2"/>
    <n v="33"/>
    <s v="Sin cebolla"/>
    <n v="72"/>
    <n v="72"/>
    <n v="28"/>
    <n v="44"/>
    <n v="0.63636363636363635"/>
    <n v="2.2916666666666665E-2"/>
  </r>
  <r>
    <n v="371"/>
    <n v="4"/>
    <s v="Plato_17"/>
    <s v="Descripcion del Plato_17"/>
    <n v="19"/>
    <n v="31"/>
    <n v="2"/>
    <n v="11"/>
    <s v="Sin cebolla"/>
    <n v="62"/>
    <n v="62"/>
    <n v="24"/>
    <n v="38"/>
    <n v="0.63157894736842102"/>
    <n v="7.6388888888888886E-3"/>
  </r>
  <r>
    <n v="371"/>
    <n v="4"/>
    <s v="Plato_19"/>
    <s v="Descripcion del Plato_19"/>
    <n v="22"/>
    <n v="36"/>
    <n v="1"/>
    <n v="13"/>
    <s v="Ninguna"/>
    <n v="36"/>
    <n v="36"/>
    <n v="14"/>
    <n v="22"/>
    <n v="0.63636363636363635"/>
    <n v="9.0277777777777769E-3"/>
  </r>
  <r>
    <n v="371"/>
    <n v="4"/>
    <s v="Plato_16"/>
    <s v="Descripcion del Plato_16"/>
    <n v="16"/>
    <n v="28"/>
    <n v="2"/>
    <n v="11"/>
    <s v="Ninguna"/>
    <n v="56"/>
    <n v="56"/>
    <n v="24"/>
    <n v="32"/>
    <n v="0.75"/>
    <n v="7.6388888888888886E-3"/>
  </r>
  <r>
    <n v="371"/>
    <n v="4"/>
    <s v="Plato_14"/>
    <s v="Descripcion del Plato_14"/>
    <n v="14"/>
    <n v="23"/>
    <n v="2"/>
    <n v="14"/>
    <s v="Sin cebolla"/>
    <n v="46"/>
    <n v="46"/>
    <n v="18"/>
    <n v="28"/>
    <n v="0.6428571428571429"/>
    <n v="9.7222222222222224E-3"/>
  </r>
  <r>
    <n v="372"/>
    <n v="14"/>
    <s v="Plato_4"/>
    <s v="Descripcion del Plato_4"/>
    <n v="10"/>
    <n v="18"/>
    <n v="2"/>
    <n v="22"/>
    <s v="Ninguna"/>
    <n v="36"/>
    <n v="36"/>
    <n v="16"/>
    <n v="20"/>
    <n v="0.8"/>
    <n v="1.5277777777777777E-2"/>
  </r>
  <r>
    <n v="373"/>
    <n v="19"/>
    <s v="Plato_13"/>
    <s v="Descripcion del Plato_13"/>
    <n v="13"/>
    <n v="21"/>
    <n v="1"/>
    <n v="41"/>
    <s v="Sin cebolla"/>
    <n v="21"/>
    <n v="21"/>
    <n v="8"/>
    <n v="13"/>
    <n v="0.61538461538461542"/>
    <n v="2.8472222222222222E-2"/>
  </r>
  <r>
    <n v="373"/>
    <n v="19"/>
    <s v="Plato_8"/>
    <s v="Descripcion del Plato_8"/>
    <n v="21"/>
    <n v="35"/>
    <n v="1"/>
    <n v="49"/>
    <s v="Ninguna"/>
    <n v="35"/>
    <n v="35"/>
    <n v="14"/>
    <n v="21"/>
    <n v="0.66666666666666663"/>
    <n v="3.4027777777777775E-2"/>
  </r>
  <r>
    <n v="373"/>
    <n v="19"/>
    <s v="Plato_5"/>
    <s v="Descripcion del Plato_5"/>
    <n v="13"/>
    <n v="22"/>
    <n v="2"/>
    <n v="17"/>
    <s v="Sin cebolla"/>
    <n v="44"/>
    <n v="44"/>
    <n v="18"/>
    <n v="26"/>
    <n v="0.69230769230769229"/>
    <n v="1.1805555555555555E-2"/>
  </r>
  <r>
    <n v="373"/>
    <n v="19"/>
    <s v="Plato_3"/>
    <s v="Descripcion del Plato_3"/>
    <n v="12"/>
    <n v="20"/>
    <n v="3"/>
    <n v="9"/>
    <s v="Sin cebolla"/>
    <n v="60"/>
    <n v="60"/>
    <n v="24"/>
    <n v="36"/>
    <n v="0.66666666666666663"/>
    <n v="6.2500000000000003E-3"/>
  </r>
  <r>
    <n v="374"/>
    <n v="18"/>
    <s v="Plato_8"/>
    <s v="Descripcion del Plato_8"/>
    <n v="21"/>
    <n v="35"/>
    <n v="1"/>
    <n v="9"/>
    <s v="Sin cebolla"/>
    <n v="35"/>
    <n v="35"/>
    <n v="14"/>
    <n v="21"/>
    <n v="0.66666666666666663"/>
    <n v="6.2500000000000003E-3"/>
  </r>
  <r>
    <n v="375"/>
    <n v="18"/>
    <s v="Plato_17"/>
    <s v="Descripcion del Plato_17"/>
    <n v="19"/>
    <n v="31"/>
    <n v="3"/>
    <n v="27"/>
    <s v="Ninguna"/>
    <n v="93"/>
    <n v="93"/>
    <n v="36"/>
    <n v="57"/>
    <n v="0.63157894736842102"/>
    <n v="1.8749999999999999E-2"/>
  </r>
  <r>
    <n v="376"/>
    <n v="16"/>
    <s v="Plato_14"/>
    <s v="Descripcion del Plato_14"/>
    <n v="14"/>
    <n v="23"/>
    <n v="2"/>
    <n v="5"/>
    <s v="Sin cebolla"/>
    <n v="46"/>
    <n v="46"/>
    <n v="18"/>
    <n v="28"/>
    <n v="0.6428571428571429"/>
    <n v="3.472222222222222E-3"/>
  </r>
  <r>
    <n v="377"/>
    <n v="5"/>
    <s v="Plato_18"/>
    <s v="Descripcion del Plato_18"/>
    <n v="20"/>
    <n v="34"/>
    <n v="2"/>
    <n v="13"/>
    <s v="Ninguna"/>
    <n v="68"/>
    <n v="68"/>
    <n v="28"/>
    <n v="40"/>
    <n v="0.7"/>
    <n v="9.0277777777777769E-3"/>
  </r>
  <r>
    <n v="377"/>
    <n v="5"/>
    <s v="Plato_15"/>
    <s v="Descripcion del Plato_15"/>
    <n v="19"/>
    <n v="32"/>
    <n v="1"/>
    <n v="33"/>
    <s v="Ninguna"/>
    <n v="32"/>
    <n v="32"/>
    <n v="13"/>
    <n v="19"/>
    <n v="0.68421052631578949"/>
    <n v="2.2916666666666665E-2"/>
  </r>
  <r>
    <n v="378"/>
    <n v="3"/>
    <s v="Plato_2"/>
    <s v="Descripcion del Plato_2"/>
    <n v="18"/>
    <n v="30"/>
    <n v="1"/>
    <n v="14"/>
    <s v="Sin cebolla"/>
    <n v="30"/>
    <n v="30"/>
    <n v="12"/>
    <n v="18"/>
    <n v="0.66666666666666663"/>
    <n v="9.7222222222222224E-3"/>
  </r>
  <r>
    <n v="378"/>
    <n v="3"/>
    <s v="Plato_12"/>
    <s v="Descripcion del Plato_12"/>
    <n v="11"/>
    <n v="19"/>
    <n v="1"/>
    <n v="7"/>
    <s v="Sin cebolla"/>
    <n v="19"/>
    <n v="19"/>
    <n v="8"/>
    <n v="11"/>
    <n v="0.72727272727272729"/>
    <n v="4.8611111111111112E-3"/>
  </r>
  <r>
    <n v="379"/>
    <n v="4"/>
    <s v="Plato_8"/>
    <s v="Descripcion del Plato_8"/>
    <n v="21"/>
    <n v="35"/>
    <n v="2"/>
    <n v="6"/>
    <s v="Ninguna"/>
    <n v="70"/>
    <n v="70"/>
    <n v="28"/>
    <n v="42"/>
    <n v="0.66666666666666663"/>
    <n v="4.1666666666666666E-3"/>
  </r>
  <r>
    <n v="380"/>
    <n v="5"/>
    <s v="Plato_11"/>
    <s v="Descripcion del Plato_11"/>
    <n v="20"/>
    <n v="33"/>
    <n v="3"/>
    <n v="58"/>
    <s v="Ninguna"/>
    <n v="99"/>
    <n v="99"/>
    <n v="39"/>
    <n v="60"/>
    <n v="0.65"/>
    <n v="4.027777777777778E-2"/>
  </r>
  <r>
    <n v="380"/>
    <n v="5"/>
    <s v="Plato_12"/>
    <s v="Descripcion del Plato_12"/>
    <n v="11"/>
    <n v="19"/>
    <n v="2"/>
    <n v="35"/>
    <s v="Ninguna"/>
    <n v="38"/>
    <n v="38"/>
    <n v="16"/>
    <n v="22"/>
    <n v="0.72727272727272729"/>
    <n v="2.4305555555555556E-2"/>
  </r>
  <r>
    <n v="381"/>
    <n v="4"/>
    <s v="Plato_10"/>
    <s v="Descripcion del Plato_10"/>
    <n v="15"/>
    <n v="26"/>
    <n v="3"/>
    <n v="35"/>
    <s v="Ninguna"/>
    <n v="78"/>
    <n v="78"/>
    <n v="33"/>
    <n v="45"/>
    <n v="0.73333333333333328"/>
    <n v="2.4305555555555556E-2"/>
  </r>
  <r>
    <n v="381"/>
    <n v="4"/>
    <s v="Plato_11"/>
    <s v="Descripcion del Plato_11"/>
    <n v="20"/>
    <n v="33"/>
    <n v="2"/>
    <n v="12"/>
    <s v="Ninguna"/>
    <n v="66"/>
    <n v="66"/>
    <n v="26"/>
    <n v="40"/>
    <n v="0.65"/>
    <n v="8.3333333333333332E-3"/>
  </r>
  <r>
    <n v="382"/>
    <n v="20"/>
    <s v="Plato_9"/>
    <s v="Descripcion del Plato_9"/>
    <n v="17"/>
    <n v="29"/>
    <n v="3"/>
    <n v="54"/>
    <s v="Sin cebolla"/>
    <n v="87"/>
    <n v="87"/>
    <n v="36"/>
    <n v="51"/>
    <n v="0.70588235294117652"/>
    <n v="3.7499999999999999E-2"/>
  </r>
  <r>
    <n v="383"/>
    <n v="6"/>
    <s v="Plato_19"/>
    <s v="Descripcion del Plato_19"/>
    <n v="22"/>
    <n v="36"/>
    <n v="3"/>
    <n v="9"/>
    <s v="Sin cebolla"/>
    <n v="108"/>
    <n v="108"/>
    <n v="42"/>
    <n v="66"/>
    <n v="0.63636363636363635"/>
    <n v="6.2500000000000003E-3"/>
  </r>
  <r>
    <n v="384"/>
    <n v="1"/>
    <s v="Plato_4"/>
    <s v="Descripcion del Plato_4"/>
    <n v="10"/>
    <n v="18"/>
    <n v="2"/>
    <n v="26"/>
    <s v="Ninguna"/>
    <n v="36"/>
    <n v="36"/>
    <n v="16"/>
    <n v="20"/>
    <n v="0.8"/>
    <n v="1.8055555555555554E-2"/>
  </r>
  <r>
    <n v="384"/>
    <n v="1"/>
    <s v="Plato_12"/>
    <s v="Descripcion del Plato_12"/>
    <n v="11"/>
    <n v="19"/>
    <n v="3"/>
    <n v="35"/>
    <s v="Sin cebolla"/>
    <n v="57"/>
    <n v="57"/>
    <n v="24"/>
    <n v="33"/>
    <n v="0.72727272727272729"/>
    <n v="2.4305555555555556E-2"/>
  </r>
  <r>
    <n v="384"/>
    <n v="1"/>
    <s v="Plato_6"/>
    <s v="Descripcion del Plato_6"/>
    <n v="16"/>
    <n v="27"/>
    <n v="1"/>
    <n v="49"/>
    <s v="Sin cebolla"/>
    <n v="27"/>
    <n v="27"/>
    <n v="11"/>
    <n v="16"/>
    <n v="0.6875"/>
    <n v="3.4027777777777775E-2"/>
  </r>
  <r>
    <n v="385"/>
    <n v="6"/>
    <s v="Plato_2"/>
    <s v="Descripcion del Plato_2"/>
    <n v="18"/>
    <n v="30"/>
    <n v="2"/>
    <n v="22"/>
    <s v="Ninguna"/>
    <n v="60"/>
    <n v="60"/>
    <n v="24"/>
    <n v="36"/>
    <n v="0.66666666666666663"/>
    <n v="1.5277777777777777E-2"/>
  </r>
  <r>
    <n v="386"/>
    <n v="5"/>
    <s v="Plato_11"/>
    <s v="Descripcion del Plato_11"/>
    <n v="20"/>
    <n v="33"/>
    <n v="3"/>
    <n v="40"/>
    <s v="Sin cebolla"/>
    <n v="99"/>
    <n v="99"/>
    <n v="39"/>
    <n v="60"/>
    <n v="0.65"/>
    <n v="2.7777777777777776E-2"/>
  </r>
  <r>
    <n v="387"/>
    <n v="6"/>
    <s v="Plato_17"/>
    <s v="Descripcion del Plato_17"/>
    <n v="19"/>
    <n v="31"/>
    <n v="3"/>
    <n v="18"/>
    <s v="Sin cebolla"/>
    <n v="93"/>
    <n v="93"/>
    <n v="36"/>
    <n v="57"/>
    <n v="0.63157894736842102"/>
    <n v="1.2500000000000001E-2"/>
  </r>
  <r>
    <n v="388"/>
    <n v="18"/>
    <s v="Plato_17"/>
    <s v="Descripcion del Plato_17"/>
    <n v="19"/>
    <n v="31"/>
    <n v="2"/>
    <n v="52"/>
    <s v="Sin cebolla"/>
    <n v="62"/>
    <n v="62"/>
    <n v="24"/>
    <n v="38"/>
    <n v="0.63157894736842102"/>
    <n v="3.6111111111111108E-2"/>
  </r>
  <r>
    <n v="388"/>
    <n v="18"/>
    <s v="Plato_19"/>
    <s v="Descripcion del Plato_19"/>
    <n v="22"/>
    <n v="36"/>
    <n v="2"/>
    <n v="37"/>
    <s v="Ninguna"/>
    <n v="72"/>
    <n v="72"/>
    <n v="28"/>
    <n v="44"/>
    <n v="0.63636363636363635"/>
    <n v="2.5694444444444443E-2"/>
  </r>
  <r>
    <n v="388"/>
    <n v="18"/>
    <s v="Plato_9"/>
    <s v="Descripcion del Plato_9"/>
    <n v="17"/>
    <n v="29"/>
    <n v="2"/>
    <n v="31"/>
    <s v="Sin cebolla"/>
    <n v="58"/>
    <n v="58"/>
    <n v="24"/>
    <n v="34"/>
    <n v="0.70588235294117652"/>
    <n v="2.1527777777777778E-2"/>
  </r>
  <r>
    <n v="388"/>
    <n v="18"/>
    <s v="Plato_11"/>
    <s v="Descripcion del Plato_11"/>
    <n v="20"/>
    <n v="33"/>
    <n v="3"/>
    <n v="51"/>
    <s v="Sin cebolla"/>
    <n v="99"/>
    <n v="99"/>
    <n v="39"/>
    <n v="60"/>
    <n v="0.65"/>
    <n v="3.5416666666666666E-2"/>
  </r>
  <r>
    <n v="389"/>
    <n v="19"/>
    <s v="Plato_11"/>
    <s v="Descripcion del Plato_11"/>
    <n v="20"/>
    <n v="33"/>
    <n v="1"/>
    <n v="24"/>
    <s v="Ninguna"/>
    <n v="33"/>
    <n v="33"/>
    <n v="13"/>
    <n v="20"/>
    <n v="0.65"/>
    <n v="1.6666666666666666E-2"/>
  </r>
  <r>
    <n v="390"/>
    <n v="9"/>
    <s v="Plato_5"/>
    <s v="Descripcion del Plato_5"/>
    <n v="13"/>
    <n v="22"/>
    <n v="2"/>
    <n v="52"/>
    <s v="Sin cebolla"/>
    <n v="44"/>
    <n v="44"/>
    <n v="18"/>
    <n v="26"/>
    <n v="0.69230769230769229"/>
    <n v="3.6111111111111108E-2"/>
  </r>
  <r>
    <n v="390"/>
    <n v="9"/>
    <s v="Plato_10"/>
    <s v="Descripcion del Plato_10"/>
    <n v="15"/>
    <n v="26"/>
    <n v="3"/>
    <n v="13"/>
    <s v="Sin cebolla"/>
    <n v="78"/>
    <n v="78"/>
    <n v="33"/>
    <n v="45"/>
    <n v="0.73333333333333328"/>
    <n v="9.0277777777777769E-3"/>
  </r>
  <r>
    <n v="390"/>
    <n v="9"/>
    <s v="Plato_13"/>
    <s v="Descripcion del Plato_13"/>
    <n v="13"/>
    <n v="21"/>
    <n v="1"/>
    <n v="28"/>
    <s v="Sin cebolla"/>
    <n v="21"/>
    <n v="21"/>
    <n v="8"/>
    <n v="13"/>
    <n v="0.61538461538461542"/>
    <n v="1.9444444444444445E-2"/>
  </r>
  <r>
    <n v="391"/>
    <n v="15"/>
    <s v="Plato_5"/>
    <s v="Descripcion del Plato_5"/>
    <n v="13"/>
    <n v="22"/>
    <n v="1"/>
    <n v="35"/>
    <s v="Ninguna"/>
    <n v="22"/>
    <n v="22"/>
    <n v="9"/>
    <n v="13"/>
    <n v="0.69230769230769229"/>
    <n v="2.4305555555555556E-2"/>
  </r>
  <r>
    <n v="392"/>
    <n v="14"/>
    <s v="Plato_15"/>
    <s v="Descripcion del Plato_15"/>
    <n v="19"/>
    <n v="32"/>
    <n v="3"/>
    <n v="17"/>
    <s v="Ninguna"/>
    <n v="96"/>
    <n v="96"/>
    <n v="39"/>
    <n v="57"/>
    <n v="0.68421052631578949"/>
    <n v="1.1805555555555555E-2"/>
  </r>
  <r>
    <n v="392"/>
    <n v="14"/>
    <s v="Plato_7"/>
    <s v="Descripcion del Plato_7"/>
    <n v="14"/>
    <n v="24"/>
    <n v="1"/>
    <n v="37"/>
    <s v="Sin cebolla"/>
    <n v="24"/>
    <n v="24"/>
    <n v="10"/>
    <n v="14"/>
    <n v="0.7142857142857143"/>
    <n v="2.5694444444444443E-2"/>
  </r>
  <r>
    <n v="393"/>
    <n v="13"/>
    <s v="Plato_12"/>
    <s v="Descripcion del Plato_12"/>
    <n v="11"/>
    <n v="19"/>
    <n v="2"/>
    <n v="40"/>
    <s v="Ninguna"/>
    <n v="38"/>
    <n v="38"/>
    <n v="16"/>
    <n v="22"/>
    <n v="0.72727272727272729"/>
    <n v="2.7777777777777776E-2"/>
  </r>
  <r>
    <n v="393"/>
    <n v="13"/>
    <s v="Plato_8"/>
    <s v="Descripcion del Plato_8"/>
    <n v="21"/>
    <n v="35"/>
    <n v="3"/>
    <n v="23"/>
    <s v="Ninguna"/>
    <n v="105"/>
    <n v="105"/>
    <n v="42"/>
    <n v="63"/>
    <n v="0.66666666666666663"/>
    <n v="1.5972222222222221E-2"/>
  </r>
  <r>
    <n v="393"/>
    <n v="13"/>
    <s v="Plato_13"/>
    <s v="Descripcion del Plato_13"/>
    <n v="13"/>
    <n v="21"/>
    <n v="1"/>
    <n v="20"/>
    <s v="Sin cebolla"/>
    <n v="21"/>
    <n v="21"/>
    <n v="8"/>
    <n v="13"/>
    <n v="0.61538461538461542"/>
    <n v="1.3888888888888888E-2"/>
  </r>
  <r>
    <n v="393"/>
    <n v="13"/>
    <s v="Plato_5"/>
    <s v="Descripcion del Plato_5"/>
    <n v="13"/>
    <n v="22"/>
    <n v="2"/>
    <n v="26"/>
    <s v="Sin cebolla"/>
    <n v="44"/>
    <n v="44"/>
    <n v="18"/>
    <n v="26"/>
    <n v="0.69230769230769229"/>
    <n v="1.8055555555555554E-2"/>
  </r>
  <r>
    <n v="394"/>
    <n v="17"/>
    <s v="Plato_7"/>
    <s v="Descripcion del Plato_7"/>
    <n v="14"/>
    <n v="24"/>
    <n v="2"/>
    <n v="5"/>
    <s v="Ninguna"/>
    <n v="48"/>
    <n v="48"/>
    <n v="20"/>
    <n v="28"/>
    <n v="0.7142857142857143"/>
    <n v="3.472222222222222E-3"/>
  </r>
  <r>
    <n v="394"/>
    <n v="17"/>
    <s v="Plato_9"/>
    <s v="Descripcion del Plato_9"/>
    <n v="17"/>
    <n v="29"/>
    <n v="1"/>
    <n v="42"/>
    <s v="Sin cebolla"/>
    <n v="29"/>
    <n v="29"/>
    <n v="12"/>
    <n v="17"/>
    <n v="0.70588235294117652"/>
    <n v="2.9166666666666667E-2"/>
  </r>
  <r>
    <n v="395"/>
    <n v="2"/>
    <s v="Plato_12"/>
    <s v="Descripcion del Plato_12"/>
    <n v="11"/>
    <n v="19"/>
    <n v="2"/>
    <n v="8"/>
    <s v="Ninguna"/>
    <n v="38"/>
    <n v="38"/>
    <n v="16"/>
    <n v="22"/>
    <n v="0.72727272727272729"/>
    <n v="5.5555555555555558E-3"/>
  </r>
  <r>
    <n v="396"/>
    <n v="11"/>
    <s v="Plato_3"/>
    <s v="Descripcion del Plato_3"/>
    <n v="12"/>
    <n v="20"/>
    <n v="1"/>
    <n v="31"/>
    <s v="Sin cebolla"/>
    <n v="20"/>
    <n v="20"/>
    <n v="8"/>
    <n v="12"/>
    <n v="0.66666666666666663"/>
    <n v="2.1527777777777778E-2"/>
  </r>
  <r>
    <n v="396"/>
    <n v="11"/>
    <s v="Plato_13"/>
    <s v="Descripcion del Plato_13"/>
    <n v="13"/>
    <n v="21"/>
    <n v="3"/>
    <n v="26"/>
    <s v="Sin cebolla"/>
    <n v="63"/>
    <n v="63"/>
    <n v="24"/>
    <n v="39"/>
    <n v="0.61538461538461542"/>
    <n v="1.8055555555555554E-2"/>
  </r>
  <r>
    <n v="397"/>
    <n v="4"/>
    <s v="Plato_6"/>
    <s v="Descripcion del Plato_6"/>
    <n v="16"/>
    <n v="27"/>
    <n v="2"/>
    <n v="10"/>
    <s v="Sin cebolla"/>
    <n v="54"/>
    <n v="54"/>
    <n v="22"/>
    <n v="32"/>
    <n v="0.6875"/>
    <n v="6.9444444444444441E-3"/>
  </r>
  <r>
    <n v="397"/>
    <n v="4"/>
    <s v="Plato_17"/>
    <s v="Descripcion del Plato_17"/>
    <n v="19"/>
    <n v="31"/>
    <n v="3"/>
    <n v="59"/>
    <s v="Sin cebolla"/>
    <n v="93"/>
    <n v="93"/>
    <n v="36"/>
    <n v="57"/>
    <n v="0.63157894736842102"/>
    <n v="4.0972222222222222E-2"/>
  </r>
  <r>
    <n v="398"/>
    <n v="9"/>
    <s v="Plato_16"/>
    <s v="Descripcion del Plato_16"/>
    <n v="16"/>
    <n v="28"/>
    <n v="2"/>
    <n v="50"/>
    <s v="Ninguna"/>
    <n v="56"/>
    <n v="56"/>
    <n v="24"/>
    <n v="32"/>
    <n v="0.75"/>
    <n v="3.4722222222222224E-2"/>
  </r>
  <r>
    <n v="398"/>
    <n v="9"/>
    <s v="Plato_11"/>
    <s v="Descripcion del Plato_11"/>
    <n v="20"/>
    <n v="33"/>
    <n v="2"/>
    <n v="21"/>
    <s v="Sin cebolla"/>
    <n v="66"/>
    <n v="66"/>
    <n v="26"/>
    <n v="40"/>
    <n v="0.65"/>
    <n v="1.4583333333333334E-2"/>
  </r>
  <r>
    <n v="399"/>
    <n v="7"/>
    <s v="Plato_11"/>
    <s v="Descripcion del Plato_11"/>
    <n v="20"/>
    <n v="33"/>
    <n v="3"/>
    <n v="45"/>
    <s v="Ninguna"/>
    <n v="99"/>
    <n v="99"/>
    <n v="39"/>
    <n v="60"/>
    <n v="0.65"/>
    <n v="3.125E-2"/>
  </r>
  <r>
    <n v="399"/>
    <n v="7"/>
    <s v="Plato_19"/>
    <s v="Descripcion del Plato_19"/>
    <n v="22"/>
    <n v="36"/>
    <n v="3"/>
    <n v="46"/>
    <s v="Sin cebolla"/>
    <n v="108"/>
    <n v="108"/>
    <n v="42"/>
    <n v="66"/>
    <n v="0.63636363636363635"/>
    <n v="3.1944444444444442E-2"/>
  </r>
  <r>
    <n v="400"/>
    <n v="9"/>
    <s v="Plato_20"/>
    <s v="Descripcion del Plato_20"/>
    <n v="25"/>
    <n v="40"/>
    <n v="2"/>
    <n v="28"/>
    <s v="Ninguna"/>
    <n v="80"/>
    <n v="80"/>
    <n v="30"/>
    <n v="50"/>
    <n v="0.6"/>
    <n v="1.9444444444444445E-2"/>
  </r>
  <r>
    <n v="400"/>
    <n v="9"/>
    <s v="Plato_16"/>
    <s v="Descripcion del Plato_16"/>
    <n v="16"/>
    <n v="28"/>
    <n v="2"/>
    <n v="13"/>
    <s v="Ninguna"/>
    <n v="56"/>
    <n v="56"/>
    <n v="24"/>
    <n v="32"/>
    <n v="0.75"/>
    <n v="9.0277777777777769E-3"/>
  </r>
  <r>
    <n v="400"/>
    <n v="9"/>
    <s v="Plato_17"/>
    <s v="Descripcion del Plato_17"/>
    <n v="19"/>
    <n v="31"/>
    <n v="2"/>
    <n v="38"/>
    <s v="Sin cebolla"/>
    <n v="62"/>
    <n v="62"/>
    <n v="24"/>
    <n v="38"/>
    <n v="0.63157894736842102"/>
    <n v="2.6388888888888889E-2"/>
  </r>
  <r>
    <n v="401"/>
    <n v="16"/>
    <s v="Plato_13"/>
    <s v="Descripcion del Plato_13"/>
    <n v="13"/>
    <n v="21"/>
    <n v="2"/>
    <n v="20"/>
    <s v="Ninguna"/>
    <n v="42"/>
    <n v="42"/>
    <n v="16"/>
    <n v="26"/>
    <n v="0.61538461538461542"/>
    <n v="1.3888888888888888E-2"/>
  </r>
  <r>
    <n v="402"/>
    <n v="18"/>
    <s v="Plato_1"/>
    <s v="Descripcion del Plato_1"/>
    <n v="15"/>
    <n v="25"/>
    <n v="2"/>
    <n v="16"/>
    <s v="Sin cebolla"/>
    <n v="50"/>
    <n v="50"/>
    <n v="20"/>
    <n v="30"/>
    <n v="0.66666666666666663"/>
    <n v="1.1111111111111112E-2"/>
  </r>
  <r>
    <n v="402"/>
    <n v="18"/>
    <s v="Plato_12"/>
    <s v="Descripcion del Plato_12"/>
    <n v="11"/>
    <n v="19"/>
    <n v="3"/>
    <n v="29"/>
    <s v="Sin cebolla"/>
    <n v="57"/>
    <n v="57"/>
    <n v="24"/>
    <n v="33"/>
    <n v="0.72727272727272729"/>
    <n v="2.013888888888889E-2"/>
  </r>
  <r>
    <n v="402"/>
    <n v="18"/>
    <s v="Plato_5"/>
    <s v="Descripcion del Plato_5"/>
    <n v="13"/>
    <n v="22"/>
    <n v="2"/>
    <n v="21"/>
    <s v="Ninguna"/>
    <n v="44"/>
    <n v="44"/>
    <n v="18"/>
    <n v="26"/>
    <n v="0.69230769230769229"/>
    <n v="1.4583333333333334E-2"/>
  </r>
  <r>
    <n v="403"/>
    <n v="14"/>
    <s v="Plato_5"/>
    <s v="Descripcion del Plato_5"/>
    <n v="13"/>
    <n v="22"/>
    <n v="3"/>
    <n v="17"/>
    <s v="Ninguna"/>
    <n v="66"/>
    <n v="66"/>
    <n v="27"/>
    <n v="39"/>
    <n v="0.69230769230769229"/>
    <n v="1.1805555555555555E-2"/>
  </r>
  <r>
    <n v="403"/>
    <n v="14"/>
    <s v="Plato_4"/>
    <s v="Descripcion del Plato_4"/>
    <n v="10"/>
    <n v="18"/>
    <n v="2"/>
    <n v="5"/>
    <s v="Sin cebolla"/>
    <n v="36"/>
    <n v="36"/>
    <n v="16"/>
    <n v="20"/>
    <n v="0.8"/>
    <n v="3.472222222222222E-3"/>
  </r>
  <r>
    <n v="403"/>
    <n v="14"/>
    <s v="Plato_15"/>
    <s v="Descripcion del Plato_15"/>
    <n v="19"/>
    <n v="32"/>
    <n v="2"/>
    <n v="8"/>
    <s v="Sin cebolla"/>
    <n v="64"/>
    <n v="64"/>
    <n v="26"/>
    <n v="38"/>
    <n v="0.68421052631578949"/>
    <n v="5.5555555555555558E-3"/>
  </r>
  <r>
    <n v="403"/>
    <n v="14"/>
    <s v="Plato_7"/>
    <s v="Descripcion del Plato_7"/>
    <n v="14"/>
    <n v="24"/>
    <n v="1"/>
    <n v="55"/>
    <s v="Sin cebolla"/>
    <n v="24"/>
    <n v="24"/>
    <n v="10"/>
    <n v="14"/>
    <n v="0.7142857142857143"/>
    <n v="3.8194444444444448E-2"/>
  </r>
  <r>
    <n v="404"/>
    <n v="17"/>
    <s v="Plato_13"/>
    <s v="Descripcion del Plato_13"/>
    <n v="13"/>
    <n v="21"/>
    <n v="2"/>
    <n v="20"/>
    <s v="Ninguna"/>
    <n v="42"/>
    <n v="42"/>
    <n v="16"/>
    <n v="26"/>
    <n v="0.61538461538461542"/>
    <n v="1.3888888888888888E-2"/>
  </r>
  <r>
    <n v="404"/>
    <n v="17"/>
    <s v="Plato_3"/>
    <s v="Descripcion del Plato_3"/>
    <n v="12"/>
    <n v="20"/>
    <n v="1"/>
    <n v="53"/>
    <s v="Sin cebolla"/>
    <n v="20"/>
    <n v="20"/>
    <n v="8"/>
    <n v="12"/>
    <n v="0.66666666666666663"/>
    <n v="3.6805555555555557E-2"/>
  </r>
  <r>
    <n v="404"/>
    <n v="17"/>
    <s v="Plato_20"/>
    <s v="Descripcion del Plato_20"/>
    <n v="25"/>
    <n v="40"/>
    <n v="3"/>
    <n v="29"/>
    <s v="Sin cebolla"/>
    <n v="120"/>
    <n v="120"/>
    <n v="45"/>
    <n v="75"/>
    <n v="0.6"/>
    <n v="2.013888888888889E-2"/>
  </r>
  <r>
    <n v="405"/>
    <n v="5"/>
    <s v="Plato_10"/>
    <s v="Descripcion del Plato_10"/>
    <n v="15"/>
    <n v="26"/>
    <n v="1"/>
    <n v="41"/>
    <s v="Sin cebolla"/>
    <n v="26"/>
    <n v="26"/>
    <n v="11"/>
    <n v="15"/>
    <n v="0.73333333333333328"/>
    <n v="2.8472222222222222E-2"/>
  </r>
  <r>
    <n v="405"/>
    <n v="5"/>
    <s v="Plato_20"/>
    <s v="Descripcion del Plato_20"/>
    <n v="25"/>
    <n v="40"/>
    <n v="1"/>
    <n v="44"/>
    <s v="Ninguna"/>
    <n v="40"/>
    <n v="40"/>
    <n v="15"/>
    <n v="25"/>
    <n v="0.6"/>
    <n v="3.0555555555555555E-2"/>
  </r>
  <r>
    <n v="405"/>
    <n v="5"/>
    <s v="Plato_3"/>
    <s v="Descripcion del Plato_3"/>
    <n v="12"/>
    <n v="20"/>
    <n v="2"/>
    <n v="13"/>
    <s v="Sin cebolla"/>
    <n v="40"/>
    <n v="40"/>
    <n v="16"/>
    <n v="24"/>
    <n v="0.66666666666666663"/>
    <n v="9.0277777777777769E-3"/>
  </r>
  <r>
    <n v="406"/>
    <n v="14"/>
    <s v="Plato_3"/>
    <s v="Descripcion del Plato_3"/>
    <n v="12"/>
    <n v="20"/>
    <n v="3"/>
    <n v="6"/>
    <s v="Ninguna"/>
    <n v="60"/>
    <n v="60"/>
    <n v="24"/>
    <n v="36"/>
    <n v="0.66666666666666663"/>
    <n v="4.1666666666666666E-3"/>
  </r>
  <r>
    <n v="406"/>
    <n v="14"/>
    <s v="Plato_8"/>
    <s v="Descripcion del Plato_8"/>
    <n v="21"/>
    <n v="35"/>
    <n v="2"/>
    <n v="56"/>
    <s v="Ninguna"/>
    <n v="70"/>
    <n v="70"/>
    <n v="28"/>
    <n v="42"/>
    <n v="0.66666666666666663"/>
    <n v="3.888888888888889E-2"/>
  </r>
  <r>
    <n v="406"/>
    <n v="14"/>
    <s v="Plato_1"/>
    <s v="Descripcion del Plato_1"/>
    <n v="15"/>
    <n v="25"/>
    <n v="1"/>
    <n v="55"/>
    <s v="Sin cebolla"/>
    <n v="25"/>
    <n v="25"/>
    <n v="10"/>
    <n v="15"/>
    <n v="0.66666666666666663"/>
    <n v="3.8194444444444448E-2"/>
  </r>
  <r>
    <n v="407"/>
    <n v="4"/>
    <s v="Plato_3"/>
    <s v="Descripcion del Plato_3"/>
    <n v="12"/>
    <n v="20"/>
    <n v="3"/>
    <n v="32"/>
    <s v="Ninguna"/>
    <n v="60"/>
    <n v="60"/>
    <n v="24"/>
    <n v="36"/>
    <n v="0.66666666666666663"/>
    <n v="2.2222222222222223E-2"/>
  </r>
  <r>
    <n v="407"/>
    <n v="4"/>
    <s v="Plato_8"/>
    <s v="Descripcion del Plato_8"/>
    <n v="21"/>
    <n v="35"/>
    <n v="1"/>
    <n v="18"/>
    <s v="Sin cebolla"/>
    <n v="35"/>
    <n v="35"/>
    <n v="14"/>
    <n v="21"/>
    <n v="0.66666666666666663"/>
    <n v="1.2500000000000001E-2"/>
  </r>
  <r>
    <n v="408"/>
    <n v="17"/>
    <s v="Plato_1"/>
    <s v="Descripcion del Plato_1"/>
    <n v="15"/>
    <n v="25"/>
    <n v="1"/>
    <n v="58"/>
    <s v="Sin cebolla"/>
    <n v="25"/>
    <n v="25"/>
    <n v="10"/>
    <n v="15"/>
    <n v="0.66666666666666663"/>
    <n v="4.027777777777778E-2"/>
  </r>
  <r>
    <n v="408"/>
    <n v="17"/>
    <s v="Plato_7"/>
    <s v="Descripcion del Plato_7"/>
    <n v="14"/>
    <n v="24"/>
    <n v="3"/>
    <n v="11"/>
    <s v="Ninguna"/>
    <n v="72"/>
    <n v="72"/>
    <n v="30"/>
    <n v="42"/>
    <n v="0.7142857142857143"/>
    <n v="7.6388888888888886E-3"/>
  </r>
  <r>
    <n v="408"/>
    <n v="17"/>
    <s v="Plato_18"/>
    <s v="Descripcion del Plato_18"/>
    <n v="20"/>
    <n v="34"/>
    <n v="1"/>
    <n v="37"/>
    <s v="Sin cebolla"/>
    <n v="34"/>
    <n v="34"/>
    <n v="14"/>
    <n v="20"/>
    <n v="0.7"/>
    <n v="2.5694444444444443E-2"/>
  </r>
  <r>
    <n v="409"/>
    <n v="15"/>
    <s v="Plato_13"/>
    <s v="Descripcion del Plato_13"/>
    <n v="13"/>
    <n v="21"/>
    <n v="3"/>
    <n v="44"/>
    <s v="Sin cebolla"/>
    <n v="63"/>
    <n v="63"/>
    <n v="24"/>
    <n v="39"/>
    <n v="0.61538461538461542"/>
    <n v="3.0555555555555555E-2"/>
  </r>
  <r>
    <n v="409"/>
    <n v="15"/>
    <s v="Plato_20"/>
    <s v="Descripcion del Plato_20"/>
    <n v="25"/>
    <n v="40"/>
    <n v="1"/>
    <n v="43"/>
    <s v="Ninguna"/>
    <n v="40"/>
    <n v="40"/>
    <n v="15"/>
    <n v="25"/>
    <n v="0.6"/>
    <n v="2.9861111111111113E-2"/>
  </r>
  <r>
    <n v="409"/>
    <n v="15"/>
    <s v="Plato_16"/>
    <s v="Descripcion del Plato_16"/>
    <n v="16"/>
    <n v="28"/>
    <n v="1"/>
    <n v="47"/>
    <s v="Ninguna"/>
    <n v="28"/>
    <n v="28"/>
    <n v="12"/>
    <n v="16"/>
    <n v="0.75"/>
    <n v="3.2638888888888891E-2"/>
  </r>
  <r>
    <n v="409"/>
    <n v="15"/>
    <s v="Plato_7"/>
    <s v="Descripcion del Plato_7"/>
    <n v="14"/>
    <n v="24"/>
    <n v="3"/>
    <n v="29"/>
    <s v="Ninguna"/>
    <n v="72"/>
    <n v="72"/>
    <n v="30"/>
    <n v="42"/>
    <n v="0.7142857142857143"/>
    <n v="2.013888888888889E-2"/>
  </r>
  <r>
    <n v="410"/>
    <n v="1"/>
    <s v="Plato_3"/>
    <s v="Descripcion del Plato_3"/>
    <n v="12"/>
    <n v="20"/>
    <n v="1"/>
    <n v="50"/>
    <s v="Sin cebolla"/>
    <n v="20"/>
    <n v="20"/>
    <n v="8"/>
    <n v="12"/>
    <n v="0.66666666666666663"/>
    <n v="3.4722222222222224E-2"/>
  </r>
  <r>
    <n v="410"/>
    <n v="1"/>
    <s v="Plato_19"/>
    <s v="Descripcion del Plato_19"/>
    <n v="22"/>
    <n v="36"/>
    <n v="1"/>
    <n v="41"/>
    <s v="Ninguna"/>
    <n v="36"/>
    <n v="36"/>
    <n v="14"/>
    <n v="22"/>
    <n v="0.63636363636363635"/>
    <n v="2.8472222222222222E-2"/>
  </r>
  <r>
    <n v="411"/>
    <n v="3"/>
    <s v="Plato_20"/>
    <s v="Descripcion del Plato_20"/>
    <n v="25"/>
    <n v="40"/>
    <n v="3"/>
    <n v="36"/>
    <s v="Sin cebolla"/>
    <n v="120"/>
    <n v="120"/>
    <n v="45"/>
    <n v="75"/>
    <n v="0.6"/>
    <n v="2.5000000000000001E-2"/>
  </r>
  <r>
    <n v="411"/>
    <n v="3"/>
    <s v="Plato_4"/>
    <s v="Descripcion del Plato_4"/>
    <n v="10"/>
    <n v="18"/>
    <n v="1"/>
    <n v="33"/>
    <s v="Ninguna"/>
    <n v="18"/>
    <n v="18"/>
    <n v="8"/>
    <n v="10"/>
    <n v="0.8"/>
    <n v="2.2916666666666665E-2"/>
  </r>
  <r>
    <n v="411"/>
    <n v="3"/>
    <s v="Plato_6"/>
    <s v="Descripcion del Plato_6"/>
    <n v="16"/>
    <n v="27"/>
    <n v="3"/>
    <n v="9"/>
    <s v="Ninguna"/>
    <n v="81"/>
    <n v="81"/>
    <n v="33"/>
    <n v="48"/>
    <n v="0.6875"/>
    <n v="6.2500000000000003E-3"/>
  </r>
  <r>
    <n v="412"/>
    <n v="11"/>
    <s v="Plato_17"/>
    <s v="Descripcion del Plato_17"/>
    <n v="19"/>
    <n v="31"/>
    <n v="3"/>
    <n v="57"/>
    <s v="Sin cebolla"/>
    <n v="93"/>
    <n v="93"/>
    <n v="36"/>
    <n v="57"/>
    <n v="0.63157894736842102"/>
    <n v="3.9583333333333331E-2"/>
  </r>
  <r>
    <n v="413"/>
    <n v="13"/>
    <s v="Plato_8"/>
    <s v="Descripcion del Plato_8"/>
    <n v="21"/>
    <n v="35"/>
    <n v="1"/>
    <n v="12"/>
    <s v="Sin cebolla"/>
    <n v="35"/>
    <n v="35"/>
    <n v="14"/>
    <n v="21"/>
    <n v="0.66666666666666663"/>
    <n v="8.3333333333333332E-3"/>
  </r>
  <r>
    <n v="414"/>
    <n v="14"/>
    <s v="Plato_11"/>
    <s v="Descripcion del Plato_11"/>
    <n v="20"/>
    <n v="33"/>
    <n v="1"/>
    <n v="38"/>
    <s v="Ninguna"/>
    <n v="33"/>
    <n v="33"/>
    <n v="13"/>
    <n v="20"/>
    <n v="0.65"/>
    <n v="2.6388888888888889E-2"/>
  </r>
  <r>
    <n v="415"/>
    <n v="14"/>
    <s v="Plato_6"/>
    <s v="Descripcion del Plato_6"/>
    <n v="16"/>
    <n v="27"/>
    <n v="2"/>
    <n v="32"/>
    <s v="Ninguna"/>
    <n v="54"/>
    <n v="54"/>
    <n v="22"/>
    <n v="32"/>
    <n v="0.6875"/>
    <n v="2.2222222222222223E-2"/>
  </r>
  <r>
    <n v="415"/>
    <n v="14"/>
    <s v="Plato_18"/>
    <s v="Descripcion del Plato_18"/>
    <n v="20"/>
    <n v="34"/>
    <n v="2"/>
    <n v="16"/>
    <s v="Sin cebolla"/>
    <n v="68"/>
    <n v="68"/>
    <n v="28"/>
    <n v="40"/>
    <n v="0.7"/>
    <n v="1.1111111111111112E-2"/>
  </r>
  <r>
    <n v="415"/>
    <n v="14"/>
    <s v="Plato_19"/>
    <s v="Descripcion del Plato_19"/>
    <n v="22"/>
    <n v="36"/>
    <n v="1"/>
    <n v="39"/>
    <s v="Ninguna"/>
    <n v="36"/>
    <n v="36"/>
    <n v="14"/>
    <n v="22"/>
    <n v="0.63636363636363635"/>
    <n v="2.7083333333333334E-2"/>
  </r>
  <r>
    <n v="416"/>
    <n v="20"/>
    <s v="Plato_1"/>
    <s v="Descripcion del Plato_1"/>
    <n v="15"/>
    <n v="25"/>
    <n v="1"/>
    <n v="9"/>
    <s v="Sin cebolla"/>
    <n v="25"/>
    <n v="25"/>
    <n v="10"/>
    <n v="15"/>
    <n v="0.66666666666666663"/>
    <n v="6.2500000000000003E-3"/>
  </r>
  <r>
    <n v="417"/>
    <n v="7"/>
    <s v="Plato_9"/>
    <s v="Descripcion del Plato_9"/>
    <n v="17"/>
    <n v="29"/>
    <n v="1"/>
    <n v="23"/>
    <s v="Ninguna"/>
    <n v="29"/>
    <n v="29"/>
    <n v="12"/>
    <n v="17"/>
    <n v="0.70588235294117652"/>
    <n v="1.5972222222222221E-2"/>
  </r>
  <r>
    <n v="417"/>
    <n v="7"/>
    <s v="Plato_20"/>
    <s v="Descripcion del Plato_20"/>
    <n v="25"/>
    <n v="40"/>
    <n v="1"/>
    <n v="17"/>
    <s v="Ninguna"/>
    <n v="40"/>
    <n v="40"/>
    <n v="15"/>
    <n v="25"/>
    <n v="0.6"/>
    <n v="1.1805555555555555E-2"/>
  </r>
  <r>
    <n v="417"/>
    <n v="7"/>
    <s v="Plato_12"/>
    <s v="Descripcion del Plato_12"/>
    <n v="11"/>
    <n v="19"/>
    <n v="1"/>
    <n v="16"/>
    <s v="Sin cebolla"/>
    <n v="19"/>
    <n v="19"/>
    <n v="8"/>
    <n v="11"/>
    <n v="0.72727272727272729"/>
    <n v="1.1111111111111112E-2"/>
  </r>
  <r>
    <n v="417"/>
    <n v="7"/>
    <s v="Plato_6"/>
    <s v="Descripcion del Plato_6"/>
    <n v="16"/>
    <n v="27"/>
    <n v="2"/>
    <n v="34"/>
    <s v="Sin cebolla"/>
    <n v="54"/>
    <n v="54"/>
    <n v="22"/>
    <n v="32"/>
    <n v="0.6875"/>
    <n v="2.361111111111111E-2"/>
  </r>
  <r>
    <n v="418"/>
    <n v="17"/>
    <s v="Plato_1"/>
    <s v="Descripcion del Plato_1"/>
    <n v="15"/>
    <n v="25"/>
    <n v="1"/>
    <n v="45"/>
    <s v="Ninguna"/>
    <n v="25"/>
    <n v="25"/>
    <n v="10"/>
    <n v="15"/>
    <n v="0.66666666666666663"/>
    <n v="3.125E-2"/>
  </r>
  <r>
    <n v="418"/>
    <n v="17"/>
    <s v="Plato_17"/>
    <s v="Descripcion del Plato_17"/>
    <n v="19"/>
    <n v="31"/>
    <n v="3"/>
    <n v="55"/>
    <s v="Sin cebolla"/>
    <n v="93"/>
    <n v="93"/>
    <n v="36"/>
    <n v="57"/>
    <n v="0.63157894736842102"/>
    <n v="3.8194444444444448E-2"/>
  </r>
  <r>
    <n v="419"/>
    <n v="11"/>
    <s v="Plato_18"/>
    <s v="Descripcion del Plato_18"/>
    <n v="20"/>
    <n v="34"/>
    <n v="1"/>
    <n v="7"/>
    <s v="Sin cebolla"/>
    <n v="34"/>
    <n v="34"/>
    <n v="14"/>
    <n v="20"/>
    <n v="0.7"/>
    <n v="4.8611111111111112E-3"/>
  </r>
  <r>
    <n v="419"/>
    <n v="11"/>
    <s v="Plato_11"/>
    <s v="Descripcion del Plato_11"/>
    <n v="20"/>
    <n v="33"/>
    <n v="1"/>
    <n v="57"/>
    <s v="Ninguna"/>
    <n v="33"/>
    <n v="33"/>
    <n v="13"/>
    <n v="20"/>
    <n v="0.65"/>
    <n v="3.9583333333333331E-2"/>
  </r>
  <r>
    <n v="420"/>
    <n v="18"/>
    <s v="Plato_18"/>
    <s v="Descripcion del Plato_18"/>
    <n v="20"/>
    <n v="34"/>
    <n v="2"/>
    <n v="33"/>
    <s v="Ninguna"/>
    <n v="68"/>
    <n v="68"/>
    <n v="28"/>
    <n v="40"/>
    <n v="0.7"/>
    <n v="2.2916666666666665E-2"/>
  </r>
  <r>
    <n v="420"/>
    <n v="18"/>
    <s v="Plato_3"/>
    <s v="Descripcion del Plato_3"/>
    <n v="12"/>
    <n v="20"/>
    <n v="3"/>
    <n v="10"/>
    <s v="Ninguna"/>
    <n v="60"/>
    <n v="60"/>
    <n v="24"/>
    <n v="36"/>
    <n v="0.66666666666666663"/>
    <n v="6.9444444444444441E-3"/>
  </r>
  <r>
    <n v="420"/>
    <n v="18"/>
    <s v="Plato_1"/>
    <s v="Descripcion del Plato_1"/>
    <n v="15"/>
    <n v="25"/>
    <n v="2"/>
    <n v="28"/>
    <s v="Ninguna"/>
    <n v="50"/>
    <n v="50"/>
    <n v="20"/>
    <n v="30"/>
    <n v="0.66666666666666663"/>
    <n v="1.9444444444444445E-2"/>
  </r>
  <r>
    <n v="420"/>
    <n v="18"/>
    <s v="Plato_15"/>
    <s v="Descripcion del Plato_15"/>
    <n v="19"/>
    <n v="32"/>
    <n v="2"/>
    <n v="34"/>
    <s v="Ninguna"/>
    <n v="64"/>
    <n v="64"/>
    <n v="26"/>
    <n v="38"/>
    <n v="0.68421052631578949"/>
    <n v="2.361111111111111E-2"/>
  </r>
  <r>
    <n v="421"/>
    <n v="10"/>
    <s v="Plato_17"/>
    <s v="Descripcion del Plato_17"/>
    <n v="19"/>
    <n v="31"/>
    <n v="1"/>
    <n v="18"/>
    <s v="Sin cebolla"/>
    <n v="31"/>
    <n v="31"/>
    <n v="12"/>
    <n v="19"/>
    <n v="0.63157894736842102"/>
    <n v="1.2500000000000001E-2"/>
  </r>
  <r>
    <n v="421"/>
    <n v="10"/>
    <s v="Plato_4"/>
    <s v="Descripcion del Plato_4"/>
    <n v="10"/>
    <n v="18"/>
    <n v="3"/>
    <n v="53"/>
    <s v="Sin cebolla"/>
    <n v="54"/>
    <n v="54"/>
    <n v="24"/>
    <n v="30"/>
    <n v="0.8"/>
    <n v="3.6805555555555557E-2"/>
  </r>
  <r>
    <n v="422"/>
    <n v="12"/>
    <s v="Plato_10"/>
    <s v="Descripcion del Plato_10"/>
    <n v="15"/>
    <n v="26"/>
    <n v="2"/>
    <n v="7"/>
    <s v="Sin cebolla"/>
    <n v="52"/>
    <n v="52"/>
    <n v="22"/>
    <n v="30"/>
    <n v="0.73333333333333328"/>
    <n v="4.8611111111111112E-3"/>
  </r>
  <r>
    <n v="422"/>
    <n v="12"/>
    <s v="Plato_19"/>
    <s v="Descripcion del Plato_19"/>
    <n v="22"/>
    <n v="36"/>
    <n v="1"/>
    <n v="27"/>
    <s v="Ninguna"/>
    <n v="36"/>
    <n v="36"/>
    <n v="14"/>
    <n v="22"/>
    <n v="0.63636363636363635"/>
    <n v="1.8749999999999999E-2"/>
  </r>
  <r>
    <n v="423"/>
    <n v="4"/>
    <s v="Plato_16"/>
    <s v="Descripcion del Plato_16"/>
    <n v="16"/>
    <n v="28"/>
    <n v="2"/>
    <n v="24"/>
    <s v="Ninguna"/>
    <n v="56"/>
    <n v="56"/>
    <n v="24"/>
    <n v="32"/>
    <n v="0.75"/>
    <n v="1.6666666666666666E-2"/>
  </r>
  <r>
    <n v="423"/>
    <n v="4"/>
    <s v="Plato_15"/>
    <s v="Descripcion del Plato_15"/>
    <n v="19"/>
    <n v="32"/>
    <n v="3"/>
    <n v="7"/>
    <s v="Sin cebolla"/>
    <n v="96"/>
    <n v="96"/>
    <n v="39"/>
    <n v="57"/>
    <n v="0.68421052631578949"/>
    <n v="4.8611111111111112E-3"/>
  </r>
  <r>
    <n v="424"/>
    <n v="13"/>
    <s v="Plato_5"/>
    <s v="Descripcion del Plato_5"/>
    <n v="13"/>
    <n v="22"/>
    <n v="3"/>
    <n v="43"/>
    <s v="Ninguna"/>
    <n v="66"/>
    <n v="66"/>
    <n v="27"/>
    <n v="39"/>
    <n v="0.69230769230769229"/>
    <n v="2.9861111111111113E-2"/>
  </r>
  <r>
    <n v="424"/>
    <n v="13"/>
    <s v="Plato_6"/>
    <s v="Descripcion del Plato_6"/>
    <n v="16"/>
    <n v="27"/>
    <n v="3"/>
    <n v="45"/>
    <s v="Sin cebolla"/>
    <n v="81"/>
    <n v="81"/>
    <n v="33"/>
    <n v="48"/>
    <n v="0.6875"/>
    <n v="3.125E-2"/>
  </r>
  <r>
    <n v="425"/>
    <n v="18"/>
    <s v="Plato_12"/>
    <s v="Descripcion del Plato_12"/>
    <n v="11"/>
    <n v="19"/>
    <n v="1"/>
    <n v="28"/>
    <s v="Sin cebolla"/>
    <n v="19"/>
    <n v="19"/>
    <n v="8"/>
    <n v="11"/>
    <n v="0.72727272727272729"/>
    <n v="1.9444444444444445E-2"/>
  </r>
  <r>
    <n v="426"/>
    <n v="5"/>
    <s v="Plato_11"/>
    <s v="Descripcion del Plato_11"/>
    <n v="20"/>
    <n v="33"/>
    <n v="1"/>
    <n v="8"/>
    <s v="Sin cebolla"/>
    <n v="33"/>
    <n v="33"/>
    <n v="13"/>
    <n v="20"/>
    <n v="0.65"/>
    <n v="5.5555555555555558E-3"/>
  </r>
  <r>
    <n v="426"/>
    <n v="5"/>
    <s v="Plato_16"/>
    <s v="Descripcion del Plato_16"/>
    <n v="16"/>
    <n v="28"/>
    <n v="2"/>
    <n v="38"/>
    <s v="Sin cebolla"/>
    <n v="56"/>
    <n v="56"/>
    <n v="24"/>
    <n v="32"/>
    <n v="0.75"/>
    <n v="2.6388888888888889E-2"/>
  </r>
  <r>
    <n v="426"/>
    <n v="5"/>
    <s v="Plato_1"/>
    <s v="Descripcion del Plato_1"/>
    <n v="15"/>
    <n v="25"/>
    <n v="2"/>
    <n v="23"/>
    <s v="Ninguna"/>
    <n v="50"/>
    <n v="50"/>
    <n v="20"/>
    <n v="30"/>
    <n v="0.66666666666666663"/>
    <n v="1.5972222222222221E-2"/>
  </r>
  <r>
    <n v="426"/>
    <n v="5"/>
    <s v="Plato_19"/>
    <s v="Descripcion del Plato_19"/>
    <n v="22"/>
    <n v="36"/>
    <n v="3"/>
    <n v="47"/>
    <s v="Sin cebolla"/>
    <n v="108"/>
    <n v="108"/>
    <n v="42"/>
    <n v="66"/>
    <n v="0.63636363636363635"/>
    <n v="3.2638888888888891E-2"/>
  </r>
  <r>
    <n v="427"/>
    <n v="2"/>
    <s v="Plato_1"/>
    <s v="Descripcion del Plato_1"/>
    <n v="15"/>
    <n v="25"/>
    <n v="3"/>
    <n v="34"/>
    <s v="Sin cebolla"/>
    <n v="75"/>
    <n v="75"/>
    <n v="30"/>
    <n v="45"/>
    <n v="0.66666666666666663"/>
    <n v="2.361111111111111E-2"/>
  </r>
  <r>
    <n v="427"/>
    <n v="2"/>
    <s v="Plato_8"/>
    <s v="Descripcion del Plato_8"/>
    <n v="21"/>
    <n v="35"/>
    <n v="2"/>
    <n v="52"/>
    <s v="Ninguna"/>
    <n v="70"/>
    <n v="70"/>
    <n v="28"/>
    <n v="42"/>
    <n v="0.66666666666666663"/>
    <n v="3.6111111111111108E-2"/>
  </r>
  <r>
    <n v="427"/>
    <n v="2"/>
    <s v="Plato_14"/>
    <s v="Descripcion del Plato_14"/>
    <n v="14"/>
    <n v="23"/>
    <n v="1"/>
    <n v="24"/>
    <s v="Sin cebolla"/>
    <n v="23"/>
    <n v="23"/>
    <n v="9"/>
    <n v="14"/>
    <n v="0.6428571428571429"/>
    <n v="1.6666666666666666E-2"/>
  </r>
  <r>
    <n v="427"/>
    <n v="2"/>
    <s v="Plato_12"/>
    <s v="Descripcion del Plato_12"/>
    <n v="11"/>
    <n v="19"/>
    <n v="2"/>
    <n v="56"/>
    <s v="Ninguna"/>
    <n v="38"/>
    <n v="38"/>
    <n v="16"/>
    <n v="22"/>
    <n v="0.72727272727272729"/>
    <n v="3.888888888888889E-2"/>
  </r>
  <r>
    <n v="428"/>
    <n v="7"/>
    <s v="Plato_20"/>
    <s v="Descripcion del Plato_20"/>
    <n v="25"/>
    <n v="40"/>
    <n v="1"/>
    <n v="38"/>
    <s v="Ninguna"/>
    <n v="40"/>
    <n v="40"/>
    <n v="15"/>
    <n v="25"/>
    <n v="0.6"/>
    <n v="2.6388888888888889E-2"/>
  </r>
  <r>
    <n v="428"/>
    <n v="7"/>
    <s v="Plato_14"/>
    <s v="Descripcion del Plato_14"/>
    <n v="14"/>
    <n v="23"/>
    <n v="1"/>
    <n v="46"/>
    <s v="Ninguna"/>
    <n v="23"/>
    <n v="23"/>
    <n v="9"/>
    <n v="14"/>
    <n v="0.6428571428571429"/>
    <n v="3.1944444444444442E-2"/>
  </r>
  <r>
    <n v="428"/>
    <n v="7"/>
    <s v="Plato_1"/>
    <s v="Descripcion del Plato_1"/>
    <n v="15"/>
    <n v="25"/>
    <n v="2"/>
    <n v="48"/>
    <s v="Ninguna"/>
    <n v="50"/>
    <n v="50"/>
    <n v="20"/>
    <n v="30"/>
    <n v="0.66666666666666663"/>
    <n v="3.3333333333333333E-2"/>
  </r>
  <r>
    <n v="428"/>
    <n v="7"/>
    <s v="Plato_17"/>
    <s v="Descripcion del Plato_17"/>
    <n v="19"/>
    <n v="31"/>
    <n v="2"/>
    <n v="47"/>
    <s v="Ninguna"/>
    <n v="62"/>
    <n v="62"/>
    <n v="24"/>
    <n v="38"/>
    <n v="0.63157894736842102"/>
    <n v="3.2638888888888891E-2"/>
  </r>
  <r>
    <n v="429"/>
    <n v="8"/>
    <s v="Plato_10"/>
    <s v="Descripcion del Plato_10"/>
    <n v="15"/>
    <n v="26"/>
    <n v="3"/>
    <n v="27"/>
    <s v="Ninguna"/>
    <n v="78"/>
    <n v="78"/>
    <n v="33"/>
    <n v="45"/>
    <n v="0.73333333333333328"/>
    <n v="1.8749999999999999E-2"/>
  </r>
  <r>
    <n v="430"/>
    <n v="7"/>
    <s v="Plato_1"/>
    <s v="Descripcion del Plato_1"/>
    <n v="15"/>
    <n v="25"/>
    <n v="1"/>
    <n v="49"/>
    <s v="Ninguna"/>
    <n v="25"/>
    <n v="25"/>
    <n v="10"/>
    <n v="15"/>
    <n v="0.66666666666666663"/>
    <n v="3.4027777777777775E-2"/>
  </r>
  <r>
    <n v="431"/>
    <n v="15"/>
    <s v="Plato_2"/>
    <s v="Descripcion del Plato_2"/>
    <n v="18"/>
    <n v="30"/>
    <n v="2"/>
    <n v="20"/>
    <s v="Ninguna"/>
    <n v="60"/>
    <n v="60"/>
    <n v="24"/>
    <n v="36"/>
    <n v="0.66666666666666663"/>
    <n v="1.3888888888888888E-2"/>
  </r>
  <r>
    <n v="432"/>
    <n v="10"/>
    <s v="Plato_3"/>
    <s v="Descripcion del Plato_3"/>
    <n v="12"/>
    <n v="20"/>
    <n v="3"/>
    <n v="16"/>
    <s v="Sin cebolla"/>
    <n v="60"/>
    <n v="60"/>
    <n v="24"/>
    <n v="36"/>
    <n v="0.66666666666666663"/>
    <n v="1.1111111111111112E-2"/>
  </r>
  <r>
    <n v="432"/>
    <n v="10"/>
    <s v="Plato_13"/>
    <s v="Descripcion del Plato_13"/>
    <n v="13"/>
    <n v="21"/>
    <n v="1"/>
    <n v="27"/>
    <s v="Ninguna"/>
    <n v="21"/>
    <n v="21"/>
    <n v="8"/>
    <n v="13"/>
    <n v="0.61538461538461542"/>
    <n v="1.8749999999999999E-2"/>
  </r>
  <r>
    <n v="432"/>
    <n v="10"/>
    <s v="Plato_16"/>
    <s v="Descripcion del Plato_16"/>
    <n v="16"/>
    <n v="28"/>
    <n v="1"/>
    <n v="31"/>
    <s v="Ninguna"/>
    <n v="28"/>
    <n v="28"/>
    <n v="12"/>
    <n v="16"/>
    <n v="0.75"/>
    <n v="2.1527777777777778E-2"/>
  </r>
  <r>
    <n v="433"/>
    <n v="10"/>
    <s v="Plato_2"/>
    <s v="Descripcion del Plato_2"/>
    <n v="18"/>
    <n v="30"/>
    <n v="1"/>
    <n v="56"/>
    <s v="Sin cebolla"/>
    <n v="30"/>
    <n v="30"/>
    <n v="12"/>
    <n v="18"/>
    <n v="0.66666666666666663"/>
    <n v="3.888888888888889E-2"/>
  </r>
  <r>
    <n v="433"/>
    <n v="10"/>
    <s v="Plato_7"/>
    <s v="Descripcion del Plato_7"/>
    <n v="14"/>
    <n v="24"/>
    <n v="3"/>
    <n v="18"/>
    <s v="Ninguna"/>
    <n v="72"/>
    <n v="72"/>
    <n v="30"/>
    <n v="42"/>
    <n v="0.7142857142857143"/>
    <n v="1.2500000000000001E-2"/>
  </r>
  <r>
    <n v="434"/>
    <n v="15"/>
    <s v="Plato_10"/>
    <s v="Descripcion del Plato_10"/>
    <n v="15"/>
    <n v="26"/>
    <n v="2"/>
    <n v="26"/>
    <s v="Ninguna"/>
    <n v="52"/>
    <n v="52"/>
    <n v="22"/>
    <n v="30"/>
    <n v="0.73333333333333328"/>
    <n v="1.8055555555555554E-2"/>
  </r>
  <r>
    <n v="434"/>
    <n v="15"/>
    <s v="Plato_5"/>
    <s v="Descripcion del Plato_5"/>
    <n v="13"/>
    <n v="22"/>
    <n v="2"/>
    <n v="32"/>
    <s v="Sin cebolla"/>
    <n v="44"/>
    <n v="44"/>
    <n v="18"/>
    <n v="26"/>
    <n v="0.69230769230769229"/>
    <n v="2.2222222222222223E-2"/>
  </r>
  <r>
    <n v="435"/>
    <n v="17"/>
    <s v="Plato_10"/>
    <s v="Descripcion del Plato_10"/>
    <n v="15"/>
    <n v="26"/>
    <n v="2"/>
    <n v="14"/>
    <s v="Ninguna"/>
    <n v="52"/>
    <n v="52"/>
    <n v="22"/>
    <n v="30"/>
    <n v="0.73333333333333328"/>
    <n v="9.7222222222222224E-3"/>
  </r>
  <r>
    <n v="435"/>
    <n v="17"/>
    <s v="Plato_13"/>
    <s v="Descripcion del Plato_13"/>
    <n v="13"/>
    <n v="21"/>
    <n v="2"/>
    <n v="42"/>
    <s v="Ninguna"/>
    <n v="42"/>
    <n v="42"/>
    <n v="16"/>
    <n v="26"/>
    <n v="0.61538461538461542"/>
    <n v="2.9166666666666667E-2"/>
  </r>
  <r>
    <n v="435"/>
    <n v="17"/>
    <s v="Plato_2"/>
    <s v="Descripcion del Plato_2"/>
    <n v="18"/>
    <n v="30"/>
    <n v="2"/>
    <n v="55"/>
    <s v="Sin cebolla"/>
    <n v="60"/>
    <n v="60"/>
    <n v="24"/>
    <n v="36"/>
    <n v="0.66666666666666663"/>
    <n v="3.8194444444444448E-2"/>
  </r>
  <r>
    <n v="436"/>
    <n v="10"/>
    <s v="Plato_16"/>
    <s v="Descripcion del Plato_16"/>
    <n v="16"/>
    <n v="28"/>
    <n v="2"/>
    <n v="45"/>
    <s v="Sin cebolla"/>
    <n v="56"/>
    <n v="56"/>
    <n v="24"/>
    <n v="32"/>
    <n v="0.75"/>
    <n v="3.125E-2"/>
  </r>
  <r>
    <n v="437"/>
    <n v="16"/>
    <s v="Plato_8"/>
    <s v="Descripcion del Plato_8"/>
    <n v="21"/>
    <n v="35"/>
    <n v="2"/>
    <n v="51"/>
    <s v="Sin cebolla"/>
    <n v="70"/>
    <n v="70"/>
    <n v="28"/>
    <n v="42"/>
    <n v="0.66666666666666663"/>
    <n v="3.5416666666666666E-2"/>
  </r>
  <r>
    <n v="438"/>
    <n v="2"/>
    <s v="Plato_11"/>
    <s v="Descripcion del Plato_11"/>
    <n v="20"/>
    <n v="33"/>
    <n v="1"/>
    <n v="51"/>
    <s v="Sin cebolla"/>
    <n v="33"/>
    <n v="33"/>
    <n v="13"/>
    <n v="20"/>
    <n v="0.65"/>
    <n v="3.5416666666666666E-2"/>
  </r>
  <r>
    <n v="439"/>
    <n v="15"/>
    <s v="Plato_11"/>
    <s v="Descripcion del Plato_11"/>
    <n v="20"/>
    <n v="33"/>
    <n v="3"/>
    <n v="35"/>
    <s v="Ninguna"/>
    <n v="99"/>
    <n v="99"/>
    <n v="39"/>
    <n v="60"/>
    <n v="0.65"/>
    <n v="2.4305555555555556E-2"/>
  </r>
  <r>
    <n v="439"/>
    <n v="15"/>
    <s v="Plato_10"/>
    <s v="Descripcion del Plato_10"/>
    <n v="15"/>
    <n v="26"/>
    <n v="3"/>
    <n v="29"/>
    <s v="Sin cebolla"/>
    <n v="78"/>
    <n v="78"/>
    <n v="33"/>
    <n v="45"/>
    <n v="0.73333333333333328"/>
    <n v="2.013888888888889E-2"/>
  </r>
  <r>
    <n v="440"/>
    <n v="13"/>
    <s v="Plato_14"/>
    <s v="Descripcion del Plato_14"/>
    <n v="14"/>
    <n v="23"/>
    <n v="2"/>
    <n v="36"/>
    <s v="Ninguna"/>
    <n v="46"/>
    <n v="46"/>
    <n v="18"/>
    <n v="28"/>
    <n v="0.6428571428571429"/>
    <n v="2.5000000000000001E-2"/>
  </r>
  <r>
    <n v="440"/>
    <n v="13"/>
    <s v="Plato_12"/>
    <s v="Descripcion del Plato_12"/>
    <n v="11"/>
    <n v="19"/>
    <n v="2"/>
    <n v="9"/>
    <s v="Ninguna"/>
    <n v="38"/>
    <n v="38"/>
    <n v="16"/>
    <n v="22"/>
    <n v="0.72727272727272729"/>
    <n v="6.2500000000000003E-3"/>
  </r>
  <r>
    <n v="441"/>
    <n v="13"/>
    <s v="Plato_8"/>
    <s v="Descripcion del Plato_8"/>
    <n v="21"/>
    <n v="35"/>
    <n v="3"/>
    <n v="54"/>
    <s v="Ninguna"/>
    <n v="105"/>
    <n v="105"/>
    <n v="42"/>
    <n v="63"/>
    <n v="0.66666666666666663"/>
    <n v="3.7499999999999999E-2"/>
  </r>
  <r>
    <n v="441"/>
    <n v="13"/>
    <s v="Plato_10"/>
    <s v="Descripcion del Plato_10"/>
    <n v="15"/>
    <n v="26"/>
    <n v="3"/>
    <n v="36"/>
    <s v="Sin cebolla"/>
    <n v="78"/>
    <n v="78"/>
    <n v="33"/>
    <n v="45"/>
    <n v="0.73333333333333328"/>
    <n v="2.5000000000000001E-2"/>
  </r>
  <r>
    <n v="442"/>
    <n v="15"/>
    <s v="Plato_18"/>
    <s v="Descripcion del Plato_18"/>
    <n v="20"/>
    <n v="34"/>
    <n v="3"/>
    <n v="29"/>
    <s v="Sin cebolla"/>
    <n v="102"/>
    <n v="102"/>
    <n v="42"/>
    <n v="60"/>
    <n v="0.7"/>
    <n v="2.013888888888889E-2"/>
  </r>
  <r>
    <n v="442"/>
    <n v="15"/>
    <s v="Plato_1"/>
    <s v="Descripcion del Plato_1"/>
    <n v="15"/>
    <n v="25"/>
    <n v="1"/>
    <n v="57"/>
    <s v="Ninguna"/>
    <n v="25"/>
    <n v="25"/>
    <n v="10"/>
    <n v="15"/>
    <n v="0.66666666666666663"/>
    <n v="3.9583333333333331E-2"/>
  </r>
  <r>
    <n v="442"/>
    <n v="15"/>
    <s v="Plato_19"/>
    <s v="Descripcion del Plato_19"/>
    <n v="22"/>
    <n v="36"/>
    <n v="3"/>
    <n v="45"/>
    <s v="Ninguna"/>
    <n v="108"/>
    <n v="108"/>
    <n v="42"/>
    <n v="66"/>
    <n v="0.63636363636363635"/>
    <n v="3.125E-2"/>
  </r>
  <r>
    <n v="443"/>
    <n v="4"/>
    <s v="Plato_14"/>
    <s v="Descripcion del Plato_14"/>
    <n v="14"/>
    <n v="23"/>
    <n v="1"/>
    <n v="30"/>
    <s v="Ninguna"/>
    <n v="23"/>
    <n v="23"/>
    <n v="9"/>
    <n v="14"/>
    <n v="0.6428571428571429"/>
    <n v="2.0833333333333332E-2"/>
  </r>
  <r>
    <n v="443"/>
    <n v="4"/>
    <s v="Plato_15"/>
    <s v="Descripcion del Plato_15"/>
    <n v="19"/>
    <n v="32"/>
    <n v="1"/>
    <n v="52"/>
    <s v="Ninguna"/>
    <n v="32"/>
    <n v="32"/>
    <n v="13"/>
    <n v="19"/>
    <n v="0.68421052631578949"/>
    <n v="3.6111111111111108E-2"/>
  </r>
  <r>
    <n v="443"/>
    <n v="4"/>
    <s v="Plato_10"/>
    <s v="Descripcion del Plato_10"/>
    <n v="15"/>
    <n v="26"/>
    <n v="3"/>
    <n v="55"/>
    <s v="Ninguna"/>
    <n v="78"/>
    <n v="78"/>
    <n v="33"/>
    <n v="45"/>
    <n v="0.73333333333333328"/>
    <n v="3.8194444444444448E-2"/>
  </r>
  <r>
    <n v="443"/>
    <n v="4"/>
    <s v="Plato_16"/>
    <s v="Descripcion del Plato_16"/>
    <n v="16"/>
    <n v="28"/>
    <n v="3"/>
    <n v="18"/>
    <s v="Ninguna"/>
    <n v="84"/>
    <n v="84"/>
    <n v="36"/>
    <n v="48"/>
    <n v="0.75"/>
    <n v="1.2500000000000001E-2"/>
  </r>
  <r>
    <n v="444"/>
    <n v="8"/>
    <s v="Plato_14"/>
    <s v="Descripcion del Plato_14"/>
    <n v="14"/>
    <n v="23"/>
    <n v="1"/>
    <n v="32"/>
    <s v="Sin cebolla"/>
    <n v="23"/>
    <n v="23"/>
    <n v="9"/>
    <n v="14"/>
    <n v="0.6428571428571429"/>
    <n v="2.2222222222222223E-2"/>
  </r>
  <r>
    <n v="444"/>
    <n v="8"/>
    <s v="Plato_7"/>
    <s v="Descripcion del Plato_7"/>
    <n v="14"/>
    <n v="24"/>
    <n v="3"/>
    <n v="49"/>
    <s v="Sin cebolla"/>
    <n v="72"/>
    <n v="72"/>
    <n v="30"/>
    <n v="42"/>
    <n v="0.7142857142857143"/>
    <n v="3.4027777777777775E-2"/>
  </r>
  <r>
    <n v="445"/>
    <n v="6"/>
    <s v="Plato_6"/>
    <s v="Descripcion del Plato_6"/>
    <n v="16"/>
    <n v="27"/>
    <n v="3"/>
    <n v="26"/>
    <s v="Ninguna"/>
    <n v="81"/>
    <n v="81"/>
    <n v="33"/>
    <n v="48"/>
    <n v="0.6875"/>
    <n v="1.8055555555555554E-2"/>
  </r>
  <r>
    <n v="446"/>
    <n v="12"/>
    <s v="Plato_13"/>
    <s v="Descripcion del Plato_13"/>
    <n v="13"/>
    <n v="21"/>
    <n v="1"/>
    <n v="8"/>
    <s v="Sin cebolla"/>
    <n v="21"/>
    <n v="21"/>
    <n v="8"/>
    <n v="13"/>
    <n v="0.61538461538461542"/>
    <n v="5.5555555555555558E-3"/>
  </r>
  <r>
    <n v="447"/>
    <n v="8"/>
    <s v="Plato_3"/>
    <s v="Descripcion del Plato_3"/>
    <n v="12"/>
    <n v="20"/>
    <n v="2"/>
    <n v="29"/>
    <s v="Sin cebolla"/>
    <n v="40"/>
    <n v="40"/>
    <n v="16"/>
    <n v="24"/>
    <n v="0.66666666666666663"/>
    <n v="2.013888888888889E-2"/>
  </r>
  <r>
    <n v="447"/>
    <n v="8"/>
    <s v="Plato_12"/>
    <s v="Descripcion del Plato_12"/>
    <n v="11"/>
    <n v="19"/>
    <n v="3"/>
    <n v="50"/>
    <s v="Sin cebolla"/>
    <n v="57"/>
    <n v="57"/>
    <n v="24"/>
    <n v="33"/>
    <n v="0.72727272727272729"/>
    <n v="3.4722222222222224E-2"/>
  </r>
  <r>
    <n v="447"/>
    <n v="8"/>
    <s v="Plato_16"/>
    <s v="Descripcion del Plato_16"/>
    <n v="16"/>
    <n v="28"/>
    <n v="3"/>
    <n v="7"/>
    <s v="Ninguna"/>
    <n v="84"/>
    <n v="84"/>
    <n v="36"/>
    <n v="48"/>
    <n v="0.75"/>
    <n v="4.8611111111111112E-3"/>
  </r>
  <r>
    <n v="448"/>
    <n v="4"/>
    <s v="Plato_12"/>
    <s v="Descripcion del Plato_12"/>
    <n v="11"/>
    <n v="19"/>
    <n v="2"/>
    <n v="26"/>
    <s v="Sin cebolla"/>
    <n v="38"/>
    <n v="38"/>
    <n v="16"/>
    <n v="22"/>
    <n v="0.72727272727272729"/>
    <n v="1.8055555555555554E-2"/>
  </r>
  <r>
    <n v="448"/>
    <n v="4"/>
    <s v="Plato_11"/>
    <s v="Descripcion del Plato_11"/>
    <n v="20"/>
    <n v="33"/>
    <n v="3"/>
    <n v="40"/>
    <s v="Sin cebolla"/>
    <n v="99"/>
    <n v="99"/>
    <n v="39"/>
    <n v="60"/>
    <n v="0.65"/>
    <n v="2.7777777777777776E-2"/>
  </r>
  <r>
    <n v="449"/>
    <n v="3"/>
    <s v="Plato_15"/>
    <s v="Descripcion del Plato_15"/>
    <n v="19"/>
    <n v="32"/>
    <n v="2"/>
    <n v="33"/>
    <s v="Sin cebolla"/>
    <n v="64"/>
    <n v="64"/>
    <n v="26"/>
    <n v="38"/>
    <n v="0.68421052631578949"/>
    <n v="2.2916666666666665E-2"/>
  </r>
  <r>
    <n v="450"/>
    <n v="9"/>
    <s v="Plato_4"/>
    <s v="Descripcion del Plato_4"/>
    <n v="10"/>
    <n v="18"/>
    <n v="2"/>
    <n v="13"/>
    <s v="Sin cebolla"/>
    <n v="36"/>
    <n v="36"/>
    <n v="16"/>
    <n v="20"/>
    <n v="0.8"/>
    <n v="9.0277777777777769E-3"/>
  </r>
  <r>
    <n v="450"/>
    <n v="9"/>
    <s v="Plato_19"/>
    <s v="Descripcion del Plato_19"/>
    <n v="22"/>
    <n v="36"/>
    <n v="1"/>
    <n v="21"/>
    <s v="Ninguna"/>
    <n v="36"/>
    <n v="36"/>
    <n v="14"/>
    <n v="22"/>
    <n v="0.63636363636363635"/>
    <n v="1.4583333333333334E-2"/>
  </r>
  <r>
    <n v="451"/>
    <n v="3"/>
    <s v="Plato_8"/>
    <s v="Descripcion del Plato_8"/>
    <n v="21"/>
    <n v="35"/>
    <n v="1"/>
    <n v="23"/>
    <s v="Sin cebolla"/>
    <n v="35"/>
    <n v="35"/>
    <n v="14"/>
    <n v="21"/>
    <n v="0.66666666666666663"/>
    <n v="1.5972222222222221E-2"/>
  </r>
  <r>
    <n v="451"/>
    <n v="3"/>
    <s v="Plato_14"/>
    <s v="Descripcion del Plato_14"/>
    <n v="14"/>
    <n v="23"/>
    <n v="1"/>
    <n v="41"/>
    <s v="Sin cebolla"/>
    <n v="23"/>
    <n v="23"/>
    <n v="9"/>
    <n v="14"/>
    <n v="0.6428571428571429"/>
    <n v="2.8472222222222222E-2"/>
  </r>
  <r>
    <n v="451"/>
    <n v="3"/>
    <s v="Plato_18"/>
    <s v="Descripcion del Plato_18"/>
    <n v="20"/>
    <n v="34"/>
    <n v="1"/>
    <n v="39"/>
    <s v="Ninguna"/>
    <n v="34"/>
    <n v="34"/>
    <n v="14"/>
    <n v="20"/>
    <n v="0.7"/>
    <n v="2.7083333333333334E-2"/>
  </r>
  <r>
    <n v="452"/>
    <n v="9"/>
    <s v="Plato_17"/>
    <s v="Descripcion del Plato_17"/>
    <n v="19"/>
    <n v="31"/>
    <n v="3"/>
    <n v="53"/>
    <s v="Ninguna"/>
    <n v="93"/>
    <n v="93"/>
    <n v="36"/>
    <n v="57"/>
    <n v="0.63157894736842102"/>
    <n v="3.6805555555555557E-2"/>
  </r>
  <r>
    <n v="452"/>
    <n v="9"/>
    <s v="Plato_5"/>
    <s v="Descripcion del Plato_5"/>
    <n v="13"/>
    <n v="22"/>
    <n v="2"/>
    <n v="28"/>
    <s v="Ninguna"/>
    <n v="44"/>
    <n v="44"/>
    <n v="18"/>
    <n v="26"/>
    <n v="0.69230769230769229"/>
    <n v="1.9444444444444445E-2"/>
  </r>
  <r>
    <n v="452"/>
    <n v="9"/>
    <s v="Plato_13"/>
    <s v="Descripcion del Plato_13"/>
    <n v="13"/>
    <n v="21"/>
    <n v="1"/>
    <n v="42"/>
    <s v="Sin cebolla"/>
    <n v="21"/>
    <n v="21"/>
    <n v="8"/>
    <n v="13"/>
    <n v="0.61538461538461542"/>
    <n v="2.9166666666666667E-2"/>
  </r>
  <r>
    <n v="453"/>
    <n v="6"/>
    <s v="Plato_18"/>
    <s v="Descripcion del Plato_18"/>
    <n v="20"/>
    <n v="34"/>
    <n v="1"/>
    <n v="42"/>
    <s v="Ninguna"/>
    <n v="34"/>
    <n v="34"/>
    <n v="14"/>
    <n v="20"/>
    <n v="0.7"/>
    <n v="2.9166666666666667E-2"/>
  </r>
  <r>
    <n v="453"/>
    <n v="6"/>
    <s v="Plato_15"/>
    <s v="Descripcion del Plato_15"/>
    <n v="19"/>
    <n v="32"/>
    <n v="3"/>
    <n v="58"/>
    <s v="Ninguna"/>
    <n v="96"/>
    <n v="96"/>
    <n v="39"/>
    <n v="57"/>
    <n v="0.68421052631578949"/>
    <n v="4.027777777777778E-2"/>
  </r>
  <r>
    <n v="454"/>
    <n v="1"/>
    <s v="Plato_6"/>
    <s v="Descripcion del Plato_6"/>
    <n v="16"/>
    <n v="27"/>
    <n v="2"/>
    <n v="49"/>
    <s v="Ninguna"/>
    <n v="54"/>
    <n v="54"/>
    <n v="22"/>
    <n v="32"/>
    <n v="0.6875"/>
    <n v="3.4027777777777775E-2"/>
  </r>
  <r>
    <n v="454"/>
    <n v="1"/>
    <s v="Plato_12"/>
    <s v="Descripcion del Plato_12"/>
    <n v="11"/>
    <n v="19"/>
    <n v="3"/>
    <n v="18"/>
    <s v="Sin cebolla"/>
    <n v="57"/>
    <n v="57"/>
    <n v="24"/>
    <n v="33"/>
    <n v="0.72727272727272729"/>
    <n v="1.2500000000000001E-2"/>
  </r>
  <r>
    <n v="454"/>
    <n v="1"/>
    <s v="Plato_19"/>
    <s v="Descripcion del Plato_19"/>
    <n v="22"/>
    <n v="36"/>
    <n v="2"/>
    <n v="42"/>
    <s v="Sin cebolla"/>
    <n v="72"/>
    <n v="72"/>
    <n v="28"/>
    <n v="44"/>
    <n v="0.63636363636363635"/>
    <n v="2.9166666666666667E-2"/>
  </r>
  <r>
    <n v="454"/>
    <n v="1"/>
    <s v="Plato_1"/>
    <s v="Descripcion del Plato_1"/>
    <n v="15"/>
    <n v="25"/>
    <n v="2"/>
    <n v="44"/>
    <s v="Ninguna"/>
    <n v="50"/>
    <n v="50"/>
    <n v="20"/>
    <n v="30"/>
    <n v="0.66666666666666663"/>
    <n v="3.0555555555555555E-2"/>
  </r>
  <r>
    <n v="455"/>
    <n v="12"/>
    <s v="Plato_7"/>
    <s v="Descripcion del Plato_7"/>
    <n v="14"/>
    <n v="24"/>
    <n v="2"/>
    <n v="11"/>
    <s v="Ninguna"/>
    <n v="48"/>
    <n v="48"/>
    <n v="20"/>
    <n v="28"/>
    <n v="0.7142857142857143"/>
    <n v="7.6388888888888886E-3"/>
  </r>
  <r>
    <n v="456"/>
    <n v="13"/>
    <s v="Plato_20"/>
    <s v="Descripcion del Plato_20"/>
    <n v="25"/>
    <n v="40"/>
    <n v="2"/>
    <n v="47"/>
    <s v="Sin cebolla"/>
    <n v="80"/>
    <n v="80"/>
    <n v="30"/>
    <n v="50"/>
    <n v="0.6"/>
    <n v="3.2638888888888891E-2"/>
  </r>
  <r>
    <n v="456"/>
    <n v="13"/>
    <s v="Plato_18"/>
    <s v="Descripcion del Plato_18"/>
    <n v="20"/>
    <n v="34"/>
    <n v="2"/>
    <n v="24"/>
    <s v="Ninguna"/>
    <n v="68"/>
    <n v="68"/>
    <n v="28"/>
    <n v="40"/>
    <n v="0.7"/>
    <n v="1.6666666666666666E-2"/>
  </r>
  <r>
    <n v="457"/>
    <n v="18"/>
    <s v="Plato_11"/>
    <s v="Descripcion del Plato_11"/>
    <n v="20"/>
    <n v="33"/>
    <n v="3"/>
    <n v="43"/>
    <s v="Sin cebolla"/>
    <n v="99"/>
    <n v="99"/>
    <n v="39"/>
    <n v="60"/>
    <n v="0.65"/>
    <n v="2.9861111111111113E-2"/>
  </r>
  <r>
    <n v="457"/>
    <n v="18"/>
    <s v="Plato_12"/>
    <s v="Descripcion del Plato_12"/>
    <n v="11"/>
    <n v="19"/>
    <n v="2"/>
    <n v="15"/>
    <s v="Sin cebolla"/>
    <n v="38"/>
    <n v="38"/>
    <n v="16"/>
    <n v="22"/>
    <n v="0.72727272727272729"/>
    <n v="1.0416666666666666E-2"/>
  </r>
  <r>
    <n v="458"/>
    <n v="4"/>
    <s v="Plato_16"/>
    <s v="Descripcion del Plato_16"/>
    <n v="16"/>
    <n v="28"/>
    <n v="2"/>
    <n v="11"/>
    <s v="Sin cebolla"/>
    <n v="56"/>
    <n v="56"/>
    <n v="24"/>
    <n v="32"/>
    <n v="0.75"/>
    <n v="7.6388888888888886E-3"/>
  </r>
  <r>
    <n v="458"/>
    <n v="4"/>
    <s v="Plato_18"/>
    <s v="Descripcion del Plato_18"/>
    <n v="20"/>
    <n v="34"/>
    <n v="3"/>
    <n v="28"/>
    <s v="Ninguna"/>
    <n v="102"/>
    <n v="102"/>
    <n v="42"/>
    <n v="60"/>
    <n v="0.7"/>
    <n v="1.9444444444444445E-2"/>
  </r>
  <r>
    <n v="458"/>
    <n v="4"/>
    <s v="Plato_11"/>
    <s v="Descripcion del Plato_11"/>
    <n v="20"/>
    <n v="33"/>
    <n v="2"/>
    <n v="6"/>
    <s v="Ninguna"/>
    <n v="66"/>
    <n v="66"/>
    <n v="26"/>
    <n v="40"/>
    <n v="0.65"/>
    <n v="4.1666666666666666E-3"/>
  </r>
  <r>
    <n v="458"/>
    <n v="4"/>
    <s v="Plato_5"/>
    <s v="Descripcion del Plato_5"/>
    <n v="13"/>
    <n v="22"/>
    <n v="2"/>
    <n v="44"/>
    <s v="Ninguna"/>
    <n v="44"/>
    <n v="44"/>
    <n v="18"/>
    <n v="26"/>
    <n v="0.69230769230769229"/>
    <n v="3.0555555555555555E-2"/>
  </r>
  <r>
    <n v="459"/>
    <n v="20"/>
    <s v="Plato_16"/>
    <s v="Descripcion del Plato_16"/>
    <n v="16"/>
    <n v="28"/>
    <n v="3"/>
    <n v="30"/>
    <s v="Ninguna"/>
    <n v="84"/>
    <n v="84"/>
    <n v="36"/>
    <n v="48"/>
    <n v="0.75"/>
    <n v="2.0833333333333332E-2"/>
  </r>
  <r>
    <n v="460"/>
    <n v="19"/>
    <s v="Plato_16"/>
    <s v="Descripcion del Plato_16"/>
    <n v="16"/>
    <n v="28"/>
    <n v="1"/>
    <n v="40"/>
    <s v="Sin cebolla"/>
    <n v="28"/>
    <n v="28"/>
    <n v="12"/>
    <n v="16"/>
    <n v="0.75"/>
    <n v="2.7777777777777776E-2"/>
  </r>
  <r>
    <n v="460"/>
    <n v="19"/>
    <s v="Plato_10"/>
    <s v="Descripcion del Plato_10"/>
    <n v="15"/>
    <n v="26"/>
    <n v="1"/>
    <n v="8"/>
    <s v="Sin cebolla"/>
    <n v="26"/>
    <n v="26"/>
    <n v="11"/>
    <n v="15"/>
    <n v="0.73333333333333328"/>
    <n v="5.5555555555555558E-3"/>
  </r>
  <r>
    <n v="460"/>
    <n v="19"/>
    <s v="Plato_1"/>
    <s v="Descripcion del Plato_1"/>
    <n v="15"/>
    <n v="25"/>
    <n v="2"/>
    <n v="43"/>
    <s v="Ninguna"/>
    <n v="50"/>
    <n v="50"/>
    <n v="20"/>
    <n v="30"/>
    <n v="0.66666666666666663"/>
    <n v="2.9861111111111113E-2"/>
  </r>
  <r>
    <n v="460"/>
    <n v="19"/>
    <s v="Plato_7"/>
    <s v="Descripcion del Plato_7"/>
    <n v="14"/>
    <n v="24"/>
    <n v="3"/>
    <n v="33"/>
    <s v="Ninguna"/>
    <n v="72"/>
    <n v="72"/>
    <n v="30"/>
    <n v="42"/>
    <n v="0.7142857142857143"/>
    <n v="2.2916666666666665E-2"/>
  </r>
  <r>
    <n v="461"/>
    <n v="4"/>
    <s v="Plato_8"/>
    <s v="Descripcion del Plato_8"/>
    <n v="21"/>
    <n v="35"/>
    <n v="2"/>
    <n v="38"/>
    <s v="Sin cebolla"/>
    <n v="70"/>
    <n v="70"/>
    <n v="28"/>
    <n v="42"/>
    <n v="0.66666666666666663"/>
    <n v="2.6388888888888889E-2"/>
  </r>
  <r>
    <n v="461"/>
    <n v="4"/>
    <s v="Plato_9"/>
    <s v="Descripcion del Plato_9"/>
    <n v="17"/>
    <n v="29"/>
    <n v="1"/>
    <n v="28"/>
    <s v="Ninguna"/>
    <n v="29"/>
    <n v="29"/>
    <n v="12"/>
    <n v="17"/>
    <n v="0.70588235294117652"/>
    <n v="1.9444444444444445E-2"/>
  </r>
  <r>
    <n v="462"/>
    <n v="9"/>
    <s v="Plato_11"/>
    <s v="Descripcion del Plato_11"/>
    <n v="20"/>
    <n v="33"/>
    <n v="3"/>
    <n v="11"/>
    <s v="Ninguna"/>
    <n v="99"/>
    <n v="99"/>
    <n v="39"/>
    <n v="60"/>
    <n v="0.65"/>
    <n v="7.6388888888888886E-3"/>
  </r>
  <r>
    <n v="463"/>
    <n v="7"/>
    <s v="Plato_17"/>
    <s v="Descripcion del Plato_17"/>
    <n v="19"/>
    <n v="31"/>
    <n v="3"/>
    <n v="14"/>
    <s v="Sin cebolla"/>
    <n v="93"/>
    <n v="93"/>
    <n v="36"/>
    <n v="57"/>
    <n v="0.63157894736842102"/>
    <n v="9.7222222222222224E-3"/>
  </r>
  <r>
    <n v="464"/>
    <n v="16"/>
    <s v="Plato_10"/>
    <s v="Descripcion del Plato_10"/>
    <n v="15"/>
    <n v="26"/>
    <n v="3"/>
    <n v="50"/>
    <s v="Sin cebolla"/>
    <n v="78"/>
    <n v="78"/>
    <n v="33"/>
    <n v="45"/>
    <n v="0.73333333333333328"/>
    <n v="3.4722222222222224E-2"/>
  </r>
  <r>
    <n v="464"/>
    <n v="16"/>
    <s v="Plato_6"/>
    <s v="Descripcion del Plato_6"/>
    <n v="16"/>
    <n v="27"/>
    <n v="2"/>
    <n v="24"/>
    <s v="Ninguna"/>
    <n v="54"/>
    <n v="54"/>
    <n v="22"/>
    <n v="32"/>
    <n v="0.6875"/>
    <n v="1.6666666666666666E-2"/>
  </r>
  <r>
    <n v="464"/>
    <n v="16"/>
    <s v="Plato_5"/>
    <s v="Descripcion del Plato_5"/>
    <n v="13"/>
    <n v="22"/>
    <n v="1"/>
    <n v="10"/>
    <s v="Ninguna"/>
    <n v="22"/>
    <n v="22"/>
    <n v="9"/>
    <n v="13"/>
    <n v="0.69230769230769229"/>
    <n v="6.9444444444444441E-3"/>
  </r>
  <r>
    <n v="465"/>
    <n v="4"/>
    <s v="Plato_1"/>
    <s v="Descripcion del Plato_1"/>
    <n v="15"/>
    <n v="25"/>
    <n v="3"/>
    <n v="37"/>
    <s v="Ninguna"/>
    <n v="75"/>
    <n v="75"/>
    <n v="30"/>
    <n v="45"/>
    <n v="0.66666666666666663"/>
    <n v="2.5694444444444443E-2"/>
  </r>
  <r>
    <n v="465"/>
    <n v="4"/>
    <s v="Plato_14"/>
    <s v="Descripcion del Plato_14"/>
    <n v="14"/>
    <n v="23"/>
    <n v="2"/>
    <n v="23"/>
    <s v="Sin cebolla"/>
    <n v="46"/>
    <n v="46"/>
    <n v="18"/>
    <n v="28"/>
    <n v="0.6428571428571429"/>
    <n v="1.5972222222222221E-2"/>
  </r>
  <r>
    <n v="466"/>
    <n v="4"/>
    <s v="Plato_5"/>
    <s v="Descripcion del Plato_5"/>
    <n v="13"/>
    <n v="22"/>
    <n v="1"/>
    <n v="50"/>
    <s v="Sin cebolla"/>
    <n v="22"/>
    <n v="22"/>
    <n v="9"/>
    <n v="13"/>
    <n v="0.69230769230769229"/>
    <n v="3.4722222222222224E-2"/>
  </r>
  <r>
    <n v="466"/>
    <n v="4"/>
    <s v="Plato_2"/>
    <s v="Descripcion del Plato_2"/>
    <n v="18"/>
    <n v="30"/>
    <n v="3"/>
    <n v="52"/>
    <s v="Ninguna"/>
    <n v="90"/>
    <n v="90"/>
    <n v="36"/>
    <n v="54"/>
    <n v="0.66666666666666663"/>
    <n v="3.6111111111111108E-2"/>
  </r>
  <r>
    <n v="466"/>
    <n v="4"/>
    <s v="Plato_16"/>
    <s v="Descripcion del Plato_16"/>
    <n v="16"/>
    <n v="28"/>
    <n v="1"/>
    <n v="43"/>
    <s v="Ninguna"/>
    <n v="28"/>
    <n v="28"/>
    <n v="12"/>
    <n v="16"/>
    <n v="0.75"/>
    <n v="2.9861111111111113E-2"/>
  </r>
  <r>
    <n v="467"/>
    <n v="15"/>
    <s v="Plato_11"/>
    <s v="Descripcion del Plato_11"/>
    <n v="20"/>
    <n v="33"/>
    <n v="3"/>
    <n v="13"/>
    <s v="Ninguna"/>
    <n v="99"/>
    <n v="99"/>
    <n v="39"/>
    <n v="60"/>
    <n v="0.65"/>
    <n v="9.0277777777777769E-3"/>
  </r>
  <r>
    <n v="467"/>
    <n v="15"/>
    <s v="Plato_5"/>
    <s v="Descripcion del Plato_5"/>
    <n v="13"/>
    <n v="22"/>
    <n v="2"/>
    <n v="59"/>
    <s v="Ninguna"/>
    <n v="44"/>
    <n v="44"/>
    <n v="18"/>
    <n v="26"/>
    <n v="0.69230769230769229"/>
    <n v="4.0972222222222222E-2"/>
  </r>
  <r>
    <n v="468"/>
    <n v="14"/>
    <s v="Plato_12"/>
    <s v="Descripcion del Plato_12"/>
    <n v="11"/>
    <n v="19"/>
    <n v="2"/>
    <n v="38"/>
    <s v="Sin cebolla"/>
    <n v="38"/>
    <n v="38"/>
    <n v="16"/>
    <n v="22"/>
    <n v="0.72727272727272729"/>
    <n v="2.6388888888888889E-2"/>
  </r>
  <r>
    <n v="468"/>
    <n v="14"/>
    <s v="Plato_3"/>
    <s v="Descripcion del Plato_3"/>
    <n v="12"/>
    <n v="20"/>
    <n v="2"/>
    <n v="16"/>
    <s v="Sin cebolla"/>
    <n v="40"/>
    <n v="40"/>
    <n v="16"/>
    <n v="24"/>
    <n v="0.66666666666666663"/>
    <n v="1.1111111111111112E-2"/>
  </r>
  <r>
    <n v="468"/>
    <n v="14"/>
    <s v="Plato_16"/>
    <s v="Descripcion del Plato_16"/>
    <n v="16"/>
    <n v="28"/>
    <n v="1"/>
    <n v="9"/>
    <s v="Sin cebolla"/>
    <n v="28"/>
    <n v="28"/>
    <n v="12"/>
    <n v="16"/>
    <n v="0.75"/>
    <n v="6.2500000000000003E-3"/>
  </r>
  <r>
    <n v="469"/>
    <n v="1"/>
    <s v="Plato_8"/>
    <s v="Descripcion del Plato_8"/>
    <n v="21"/>
    <n v="35"/>
    <n v="3"/>
    <n v="22"/>
    <s v="Sin cebolla"/>
    <n v="105"/>
    <n v="105"/>
    <n v="42"/>
    <n v="63"/>
    <n v="0.66666666666666663"/>
    <n v="1.5277777777777777E-2"/>
  </r>
  <r>
    <n v="469"/>
    <n v="1"/>
    <s v="Plato_15"/>
    <s v="Descripcion del Plato_15"/>
    <n v="19"/>
    <n v="32"/>
    <n v="1"/>
    <n v="44"/>
    <s v="Ninguna"/>
    <n v="32"/>
    <n v="32"/>
    <n v="13"/>
    <n v="19"/>
    <n v="0.68421052631578949"/>
    <n v="3.0555555555555555E-2"/>
  </r>
  <r>
    <n v="470"/>
    <n v="17"/>
    <s v="Plato_7"/>
    <s v="Descripcion del Plato_7"/>
    <n v="14"/>
    <n v="24"/>
    <n v="1"/>
    <n v="44"/>
    <s v="Ninguna"/>
    <n v="24"/>
    <n v="24"/>
    <n v="10"/>
    <n v="14"/>
    <n v="0.7142857142857143"/>
    <n v="3.0555555555555555E-2"/>
  </r>
  <r>
    <n v="470"/>
    <n v="17"/>
    <s v="Plato_4"/>
    <s v="Descripcion del Plato_4"/>
    <n v="10"/>
    <n v="18"/>
    <n v="3"/>
    <n v="28"/>
    <s v="Ninguna"/>
    <n v="54"/>
    <n v="54"/>
    <n v="24"/>
    <n v="30"/>
    <n v="0.8"/>
    <n v="1.9444444444444445E-2"/>
  </r>
  <r>
    <n v="471"/>
    <n v="7"/>
    <s v="Plato_8"/>
    <s v="Descripcion del Plato_8"/>
    <n v="21"/>
    <n v="35"/>
    <n v="3"/>
    <n v="57"/>
    <s v="Ninguna"/>
    <n v="105"/>
    <n v="105"/>
    <n v="42"/>
    <n v="63"/>
    <n v="0.66666666666666663"/>
    <n v="3.9583333333333331E-2"/>
  </r>
  <r>
    <n v="472"/>
    <n v="20"/>
    <s v="Plato_8"/>
    <s v="Descripcion del Plato_8"/>
    <n v="21"/>
    <n v="35"/>
    <n v="2"/>
    <n v="42"/>
    <s v="Ninguna"/>
    <n v="70"/>
    <n v="70"/>
    <n v="28"/>
    <n v="42"/>
    <n v="0.66666666666666663"/>
    <n v="2.9166666666666667E-2"/>
  </r>
  <r>
    <n v="472"/>
    <n v="20"/>
    <s v="Plato_5"/>
    <s v="Descripcion del Plato_5"/>
    <n v="13"/>
    <n v="22"/>
    <n v="2"/>
    <n v="31"/>
    <s v="Sin cebolla"/>
    <n v="44"/>
    <n v="44"/>
    <n v="18"/>
    <n v="26"/>
    <n v="0.69230769230769229"/>
    <n v="2.1527777777777778E-2"/>
  </r>
  <r>
    <n v="473"/>
    <n v="13"/>
    <s v="Plato_5"/>
    <s v="Descripcion del Plato_5"/>
    <n v="13"/>
    <n v="22"/>
    <n v="2"/>
    <n v="51"/>
    <s v="Sin cebolla"/>
    <n v="44"/>
    <n v="44"/>
    <n v="18"/>
    <n v="26"/>
    <n v="0.69230769230769229"/>
    <n v="3.5416666666666666E-2"/>
  </r>
  <r>
    <n v="473"/>
    <n v="13"/>
    <s v="Plato_8"/>
    <s v="Descripcion del Plato_8"/>
    <n v="21"/>
    <n v="35"/>
    <n v="1"/>
    <n v="10"/>
    <s v="Ninguna"/>
    <n v="35"/>
    <n v="35"/>
    <n v="14"/>
    <n v="21"/>
    <n v="0.66666666666666663"/>
    <n v="6.9444444444444441E-3"/>
  </r>
  <r>
    <n v="474"/>
    <n v="2"/>
    <s v="Plato_18"/>
    <s v="Descripcion del Plato_18"/>
    <n v="20"/>
    <n v="34"/>
    <n v="1"/>
    <n v="55"/>
    <s v="Sin cebolla"/>
    <n v="34"/>
    <n v="34"/>
    <n v="14"/>
    <n v="20"/>
    <n v="0.7"/>
    <n v="3.8194444444444448E-2"/>
  </r>
  <r>
    <n v="474"/>
    <n v="2"/>
    <s v="Plato_9"/>
    <s v="Descripcion del Plato_9"/>
    <n v="17"/>
    <n v="29"/>
    <n v="1"/>
    <n v="37"/>
    <s v="Ninguna"/>
    <n v="29"/>
    <n v="29"/>
    <n v="12"/>
    <n v="17"/>
    <n v="0.70588235294117652"/>
    <n v="2.5694444444444443E-2"/>
  </r>
  <r>
    <n v="474"/>
    <n v="2"/>
    <s v="Plato_17"/>
    <s v="Descripcion del Plato_17"/>
    <n v="19"/>
    <n v="31"/>
    <n v="1"/>
    <n v="34"/>
    <s v="Sin cebolla"/>
    <n v="31"/>
    <n v="31"/>
    <n v="12"/>
    <n v="19"/>
    <n v="0.63157894736842102"/>
    <n v="2.361111111111111E-2"/>
  </r>
  <r>
    <n v="474"/>
    <n v="2"/>
    <s v="Plato_16"/>
    <s v="Descripcion del Plato_16"/>
    <n v="16"/>
    <n v="28"/>
    <n v="3"/>
    <n v="35"/>
    <s v="Ninguna"/>
    <n v="84"/>
    <n v="84"/>
    <n v="36"/>
    <n v="48"/>
    <n v="0.75"/>
    <n v="2.4305555555555556E-2"/>
  </r>
  <r>
    <n v="475"/>
    <n v="18"/>
    <s v="Plato_7"/>
    <s v="Descripcion del Plato_7"/>
    <n v="14"/>
    <n v="24"/>
    <n v="3"/>
    <n v="21"/>
    <s v="Sin cebolla"/>
    <n v="72"/>
    <n v="72"/>
    <n v="30"/>
    <n v="42"/>
    <n v="0.7142857142857143"/>
    <n v="1.4583333333333334E-2"/>
  </r>
  <r>
    <n v="475"/>
    <n v="18"/>
    <s v="Plato_18"/>
    <s v="Descripcion del Plato_18"/>
    <n v="20"/>
    <n v="34"/>
    <n v="3"/>
    <n v="14"/>
    <s v="Sin cebolla"/>
    <n v="102"/>
    <n v="102"/>
    <n v="42"/>
    <n v="60"/>
    <n v="0.7"/>
    <n v="9.7222222222222224E-3"/>
  </r>
  <r>
    <n v="476"/>
    <n v="13"/>
    <s v="Plato_7"/>
    <s v="Descripcion del Plato_7"/>
    <n v="14"/>
    <n v="24"/>
    <n v="2"/>
    <n v="55"/>
    <s v="Sin cebolla"/>
    <n v="48"/>
    <n v="48"/>
    <n v="20"/>
    <n v="28"/>
    <n v="0.7142857142857143"/>
    <n v="3.8194444444444448E-2"/>
  </r>
  <r>
    <n v="476"/>
    <n v="13"/>
    <s v="Plato_18"/>
    <s v="Descripcion del Plato_18"/>
    <n v="20"/>
    <n v="34"/>
    <n v="1"/>
    <n v="34"/>
    <s v="Ninguna"/>
    <n v="34"/>
    <n v="34"/>
    <n v="14"/>
    <n v="20"/>
    <n v="0.7"/>
    <n v="2.361111111111111E-2"/>
  </r>
  <r>
    <n v="476"/>
    <n v="13"/>
    <s v="Plato_15"/>
    <s v="Descripcion del Plato_15"/>
    <n v="19"/>
    <n v="32"/>
    <n v="3"/>
    <n v="5"/>
    <s v="Sin cebolla"/>
    <n v="96"/>
    <n v="96"/>
    <n v="39"/>
    <n v="57"/>
    <n v="0.68421052631578949"/>
    <n v="3.472222222222222E-3"/>
  </r>
  <r>
    <n v="476"/>
    <n v="13"/>
    <s v="Plato_20"/>
    <s v="Descripcion del Plato_20"/>
    <n v="25"/>
    <n v="40"/>
    <n v="1"/>
    <n v="21"/>
    <s v="Ninguna"/>
    <n v="40"/>
    <n v="40"/>
    <n v="15"/>
    <n v="25"/>
    <n v="0.6"/>
    <n v="1.4583333333333334E-2"/>
  </r>
  <r>
    <n v="477"/>
    <n v="8"/>
    <s v="Plato_18"/>
    <s v="Descripcion del Plato_18"/>
    <n v="20"/>
    <n v="34"/>
    <n v="2"/>
    <n v="34"/>
    <s v="Sin cebolla"/>
    <n v="68"/>
    <n v="68"/>
    <n v="28"/>
    <n v="40"/>
    <n v="0.7"/>
    <n v="2.361111111111111E-2"/>
  </r>
  <r>
    <n v="477"/>
    <n v="8"/>
    <s v="Plato_14"/>
    <s v="Descripcion del Plato_14"/>
    <n v="14"/>
    <n v="23"/>
    <n v="2"/>
    <n v="13"/>
    <s v="Sin cebolla"/>
    <n v="46"/>
    <n v="46"/>
    <n v="18"/>
    <n v="28"/>
    <n v="0.6428571428571429"/>
    <n v="9.0277777777777769E-3"/>
  </r>
  <r>
    <n v="477"/>
    <n v="8"/>
    <s v="Plato_7"/>
    <s v="Descripcion del Plato_7"/>
    <n v="14"/>
    <n v="24"/>
    <n v="2"/>
    <n v="47"/>
    <s v="Sin cebolla"/>
    <n v="48"/>
    <n v="48"/>
    <n v="20"/>
    <n v="28"/>
    <n v="0.7142857142857143"/>
    <n v="3.2638888888888891E-2"/>
  </r>
  <r>
    <n v="477"/>
    <n v="8"/>
    <s v="Plato_13"/>
    <s v="Descripcion del Plato_13"/>
    <n v="13"/>
    <n v="21"/>
    <n v="2"/>
    <n v="21"/>
    <s v="Ninguna"/>
    <n v="42"/>
    <n v="42"/>
    <n v="16"/>
    <n v="26"/>
    <n v="0.61538461538461542"/>
    <n v="1.4583333333333334E-2"/>
  </r>
  <r>
    <n v="478"/>
    <n v="7"/>
    <s v="Plato_2"/>
    <s v="Descripcion del Plato_2"/>
    <n v="18"/>
    <n v="30"/>
    <n v="2"/>
    <n v="54"/>
    <s v="Sin cebolla"/>
    <n v="60"/>
    <n v="60"/>
    <n v="24"/>
    <n v="36"/>
    <n v="0.66666666666666663"/>
    <n v="3.7499999999999999E-2"/>
  </r>
  <r>
    <n v="478"/>
    <n v="7"/>
    <s v="Plato_9"/>
    <s v="Descripcion del Plato_9"/>
    <n v="17"/>
    <n v="29"/>
    <n v="2"/>
    <n v="36"/>
    <s v="Sin cebolla"/>
    <n v="58"/>
    <n v="58"/>
    <n v="24"/>
    <n v="34"/>
    <n v="0.70588235294117652"/>
    <n v="2.5000000000000001E-2"/>
  </r>
  <r>
    <n v="479"/>
    <n v="1"/>
    <s v="Plato_4"/>
    <s v="Descripcion del Plato_4"/>
    <n v="10"/>
    <n v="18"/>
    <n v="1"/>
    <n v="45"/>
    <s v="Ninguna"/>
    <n v="18"/>
    <n v="18"/>
    <n v="8"/>
    <n v="10"/>
    <n v="0.8"/>
    <n v="3.125E-2"/>
  </r>
  <r>
    <n v="479"/>
    <n v="1"/>
    <s v="Plato_18"/>
    <s v="Descripcion del Plato_18"/>
    <n v="20"/>
    <n v="34"/>
    <n v="1"/>
    <n v="38"/>
    <s v="Sin cebolla"/>
    <n v="34"/>
    <n v="34"/>
    <n v="14"/>
    <n v="20"/>
    <n v="0.7"/>
    <n v="2.6388888888888889E-2"/>
  </r>
  <r>
    <n v="480"/>
    <n v="1"/>
    <s v="Plato_8"/>
    <s v="Descripcion del Plato_8"/>
    <n v="21"/>
    <n v="35"/>
    <n v="3"/>
    <n v="57"/>
    <s v="Sin cebolla"/>
    <n v="105"/>
    <n v="105"/>
    <n v="42"/>
    <n v="63"/>
    <n v="0.66666666666666663"/>
    <n v="3.9583333333333331E-2"/>
  </r>
  <r>
    <n v="480"/>
    <n v="1"/>
    <s v="Plato_6"/>
    <s v="Descripcion del Plato_6"/>
    <n v="16"/>
    <n v="27"/>
    <n v="2"/>
    <n v="8"/>
    <s v="Ninguna"/>
    <n v="54"/>
    <n v="54"/>
    <n v="22"/>
    <n v="32"/>
    <n v="0.6875"/>
    <n v="5.5555555555555558E-3"/>
  </r>
  <r>
    <n v="481"/>
    <n v="9"/>
    <s v="Plato_10"/>
    <s v="Descripcion del Plato_10"/>
    <n v="15"/>
    <n v="26"/>
    <n v="2"/>
    <n v="58"/>
    <s v="Sin cebolla"/>
    <n v="52"/>
    <n v="52"/>
    <n v="22"/>
    <n v="30"/>
    <n v="0.73333333333333328"/>
    <n v="4.027777777777778E-2"/>
  </r>
  <r>
    <n v="482"/>
    <n v="9"/>
    <s v="Plato_13"/>
    <s v="Descripcion del Plato_13"/>
    <n v="13"/>
    <n v="21"/>
    <n v="3"/>
    <n v="21"/>
    <s v="Sin cebolla"/>
    <n v="63"/>
    <n v="63"/>
    <n v="24"/>
    <n v="39"/>
    <n v="0.61538461538461542"/>
    <n v="1.4583333333333334E-2"/>
  </r>
  <r>
    <n v="483"/>
    <n v="2"/>
    <s v="Plato_6"/>
    <s v="Descripcion del Plato_6"/>
    <n v="16"/>
    <n v="27"/>
    <n v="3"/>
    <n v="53"/>
    <s v="Ninguna"/>
    <n v="81"/>
    <n v="81"/>
    <n v="33"/>
    <n v="48"/>
    <n v="0.6875"/>
    <n v="3.6805555555555557E-2"/>
  </r>
  <r>
    <n v="484"/>
    <n v="18"/>
    <s v="Plato_1"/>
    <s v="Descripcion del Plato_1"/>
    <n v="15"/>
    <n v="25"/>
    <n v="3"/>
    <n v="34"/>
    <s v="Sin cebolla"/>
    <n v="75"/>
    <n v="75"/>
    <n v="30"/>
    <n v="45"/>
    <n v="0.66666666666666663"/>
    <n v="2.361111111111111E-2"/>
  </r>
  <r>
    <n v="485"/>
    <n v="6"/>
    <s v="Plato_7"/>
    <s v="Descripcion del Plato_7"/>
    <n v="14"/>
    <n v="24"/>
    <n v="3"/>
    <n v="23"/>
    <s v="Ninguna"/>
    <n v="72"/>
    <n v="72"/>
    <n v="30"/>
    <n v="42"/>
    <n v="0.7142857142857143"/>
    <n v="1.5972222222222221E-2"/>
  </r>
  <r>
    <n v="485"/>
    <n v="6"/>
    <s v="Plato_19"/>
    <s v="Descripcion del Plato_19"/>
    <n v="22"/>
    <n v="36"/>
    <n v="2"/>
    <n v="56"/>
    <s v="Ninguna"/>
    <n v="72"/>
    <n v="72"/>
    <n v="28"/>
    <n v="44"/>
    <n v="0.63636363636363635"/>
    <n v="3.888888888888889E-2"/>
  </r>
  <r>
    <n v="486"/>
    <n v="15"/>
    <s v="Plato_19"/>
    <s v="Descripcion del Plato_19"/>
    <n v="22"/>
    <n v="36"/>
    <n v="2"/>
    <n v="7"/>
    <s v="Ninguna"/>
    <n v="72"/>
    <n v="72"/>
    <n v="28"/>
    <n v="44"/>
    <n v="0.63636363636363635"/>
    <n v="4.8611111111111112E-3"/>
  </r>
  <r>
    <n v="486"/>
    <n v="15"/>
    <s v="Plato_3"/>
    <s v="Descripcion del Plato_3"/>
    <n v="12"/>
    <n v="20"/>
    <n v="1"/>
    <n v="19"/>
    <s v="Ninguna"/>
    <n v="20"/>
    <n v="20"/>
    <n v="8"/>
    <n v="12"/>
    <n v="0.66666666666666663"/>
    <n v="1.3194444444444444E-2"/>
  </r>
  <r>
    <n v="486"/>
    <n v="15"/>
    <s v="Plato_18"/>
    <s v="Descripcion del Plato_18"/>
    <n v="20"/>
    <n v="34"/>
    <n v="1"/>
    <n v="9"/>
    <s v="Ninguna"/>
    <n v="34"/>
    <n v="34"/>
    <n v="14"/>
    <n v="20"/>
    <n v="0.7"/>
    <n v="6.2500000000000003E-3"/>
  </r>
  <r>
    <n v="486"/>
    <n v="15"/>
    <s v="Plato_7"/>
    <s v="Descripcion del Plato_7"/>
    <n v="14"/>
    <n v="24"/>
    <n v="1"/>
    <n v="24"/>
    <s v="Ninguna"/>
    <n v="24"/>
    <n v="24"/>
    <n v="10"/>
    <n v="14"/>
    <n v="0.7142857142857143"/>
    <n v="1.6666666666666666E-2"/>
  </r>
  <r>
    <n v="487"/>
    <n v="17"/>
    <s v="Plato_18"/>
    <s v="Descripcion del Plato_18"/>
    <n v="20"/>
    <n v="34"/>
    <n v="2"/>
    <n v="58"/>
    <s v="Sin cebolla"/>
    <n v="68"/>
    <n v="68"/>
    <n v="28"/>
    <n v="40"/>
    <n v="0.7"/>
    <n v="4.027777777777778E-2"/>
  </r>
  <r>
    <n v="487"/>
    <n v="17"/>
    <s v="Plato_17"/>
    <s v="Descripcion del Plato_17"/>
    <n v="19"/>
    <n v="31"/>
    <n v="2"/>
    <n v="29"/>
    <s v="Sin cebolla"/>
    <n v="62"/>
    <n v="62"/>
    <n v="24"/>
    <n v="38"/>
    <n v="0.63157894736842102"/>
    <n v="2.013888888888889E-2"/>
  </r>
  <r>
    <n v="487"/>
    <n v="17"/>
    <s v="Plato_5"/>
    <s v="Descripcion del Plato_5"/>
    <n v="13"/>
    <n v="22"/>
    <n v="1"/>
    <n v="5"/>
    <s v="Sin cebolla"/>
    <n v="22"/>
    <n v="22"/>
    <n v="9"/>
    <n v="13"/>
    <n v="0.69230769230769229"/>
    <n v="3.472222222222222E-3"/>
  </r>
  <r>
    <n v="488"/>
    <n v="10"/>
    <s v="Plato_4"/>
    <s v="Descripcion del Plato_4"/>
    <n v="10"/>
    <n v="18"/>
    <n v="3"/>
    <n v="54"/>
    <s v="Ninguna"/>
    <n v="54"/>
    <n v="54"/>
    <n v="24"/>
    <n v="30"/>
    <n v="0.8"/>
    <n v="3.7499999999999999E-2"/>
  </r>
  <r>
    <n v="488"/>
    <n v="10"/>
    <s v="Plato_14"/>
    <s v="Descripcion del Plato_14"/>
    <n v="14"/>
    <n v="23"/>
    <n v="3"/>
    <n v="52"/>
    <s v="Ninguna"/>
    <n v="69"/>
    <n v="69"/>
    <n v="27"/>
    <n v="42"/>
    <n v="0.6428571428571429"/>
    <n v="3.6111111111111108E-2"/>
  </r>
  <r>
    <n v="488"/>
    <n v="10"/>
    <s v="Plato_17"/>
    <s v="Descripcion del Plato_17"/>
    <n v="19"/>
    <n v="31"/>
    <n v="2"/>
    <n v="18"/>
    <s v="Sin cebolla"/>
    <n v="62"/>
    <n v="62"/>
    <n v="24"/>
    <n v="38"/>
    <n v="0.63157894736842102"/>
    <n v="1.2500000000000001E-2"/>
  </r>
  <r>
    <n v="489"/>
    <n v="3"/>
    <s v="Plato_20"/>
    <s v="Descripcion del Plato_20"/>
    <n v="25"/>
    <n v="40"/>
    <n v="2"/>
    <n v="28"/>
    <s v="Sin cebolla"/>
    <n v="80"/>
    <n v="80"/>
    <n v="30"/>
    <n v="50"/>
    <n v="0.6"/>
    <n v="1.9444444444444445E-2"/>
  </r>
  <r>
    <n v="489"/>
    <n v="3"/>
    <s v="Plato_14"/>
    <s v="Descripcion del Plato_14"/>
    <n v="14"/>
    <n v="23"/>
    <n v="3"/>
    <n v="6"/>
    <s v="Sin cebolla"/>
    <n v="69"/>
    <n v="69"/>
    <n v="27"/>
    <n v="42"/>
    <n v="0.6428571428571429"/>
    <n v="4.1666666666666666E-3"/>
  </r>
  <r>
    <n v="490"/>
    <n v="1"/>
    <s v="Plato_10"/>
    <s v="Descripcion del Plato_10"/>
    <n v="15"/>
    <n v="26"/>
    <n v="3"/>
    <n v="34"/>
    <s v="Ninguna"/>
    <n v="78"/>
    <n v="78"/>
    <n v="33"/>
    <n v="45"/>
    <n v="0.73333333333333328"/>
    <n v="2.361111111111111E-2"/>
  </r>
  <r>
    <n v="490"/>
    <n v="1"/>
    <s v="Plato_15"/>
    <s v="Descripcion del Plato_15"/>
    <n v="19"/>
    <n v="32"/>
    <n v="1"/>
    <n v="55"/>
    <s v="Ninguna"/>
    <n v="32"/>
    <n v="32"/>
    <n v="13"/>
    <n v="19"/>
    <n v="0.68421052631578949"/>
    <n v="3.8194444444444448E-2"/>
  </r>
  <r>
    <n v="490"/>
    <n v="1"/>
    <s v="Plato_18"/>
    <s v="Descripcion del Plato_18"/>
    <n v="20"/>
    <n v="34"/>
    <n v="3"/>
    <n v="42"/>
    <s v="Ninguna"/>
    <n v="102"/>
    <n v="102"/>
    <n v="42"/>
    <n v="60"/>
    <n v="0.7"/>
    <n v="2.9166666666666667E-2"/>
  </r>
  <r>
    <n v="491"/>
    <n v="7"/>
    <s v="Plato_9"/>
    <s v="Descripcion del Plato_9"/>
    <n v="17"/>
    <n v="29"/>
    <n v="2"/>
    <n v="30"/>
    <s v="Ninguna"/>
    <n v="58"/>
    <n v="58"/>
    <n v="24"/>
    <n v="34"/>
    <n v="0.70588235294117652"/>
    <n v="2.0833333333333332E-2"/>
  </r>
  <r>
    <n v="491"/>
    <n v="7"/>
    <s v="Plato_2"/>
    <s v="Descripcion del Plato_2"/>
    <n v="18"/>
    <n v="30"/>
    <n v="2"/>
    <n v="11"/>
    <s v="Ninguna"/>
    <n v="60"/>
    <n v="60"/>
    <n v="24"/>
    <n v="36"/>
    <n v="0.66666666666666663"/>
    <n v="7.6388888888888886E-3"/>
  </r>
  <r>
    <n v="492"/>
    <n v="4"/>
    <s v="Plato_11"/>
    <s v="Descripcion del Plato_11"/>
    <n v="20"/>
    <n v="33"/>
    <n v="3"/>
    <n v="15"/>
    <s v="Ninguna"/>
    <n v="99"/>
    <n v="99"/>
    <n v="39"/>
    <n v="60"/>
    <n v="0.65"/>
    <n v="1.0416666666666666E-2"/>
  </r>
  <r>
    <n v="492"/>
    <n v="4"/>
    <s v="Plato_13"/>
    <s v="Descripcion del Plato_13"/>
    <n v="13"/>
    <n v="21"/>
    <n v="3"/>
    <n v="8"/>
    <s v="Ninguna"/>
    <n v="63"/>
    <n v="63"/>
    <n v="24"/>
    <n v="39"/>
    <n v="0.61538461538461542"/>
    <n v="5.5555555555555558E-3"/>
  </r>
  <r>
    <n v="492"/>
    <n v="4"/>
    <s v="Plato_7"/>
    <s v="Descripcion del Plato_7"/>
    <n v="14"/>
    <n v="24"/>
    <n v="2"/>
    <n v="26"/>
    <s v="Ninguna"/>
    <n v="48"/>
    <n v="48"/>
    <n v="20"/>
    <n v="28"/>
    <n v="0.7142857142857143"/>
    <n v="1.8055555555555554E-2"/>
  </r>
  <r>
    <n v="493"/>
    <n v="2"/>
    <s v="Plato_4"/>
    <s v="Descripcion del Plato_4"/>
    <n v="10"/>
    <n v="18"/>
    <n v="3"/>
    <n v="8"/>
    <s v="Sin cebolla"/>
    <n v="54"/>
    <n v="54"/>
    <n v="24"/>
    <n v="30"/>
    <n v="0.8"/>
    <n v="5.5555555555555558E-3"/>
  </r>
  <r>
    <n v="494"/>
    <n v="20"/>
    <s v="Plato_15"/>
    <s v="Descripcion del Plato_15"/>
    <n v="19"/>
    <n v="32"/>
    <n v="2"/>
    <n v="9"/>
    <s v="Ninguna"/>
    <n v="64"/>
    <n v="64"/>
    <n v="26"/>
    <n v="38"/>
    <n v="0.68421052631578949"/>
    <n v="6.2500000000000003E-3"/>
  </r>
  <r>
    <n v="494"/>
    <n v="20"/>
    <s v="Plato_19"/>
    <s v="Descripcion del Plato_19"/>
    <n v="22"/>
    <n v="36"/>
    <n v="3"/>
    <n v="22"/>
    <s v="Ninguna"/>
    <n v="108"/>
    <n v="108"/>
    <n v="42"/>
    <n v="66"/>
    <n v="0.63636363636363635"/>
    <n v="1.5277777777777777E-2"/>
  </r>
  <r>
    <n v="495"/>
    <n v="11"/>
    <s v="Plato_20"/>
    <s v="Descripcion del Plato_20"/>
    <n v="25"/>
    <n v="40"/>
    <n v="3"/>
    <n v="13"/>
    <s v="Sin cebolla"/>
    <n v="120"/>
    <n v="120"/>
    <n v="45"/>
    <n v="75"/>
    <n v="0.6"/>
    <n v="9.0277777777777769E-3"/>
  </r>
  <r>
    <n v="495"/>
    <n v="11"/>
    <s v="Plato_6"/>
    <s v="Descripcion del Plato_6"/>
    <n v="16"/>
    <n v="27"/>
    <n v="2"/>
    <n v="9"/>
    <s v="Sin cebolla"/>
    <n v="54"/>
    <n v="54"/>
    <n v="22"/>
    <n v="32"/>
    <n v="0.6875"/>
    <n v="6.2500000000000003E-3"/>
  </r>
  <r>
    <n v="495"/>
    <n v="11"/>
    <s v="Plato_16"/>
    <s v="Descripcion del Plato_16"/>
    <n v="16"/>
    <n v="28"/>
    <n v="2"/>
    <n v="44"/>
    <s v="Ninguna"/>
    <n v="56"/>
    <n v="56"/>
    <n v="24"/>
    <n v="32"/>
    <n v="0.75"/>
    <n v="3.0555555555555555E-2"/>
  </r>
  <r>
    <n v="495"/>
    <n v="11"/>
    <s v="Plato_11"/>
    <s v="Descripcion del Plato_11"/>
    <n v="20"/>
    <n v="33"/>
    <n v="1"/>
    <n v="36"/>
    <s v="Sin cebolla"/>
    <n v="33"/>
    <n v="33"/>
    <n v="13"/>
    <n v="20"/>
    <n v="0.65"/>
    <n v="2.5000000000000001E-2"/>
  </r>
  <r>
    <n v="496"/>
    <n v="1"/>
    <s v="Plato_11"/>
    <s v="Descripcion del Plato_11"/>
    <n v="20"/>
    <n v="33"/>
    <n v="1"/>
    <n v="28"/>
    <s v="Ninguna"/>
    <n v="33"/>
    <n v="33"/>
    <n v="13"/>
    <n v="20"/>
    <n v="0.65"/>
    <n v="1.9444444444444445E-2"/>
  </r>
  <r>
    <n v="496"/>
    <n v="1"/>
    <s v="Plato_18"/>
    <s v="Descripcion del Plato_18"/>
    <n v="20"/>
    <n v="34"/>
    <n v="3"/>
    <n v="23"/>
    <s v="Ninguna"/>
    <n v="102"/>
    <n v="102"/>
    <n v="42"/>
    <n v="60"/>
    <n v="0.7"/>
    <n v="1.5972222222222221E-2"/>
  </r>
  <r>
    <n v="496"/>
    <n v="1"/>
    <s v="Plato_12"/>
    <s v="Descripcion del Plato_12"/>
    <n v="11"/>
    <n v="19"/>
    <n v="3"/>
    <n v="41"/>
    <s v="Sin cebolla"/>
    <n v="57"/>
    <n v="57"/>
    <n v="24"/>
    <n v="33"/>
    <n v="0.72727272727272729"/>
    <n v="2.8472222222222222E-2"/>
  </r>
  <r>
    <n v="496"/>
    <n v="1"/>
    <s v="Plato_17"/>
    <s v="Descripcion del Plato_17"/>
    <n v="19"/>
    <n v="31"/>
    <n v="1"/>
    <n v="41"/>
    <s v="Sin cebolla"/>
    <n v="31"/>
    <n v="31"/>
    <n v="12"/>
    <n v="19"/>
    <n v="0.63157894736842102"/>
    <n v="2.8472222222222222E-2"/>
  </r>
  <r>
    <n v="497"/>
    <n v="13"/>
    <s v="Plato_2"/>
    <s v="Descripcion del Plato_2"/>
    <n v="18"/>
    <n v="30"/>
    <n v="1"/>
    <n v="6"/>
    <s v="Sin cebolla"/>
    <n v="30"/>
    <n v="30"/>
    <n v="12"/>
    <n v="18"/>
    <n v="0.66666666666666663"/>
    <n v="4.1666666666666666E-3"/>
  </r>
  <r>
    <n v="497"/>
    <n v="13"/>
    <s v="Plato_20"/>
    <s v="Descripcion del Plato_20"/>
    <n v="25"/>
    <n v="40"/>
    <n v="3"/>
    <n v="32"/>
    <s v="Sin cebolla"/>
    <n v="120"/>
    <n v="120"/>
    <n v="45"/>
    <n v="75"/>
    <n v="0.6"/>
    <n v="2.2222222222222223E-2"/>
  </r>
  <r>
    <n v="498"/>
    <n v="20"/>
    <s v="Plato_12"/>
    <s v="Descripcion del Plato_12"/>
    <n v="11"/>
    <n v="19"/>
    <n v="1"/>
    <n v="32"/>
    <s v="Ninguna"/>
    <n v="19"/>
    <n v="19"/>
    <n v="8"/>
    <n v="11"/>
    <n v="0.72727272727272729"/>
    <n v="2.2222222222222223E-2"/>
  </r>
  <r>
    <n v="499"/>
    <n v="5"/>
    <s v="Plato_10"/>
    <s v="Descripcion del Plato_10"/>
    <n v="15"/>
    <n v="26"/>
    <n v="3"/>
    <n v="52"/>
    <s v="Ninguna"/>
    <n v="78"/>
    <n v="78"/>
    <n v="33"/>
    <n v="45"/>
    <n v="0.73333333333333328"/>
    <n v="3.6111111111111108E-2"/>
  </r>
  <r>
    <n v="499"/>
    <n v="5"/>
    <s v="Plato_2"/>
    <s v="Descripcion del Plato_2"/>
    <n v="18"/>
    <n v="30"/>
    <n v="1"/>
    <n v="36"/>
    <s v="Sin cebolla"/>
    <n v="30"/>
    <n v="30"/>
    <n v="12"/>
    <n v="18"/>
    <n v="0.66666666666666663"/>
    <n v="2.5000000000000001E-2"/>
  </r>
  <r>
    <n v="499"/>
    <n v="5"/>
    <s v="Plato_1"/>
    <s v="Descripcion del Plato_1"/>
    <n v="15"/>
    <n v="25"/>
    <n v="2"/>
    <n v="42"/>
    <s v="Sin cebolla"/>
    <n v="50"/>
    <n v="50"/>
    <n v="20"/>
    <n v="30"/>
    <n v="0.66666666666666663"/>
    <n v="2.9166666666666667E-2"/>
  </r>
  <r>
    <n v="500"/>
    <n v="4"/>
    <s v="Plato_6"/>
    <s v="Descripcion del Plato_6"/>
    <n v="16"/>
    <n v="27"/>
    <n v="1"/>
    <n v="22"/>
    <s v="Sin cebolla"/>
    <n v="27"/>
    <n v="27"/>
    <n v="11"/>
    <n v="16"/>
    <n v="0.6875"/>
    <n v="1.5277777777777777E-2"/>
  </r>
  <r>
    <n v="500"/>
    <n v="4"/>
    <s v="Plato_5"/>
    <s v="Descripcion del Plato_5"/>
    <n v="13"/>
    <n v="22"/>
    <n v="3"/>
    <n v="20"/>
    <s v="Ninguna"/>
    <n v="66"/>
    <n v="66"/>
    <n v="27"/>
    <n v="39"/>
    <n v="0.69230769230769229"/>
    <n v="1.3888888888888888E-2"/>
  </r>
  <r>
    <n v="501"/>
    <n v="7"/>
    <s v="Plato_20"/>
    <s v="Descripcion del Plato_20"/>
    <n v="25"/>
    <n v="40"/>
    <n v="1"/>
    <n v="18"/>
    <s v="Sin cebolla"/>
    <n v="40"/>
    <n v="40"/>
    <n v="15"/>
    <n v="25"/>
    <n v="0.6"/>
    <n v="1.2500000000000001E-2"/>
  </r>
  <r>
    <n v="501"/>
    <n v="7"/>
    <s v="Plato_13"/>
    <s v="Descripcion del Plato_13"/>
    <n v="13"/>
    <n v="21"/>
    <n v="2"/>
    <n v="15"/>
    <s v="Sin cebolla"/>
    <n v="42"/>
    <n v="42"/>
    <n v="16"/>
    <n v="26"/>
    <n v="0.61538461538461542"/>
    <n v="1.0416666666666666E-2"/>
  </r>
  <r>
    <n v="501"/>
    <n v="7"/>
    <s v="Plato_16"/>
    <s v="Descripcion del Plato_16"/>
    <n v="16"/>
    <n v="28"/>
    <n v="2"/>
    <n v="6"/>
    <s v="Ninguna"/>
    <n v="56"/>
    <n v="56"/>
    <n v="24"/>
    <n v="32"/>
    <n v="0.75"/>
    <n v="4.1666666666666666E-3"/>
  </r>
  <r>
    <n v="502"/>
    <n v="5"/>
    <s v="Plato_5"/>
    <s v="Descripcion del Plato_5"/>
    <n v="13"/>
    <n v="22"/>
    <n v="1"/>
    <n v="33"/>
    <s v="Ninguna"/>
    <n v="22"/>
    <n v="22"/>
    <n v="9"/>
    <n v="13"/>
    <n v="0.69230769230769229"/>
    <n v="2.2916666666666665E-2"/>
  </r>
  <r>
    <n v="502"/>
    <n v="5"/>
    <s v="Plato_4"/>
    <s v="Descripcion del Plato_4"/>
    <n v="10"/>
    <n v="18"/>
    <n v="1"/>
    <n v="5"/>
    <s v="Ninguna"/>
    <n v="18"/>
    <n v="18"/>
    <n v="8"/>
    <n v="10"/>
    <n v="0.8"/>
    <n v="3.472222222222222E-3"/>
  </r>
  <r>
    <n v="502"/>
    <n v="5"/>
    <s v="Plato_11"/>
    <s v="Descripcion del Plato_11"/>
    <n v="20"/>
    <n v="33"/>
    <n v="3"/>
    <n v="35"/>
    <s v="Sin cebolla"/>
    <n v="99"/>
    <n v="99"/>
    <n v="39"/>
    <n v="60"/>
    <n v="0.65"/>
    <n v="2.4305555555555556E-2"/>
  </r>
  <r>
    <n v="503"/>
    <n v="3"/>
    <s v="Plato_20"/>
    <s v="Descripcion del Plato_20"/>
    <n v="25"/>
    <n v="40"/>
    <n v="2"/>
    <n v="52"/>
    <s v="Ninguna"/>
    <n v="80"/>
    <n v="80"/>
    <n v="30"/>
    <n v="50"/>
    <n v="0.6"/>
    <n v="3.6111111111111108E-2"/>
  </r>
  <r>
    <n v="503"/>
    <n v="3"/>
    <s v="Plato_12"/>
    <s v="Descripcion del Plato_12"/>
    <n v="11"/>
    <n v="19"/>
    <n v="3"/>
    <n v="33"/>
    <s v="Sin cebolla"/>
    <n v="57"/>
    <n v="57"/>
    <n v="24"/>
    <n v="33"/>
    <n v="0.72727272727272729"/>
    <n v="2.2916666666666665E-2"/>
  </r>
  <r>
    <n v="504"/>
    <n v="2"/>
    <s v="Plato_6"/>
    <s v="Descripcion del Plato_6"/>
    <n v="16"/>
    <n v="27"/>
    <n v="2"/>
    <n v="19"/>
    <s v="Ninguna"/>
    <n v="54"/>
    <n v="54"/>
    <n v="22"/>
    <n v="32"/>
    <n v="0.6875"/>
    <n v="1.3194444444444444E-2"/>
  </r>
  <r>
    <n v="505"/>
    <n v="5"/>
    <s v="Plato_20"/>
    <s v="Descripcion del Plato_20"/>
    <n v="25"/>
    <n v="40"/>
    <n v="2"/>
    <n v="56"/>
    <s v="Ninguna"/>
    <n v="80"/>
    <n v="80"/>
    <n v="30"/>
    <n v="50"/>
    <n v="0.6"/>
    <n v="3.888888888888889E-2"/>
  </r>
  <r>
    <n v="505"/>
    <n v="5"/>
    <s v="Plato_1"/>
    <s v="Descripcion del Plato_1"/>
    <n v="15"/>
    <n v="25"/>
    <n v="3"/>
    <n v="59"/>
    <s v="Ninguna"/>
    <n v="75"/>
    <n v="75"/>
    <n v="30"/>
    <n v="45"/>
    <n v="0.66666666666666663"/>
    <n v="4.0972222222222222E-2"/>
  </r>
  <r>
    <n v="506"/>
    <n v="18"/>
    <s v="Plato_8"/>
    <s v="Descripcion del Plato_8"/>
    <n v="21"/>
    <n v="35"/>
    <n v="2"/>
    <n v="5"/>
    <s v="Sin cebolla"/>
    <n v="70"/>
    <n v="70"/>
    <n v="28"/>
    <n v="42"/>
    <n v="0.66666666666666663"/>
    <n v="3.472222222222222E-3"/>
  </r>
  <r>
    <n v="507"/>
    <n v="18"/>
    <s v="Plato_18"/>
    <s v="Descripcion del Plato_18"/>
    <n v="20"/>
    <n v="34"/>
    <n v="3"/>
    <n v="53"/>
    <s v="Ninguna"/>
    <n v="102"/>
    <n v="102"/>
    <n v="42"/>
    <n v="60"/>
    <n v="0.7"/>
    <n v="3.6805555555555557E-2"/>
  </r>
  <r>
    <n v="507"/>
    <n v="18"/>
    <s v="Plato_19"/>
    <s v="Descripcion del Plato_19"/>
    <n v="22"/>
    <n v="36"/>
    <n v="3"/>
    <n v="16"/>
    <s v="Sin cebolla"/>
    <n v="108"/>
    <n v="108"/>
    <n v="42"/>
    <n v="66"/>
    <n v="0.63636363636363635"/>
    <n v="1.1111111111111112E-2"/>
  </r>
  <r>
    <n v="508"/>
    <n v="6"/>
    <s v="Plato_15"/>
    <s v="Descripcion del Plato_15"/>
    <n v="19"/>
    <n v="32"/>
    <n v="1"/>
    <n v="34"/>
    <s v="Sin cebolla"/>
    <n v="32"/>
    <n v="32"/>
    <n v="13"/>
    <n v="19"/>
    <n v="0.68421052631578949"/>
    <n v="2.361111111111111E-2"/>
  </r>
  <r>
    <n v="509"/>
    <n v="5"/>
    <s v="Plato_20"/>
    <s v="Descripcion del Plato_20"/>
    <n v="25"/>
    <n v="40"/>
    <n v="2"/>
    <n v="47"/>
    <s v="Ninguna"/>
    <n v="80"/>
    <n v="80"/>
    <n v="30"/>
    <n v="50"/>
    <n v="0.6"/>
    <n v="3.2638888888888891E-2"/>
  </r>
  <r>
    <n v="510"/>
    <n v="6"/>
    <s v="Plato_19"/>
    <s v="Descripcion del Plato_19"/>
    <n v="22"/>
    <n v="36"/>
    <n v="1"/>
    <n v="48"/>
    <s v="Ninguna"/>
    <n v="36"/>
    <n v="36"/>
    <n v="14"/>
    <n v="22"/>
    <n v="0.63636363636363635"/>
    <n v="3.3333333333333333E-2"/>
  </r>
  <r>
    <n v="511"/>
    <n v="2"/>
    <s v="Plato_14"/>
    <s v="Descripcion del Plato_14"/>
    <n v="14"/>
    <n v="23"/>
    <n v="3"/>
    <n v="14"/>
    <s v="Ninguna"/>
    <n v="69"/>
    <n v="69"/>
    <n v="27"/>
    <n v="42"/>
    <n v="0.6428571428571429"/>
    <n v="9.7222222222222224E-3"/>
  </r>
  <r>
    <n v="511"/>
    <n v="2"/>
    <s v="Plato_18"/>
    <s v="Descripcion del Plato_18"/>
    <n v="20"/>
    <n v="34"/>
    <n v="2"/>
    <n v="24"/>
    <s v="Ninguna"/>
    <n v="68"/>
    <n v="68"/>
    <n v="28"/>
    <n v="40"/>
    <n v="0.7"/>
    <n v="1.6666666666666666E-2"/>
  </r>
  <r>
    <n v="512"/>
    <n v="2"/>
    <s v="Plato_3"/>
    <s v="Descripcion del Plato_3"/>
    <n v="12"/>
    <n v="20"/>
    <n v="1"/>
    <n v="6"/>
    <s v="Sin cebolla"/>
    <n v="20"/>
    <n v="20"/>
    <n v="8"/>
    <n v="12"/>
    <n v="0.66666666666666663"/>
    <n v="4.1666666666666666E-3"/>
  </r>
  <r>
    <n v="512"/>
    <n v="2"/>
    <s v="Plato_19"/>
    <s v="Descripcion del Plato_19"/>
    <n v="22"/>
    <n v="36"/>
    <n v="3"/>
    <n v="53"/>
    <s v="Sin cebolla"/>
    <n v="108"/>
    <n v="108"/>
    <n v="42"/>
    <n v="66"/>
    <n v="0.63636363636363635"/>
    <n v="3.6805555555555557E-2"/>
  </r>
  <r>
    <n v="513"/>
    <n v="8"/>
    <s v="Plato_4"/>
    <s v="Descripcion del Plato_4"/>
    <n v="10"/>
    <n v="18"/>
    <n v="3"/>
    <n v="56"/>
    <s v="Sin cebolla"/>
    <n v="54"/>
    <n v="54"/>
    <n v="24"/>
    <n v="30"/>
    <n v="0.8"/>
    <n v="3.888888888888889E-2"/>
  </r>
  <r>
    <n v="514"/>
    <n v="18"/>
    <s v="Plato_10"/>
    <s v="Descripcion del Plato_10"/>
    <n v="15"/>
    <n v="26"/>
    <n v="2"/>
    <n v="21"/>
    <s v="Ninguna"/>
    <n v="52"/>
    <n v="52"/>
    <n v="22"/>
    <n v="30"/>
    <n v="0.73333333333333328"/>
    <n v="1.4583333333333334E-2"/>
  </r>
  <r>
    <n v="514"/>
    <n v="18"/>
    <s v="Plato_12"/>
    <s v="Descripcion del Plato_12"/>
    <n v="11"/>
    <n v="19"/>
    <n v="2"/>
    <n v="56"/>
    <s v="Sin cebolla"/>
    <n v="38"/>
    <n v="38"/>
    <n v="16"/>
    <n v="22"/>
    <n v="0.72727272727272729"/>
    <n v="3.888888888888889E-2"/>
  </r>
  <r>
    <n v="514"/>
    <n v="18"/>
    <s v="Plato_3"/>
    <s v="Descripcion del Plato_3"/>
    <n v="12"/>
    <n v="20"/>
    <n v="1"/>
    <n v="25"/>
    <s v="Sin cebolla"/>
    <n v="20"/>
    <n v="20"/>
    <n v="8"/>
    <n v="12"/>
    <n v="0.66666666666666663"/>
    <n v="1.7361111111111112E-2"/>
  </r>
  <r>
    <n v="514"/>
    <n v="18"/>
    <s v="Plato_15"/>
    <s v="Descripcion del Plato_15"/>
    <n v="19"/>
    <n v="32"/>
    <n v="2"/>
    <n v="10"/>
    <s v="Ninguna"/>
    <n v="64"/>
    <n v="64"/>
    <n v="26"/>
    <n v="38"/>
    <n v="0.68421052631578949"/>
    <n v="6.9444444444444441E-3"/>
  </r>
  <r>
    <n v="515"/>
    <n v="19"/>
    <s v="Plato_4"/>
    <s v="Descripcion del Plato_4"/>
    <n v="10"/>
    <n v="18"/>
    <n v="1"/>
    <n v="13"/>
    <s v="Sin cebolla"/>
    <n v="18"/>
    <n v="18"/>
    <n v="8"/>
    <n v="10"/>
    <n v="0.8"/>
    <n v="9.0277777777777769E-3"/>
  </r>
  <r>
    <n v="516"/>
    <n v="7"/>
    <s v="Plato_12"/>
    <s v="Descripcion del Plato_12"/>
    <n v="11"/>
    <n v="19"/>
    <n v="3"/>
    <n v="43"/>
    <s v="Ninguna"/>
    <n v="57"/>
    <n v="57"/>
    <n v="24"/>
    <n v="33"/>
    <n v="0.72727272727272729"/>
    <n v="2.9861111111111113E-2"/>
  </r>
  <r>
    <n v="516"/>
    <n v="7"/>
    <s v="Plato_14"/>
    <s v="Descripcion del Plato_14"/>
    <n v="14"/>
    <n v="23"/>
    <n v="3"/>
    <n v="40"/>
    <s v="Ninguna"/>
    <n v="69"/>
    <n v="69"/>
    <n v="27"/>
    <n v="42"/>
    <n v="0.6428571428571429"/>
    <n v="2.7777777777777776E-2"/>
  </r>
  <r>
    <n v="516"/>
    <n v="7"/>
    <s v="Plato_3"/>
    <s v="Descripcion del Plato_3"/>
    <n v="12"/>
    <n v="20"/>
    <n v="1"/>
    <n v="14"/>
    <s v="Ninguna"/>
    <n v="20"/>
    <n v="20"/>
    <n v="8"/>
    <n v="12"/>
    <n v="0.66666666666666663"/>
    <n v="9.7222222222222224E-3"/>
  </r>
  <r>
    <n v="517"/>
    <n v="4"/>
    <s v="Plato_7"/>
    <s v="Descripcion del Plato_7"/>
    <n v="14"/>
    <n v="24"/>
    <n v="1"/>
    <n v="6"/>
    <s v="Ninguna"/>
    <n v="24"/>
    <n v="24"/>
    <n v="10"/>
    <n v="14"/>
    <n v="0.7142857142857143"/>
    <n v="4.1666666666666666E-3"/>
  </r>
  <r>
    <n v="517"/>
    <n v="4"/>
    <s v="Plato_12"/>
    <s v="Descripcion del Plato_12"/>
    <n v="11"/>
    <n v="19"/>
    <n v="3"/>
    <n v="44"/>
    <s v="Ninguna"/>
    <n v="57"/>
    <n v="57"/>
    <n v="24"/>
    <n v="33"/>
    <n v="0.72727272727272729"/>
    <n v="3.0555555555555555E-2"/>
  </r>
  <r>
    <n v="517"/>
    <n v="4"/>
    <s v="Plato_5"/>
    <s v="Descripcion del Plato_5"/>
    <n v="13"/>
    <n v="22"/>
    <n v="1"/>
    <n v="15"/>
    <s v="Sin cebolla"/>
    <n v="22"/>
    <n v="22"/>
    <n v="9"/>
    <n v="13"/>
    <n v="0.69230769230769229"/>
    <n v="1.0416666666666666E-2"/>
  </r>
  <r>
    <n v="518"/>
    <n v="5"/>
    <s v="Plato_11"/>
    <s v="Descripcion del Plato_11"/>
    <n v="20"/>
    <n v="33"/>
    <n v="1"/>
    <n v="48"/>
    <s v="Ninguna"/>
    <n v="33"/>
    <n v="33"/>
    <n v="13"/>
    <n v="20"/>
    <n v="0.65"/>
    <n v="3.3333333333333333E-2"/>
  </r>
  <r>
    <n v="518"/>
    <n v="5"/>
    <s v="Plato_5"/>
    <s v="Descripcion del Plato_5"/>
    <n v="13"/>
    <n v="22"/>
    <n v="2"/>
    <n v="5"/>
    <s v="Sin cebolla"/>
    <n v="44"/>
    <n v="44"/>
    <n v="18"/>
    <n v="26"/>
    <n v="0.69230769230769229"/>
    <n v="3.472222222222222E-3"/>
  </r>
  <r>
    <n v="519"/>
    <n v="6"/>
    <s v="Plato_6"/>
    <s v="Descripcion del Plato_6"/>
    <n v="16"/>
    <n v="27"/>
    <n v="3"/>
    <n v="49"/>
    <s v="Ninguna"/>
    <n v="81"/>
    <n v="81"/>
    <n v="33"/>
    <n v="48"/>
    <n v="0.6875"/>
    <n v="3.4027777777777775E-2"/>
  </r>
  <r>
    <n v="519"/>
    <n v="6"/>
    <s v="Plato_20"/>
    <s v="Descripcion del Plato_20"/>
    <n v="25"/>
    <n v="40"/>
    <n v="3"/>
    <n v="51"/>
    <s v="Sin cebolla"/>
    <n v="120"/>
    <n v="120"/>
    <n v="45"/>
    <n v="75"/>
    <n v="0.6"/>
    <n v="3.5416666666666666E-2"/>
  </r>
  <r>
    <n v="519"/>
    <n v="6"/>
    <s v="Plato_5"/>
    <s v="Descripcion del Plato_5"/>
    <n v="13"/>
    <n v="22"/>
    <n v="2"/>
    <n v="56"/>
    <s v="Ninguna"/>
    <n v="44"/>
    <n v="44"/>
    <n v="18"/>
    <n v="26"/>
    <n v="0.69230769230769229"/>
    <n v="3.888888888888889E-2"/>
  </r>
  <r>
    <n v="520"/>
    <n v="4"/>
    <s v="Plato_9"/>
    <s v="Descripcion del Plato_9"/>
    <n v="17"/>
    <n v="29"/>
    <n v="1"/>
    <n v="46"/>
    <s v="Ninguna"/>
    <n v="29"/>
    <n v="29"/>
    <n v="12"/>
    <n v="17"/>
    <n v="0.70588235294117652"/>
    <n v="3.1944444444444442E-2"/>
  </r>
  <r>
    <n v="520"/>
    <n v="4"/>
    <s v="Plato_18"/>
    <s v="Descripcion del Plato_18"/>
    <n v="20"/>
    <n v="34"/>
    <n v="2"/>
    <n v="21"/>
    <s v="Ninguna"/>
    <n v="68"/>
    <n v="68"/>
    <n v="28"/>
    <n v="40"/>
    <n v="0.7"/>
    <n v="1.4583333333333334E-2"/>
  </r>
  <r>
    <n v="520"/>
    <n v="4"/>
    <s v="Plato_17"/>
    <s v="Descripcion del Plato_17"/>
    <n v="19"/>
    <n v="31"/>
    <n v="3"/>
    <n v="22"/>
    <s v="Sin cebolla"/>
    <n v="93"/>
    <n v="93"/>
    <n v="36"/>
    <n v="57"/>
    <n v="0.63157894736842102"/>
    <n v="1.5277777777777777E-2"/>
  </r>
  <r>
    <n v="520"/>
    <n v="4"/>
    <s v="Plato_2"/>
    <s v="Descripcion del Plato_2"/>
    <n v="18"/>
    <n v="30"/>
    <n v="3"/>
    <n v="32"/>
    <s v="Ninguna"/>
    <n v="90"/>
    <n v="90"/>
    <n v="36"/>
    <n v="54"/>
    <n v="0.66666666666666663"/>
    <n v="2.2222222222222223E-2"/>
  </r>
  <r>
    <n v="521"/>
    <n v="18"/>
    <s v="Plato_1"/>
    <s v="Descripcion del Plato_1"/>
    <n v="15"/>
    <n v="25"/>
    <n v="2"/>
    <n v="52"/>
    <s v="Sin cebolla"/>
    <n v="50"/>
    <n v="50"/>
    <n v="20"/>
    <n v="30"/>
    <n v="0.66666666666666663"/>
    <n v="3.6111111111111108E-2"/>
  </r>
  <r>
    <n v="521"/>
    <n v="18"/>
    <s v="Plato_9"/>
    <s v="Descripcion del Plato_9"/>
    <n v="17"/>
    <n v="29"/>
    <n v="2"/>
    <n v="18"/>
    <s v="Ninguna"/>
    <n v="58"/>
    <n v="58"/>
    <n v="24"/>
    <n v="34"/>
    <n v="0.70588235294117652"/>
    <n v="1.2500000000000001E-2"/>
  </r>
  <r>
    <n v="521"/>
    <n v="18"/>
    <s v="Plato_18"/>
    <s v="Descripcion del Plato_18"/>
    <n v="20"/>
    <n v="34"/>
    <n v="3"/>
    <n v="21"/>
    <s v="Sin cebolla"/>
    <n v="102"/>
    <n v="102"/>
    <n v="42"/>
    <n v="60"/>
    <n v="0.7"/>
    <n v="1.4583333333333334E-2"/>
  </r>
  <r>
    <n v="522"/>
    <n v="2"/>
    <s v="Plato_16"/>
    <s v="Descripcion del Plato_16"/>
    <n v="16"/>
    <n v="28"/>
    <n v="3"/>
    <n v="47"/>
    <s v="Sin cebolla"/>
    <n v="84"/>
    <n v="84"/>
    <n v="36"/>
    <n v="48"/>
    <n v="0.75"/>
    <n v="3.2638888888888891E-2"/>
  </r>
  <r>
    <n v="523"/>
    <n v="4"/>
    <s v="Plato_6"/>
    <s v="Descripcion del Plato_6"/>
    <n v="16"/>
    <n v="27"/>
    <n v="3"/>
    <n v="51"/>
    <s v="Ninguna"/>
    <n v="81"/>
    <n v="81"/>
    <n v="33"/>
    <n v="48"/>
    <n v="0.6875"/>
    <n v="3.5416666666666666E-2"/>
  </r>
  <r>
    <n v="524"/>
    <n v="16"/>
    <s v="Plato_5"/>
    <s v="Descripcion del Plato_5"/>
    <n v="13"/>
    <n v="22"/>
    <n v="1"/>
    <n v="46"/>
    <s v="Sin cebolla"/>
    <n v="22"/>
    <n v="22"/>
    <n v="9"/>
    <n v="13"/>
    <n v="0.69230769230769229"/>
    <n v="3.1944444444444442E-2"/>
  </r>
  <r>
    <n v="524"/>
    <n v="16"/>
    <s v="Plato_6"/>
    <s v="Descripcion del Plato_6"/>
    <n v="16"/>
    <n v="27"/>
    <n v="2"/>
    <n v="15"/>
    <s v="Ninguna"/>
    <n v="54"/>
    <n v="54"/>
    <n v="22"/>
    <n v="32"/>
    <n v="0.6875"/>
    <n v="1.0416666666666666E-2"/>
  </r>
  <r>
    <n v="525"/>
    <n v="16"/>
    <s v="Plato_14"/>
    <s v="Descripcion del Plato_14"/>
    <n v="14"/>
    <n v="23"/>
    <n v="3"/>
    <n v="23"/>
    <s v="Sin cebolla"/>
    <n v="69"/>
    <n v="69"/>
    <n v="27"/>
    <n v="42"/>
    <n v="0.6428571428571429"/>
    <n v="1.5972222222222221E-2"/>
  </r>
  <r>
    <n v="525"/>
    <n v="16"/>
    <s v="Plato_8"/>
    <s v="Descripcion del Plato_8"/>
    <n v="21"/>
    <n v="35"/>
    <n v="1"/>
    <n v="14"/>
    <s v="Ninguna"/>
    <n v="35"/>
    <n v="35"/>
    <n v="14"/>
    <n v="21"/>
    <n v="0.66666666666666663"/>
    <n v="9.7222222222222224E-3"/>
  </r>
  <r>
    <n v="525"/>
    <n v="16"/>
    <s v="Plato_17"/>
    <s v="Descripcion del Plato_17"/>
    <n v="19"/>
    <n v="31"/>
    <n v="3"/>
    <n v="40"/>
    <s v="Sin cebolla"/>
    <n v="93"/>
    <n v="93"/>
    <n v="36"/>
    <n v="57"/>
    <n v="0.63157894736842102"/>
    <n v="2.7777777777777776E-2"/>
  </r>
  <r>
    <n v="526"/>
    <n v="4"/>
    <s v="Plato_11"/>
    <s v="Descripcion del Plato_11"/>
    <n v="20"/>
    <n v="33"/>
    <n v="1"/>
    <n v="22"/>
    <s v="Ninguna"/>
    <n v="33"/>
    <n v="33"/>
    <n v="13"/>
    <n v="20"/>
    <n v="0.65"/>
    <n v="1.5277777777777777E-2"/>
  </r>
  <r>
    <n v="527"/>
    <n v="19"/>
    <s v="Plato_6"/>
    <s v="Descripcion del Plato_6"/>
    <n v="16"/>
    <n v="27"/>
    <n v="2"/>
    <n v="31"/>
    <s v="Ninguna"/>
    <n v="54"/>
    <n v="54"/>
    <n v="22"/>
    <n v="32"/>
    <n v="0.6875"/>
    <n v="2.1527777777777778E-2"/>
  </r>
  <r>
    <n v="528"/>
    <n v="14"/>
    <s v="Plato_3"/>
    <s v="Descripcion del Plato_3"/>
    <n v="12"/>
    <n v="20"/>
    <n v="1"/>
    <n v="29"/>
    <s v="Ninguna"/>
    <n v="20"/>
    <n v="20"/>
    <n v="8"/>
    <n v="12"/>
    <n v="0.66666666666666663"/>
    <n v="2.013888888888889E-2"/>
  </r>
  <r>
    <n v="528"/>
    <n v="14"/>
    <s v="Plato_20"/>
    <s v="Descripcion del Plato_20"/>
    <n v="25"/>
    <n v="40"/>
    <n v="1"/>
    <n v="47"/>
    <s v="Ninguna"/>
    <n v="40"/>
    <n v="40"/>
    <n v="15"/>
    <n v="25"/>
    <n v="0.6"/>
    <n v="3.2638888888888891E-2"/>
  </r>
  <r>
    <n v="528"/>
    <n v="14"/>
    <s v="Plato_4"/>
    <s v="Descripcion del Plato_4"/>
    <n v="10"/>
    <n v="18"/>
    <n v="1"/>
    <n v="45"/>
    <s v="Sin cebolla"/>
    <n v="18"/>
    <n v="18"/>
    <n v="8"/>
    <n v="10"/>
    <n v="0.8"/>
    <n v="3.125E-2"/>
  </r>
  <r>
    <n v="529"/>
    <n v="1"/>
    <s v="Plato_18"/>
    <s v="Descripcion del Plato_18"/>
    <n v="20"/>
    <n v="34"/>
    <n v="1"/>
    <n v="24"/>
    <s v="Sin cebolla"/>
    <n v="34"/>
    <n v="34"/>
    <n v="14"/>
    <n v="20"/>
    <n v="0.7"/>
    <n v="1.6666666666666666E-2"/>
  </r>
  <r>
    <n v="529"/>
    <n v="1"/>
    <s v="Plato_19"/>
    <s v="Descripcion del Plato_19"/>
    <n v="22"/>
    <n v="36"/>
    <n v="2"/>
    <n v="51"/>
    <s v="Ninguna"/>
    <n v="72"/>
    <n v="72"/>
    <n v="28"/>
    <n v="44"/>
    <n v="0.63636363636363635"/>
    <n v="3.5416666666666666E-2"/>
  </r>
  <r>
    <n v="529"/>
    <n v="1"/>
    <s v="Plato_14"/>
    <s v="Descripcion del Plato_14"/>
    <n v="14"/>
    <n v="23"/>
    <n v="2"/>
    <n v="27"/>
    <s v="Sin cebolla"/>
    <n v="46"/>
    <n v="46"/>
    <n v="18"/>
    <n v="28"/>
    <n v="0.6428571428571429"/>
    <n v="1.8749999999999999E-2"/>
  </r>
  <r>
    <n v="529"/>
    <n v="1"/>
    <s v="Plato_16"/>
    <s v="Descripcion del Plato_16"/>
    <n v="16"/>
    <n v="28"/>
    <n v="2"/>
    <n v="55"/>
    <s v="Ninguna"/>
    <n v="56"/>
    <n v="56"/>
    <n v="24"/>
    <n v="32"/>
    <n v="0.75"/>
    <n v="3.8194444444444448E-2"/>
  </r>
  <r>
    <n v="530"/>
    <n v="7"/>
    <s v="Plato_4"/>
    <s v="Descripcion del Plato_4"/>
    <n v="10"/>
    <n v="18"/>
    <n v="3"/>
    <n v="37"/>
    <s v="Sin cebolla"/>
    <n v="54"/>
    <n v="54"/>
    <n v="24"/>
    <n v="30"/>
    <n v="0.8"/>
    <n v="2.5694444444444443E-2"/>
  </r>
  <r>
    <n v="530"/>
    <n v="7"/>
    <s v="Plato_16"/>
    <s v="Descripcion del Plato_16"/>
    <n v="16"/>
    <n v="28"/>
    <n v="2"/>
    <n v="50"/>
    <s v="Sin cebolla"/>
    <n v="56"/>
    <n v="56"/>
    <n v="24"/>
    <n v="32"/>
    <n v="0.75"/>
    <n v="3.4722222222222224E-2"/>
  </r>
  <r>
    <n v="530"/>
    <n v="7"/>
    <s v="Plato_1"/>
    <s v="Descripcion del Plato_1"/>
    <n v="15"/>
    <n v="25"/>
    <n v="2"/>
    <n v="19"/>
    <s v="Ninguna"/>
    <n v="50"/>
    <n v="50"/>
    <n v="20"/>
    <n v="30"/>
    <n v="0.66666666666666663"/>
    <n v="1.3194444444444444E-2"/>
  </r>
  <r>
    <n v="531"/>
    <n v="9"/>
    <s v="Plato_13"/>
    <s v="Descripcion del Plato_13"/>
    <n v="13"/>
    <n v="21"/>
    <n v="3"/>
    <n v="41"/>
    <s v="Ninguna"/>
    <n v="63"/>
    <n v="63"/>
    <n v="24"/>
    <n v="39"/>
    <n v="0.61538461538461542"/>
    <n v="2.8472222222222222E-2"/>
  </r>
  <r>
    <n v="531"/>
    <n v="9"/>
    <s v="Plato_20"/>
    <s v="Descripcion del Plato_20"/>
    <n v="25"/>
    <n v="40"/>
    <n v="1"/>
    <n v="43"/>
    <s v="Ninguna"/>
    <n v="40"/>
    <n v="40"/>
    <n v="15"/>
    <n v="25"/>
    <n v="0.6"/>
    <n v="2.9861111111111113E-2"/>
  </r>
  <r>
    <n v="531"/>
    <n v="9"/>
    <s v="Plato_4"/>
    <s v="Descripcion del Plato_4"/>
    <n v="10"/>
    <n v="18"/>
    <n v="3"/>
    <n v="56"/>
    <s v="Sin cebolla"/>
    <n v="54"/>
    <n v="54"/>
    <n v="24"/>
    <n v="30"/>
    <n v="0.8"/>
    <n v="3.888888888888889E-2"/>
  </r>
  <r>
    <n v="531"/>
    <n v="9"/>
    <s v="Plato_9"/>
    <s v="Descripcion del Plato_9"/>
    <n v="17"/>
    <n v="29"/>
    <n v="3"/>
    <n v="59"/>
    <s v="Sin cebolla"/>
    <n v="87"/>
    <n v="87"/>
    <n v="36"/>
    <n v="51"/>
    <n v="0.70588235294117652"/>
    <n v="4.0972222222222222E-2"/>
  </r>
  <r>
    <n v="532"/>
    <n v="13"/>
    <s v="Plato_13"/>
    <s v="Descripcion del Plato_13"/>
    <n v="13"/>
    <n v="21"/>
    <n v="1"/>
    <n v="24"/>
    <s v="Sin cebolla"/>
    <n v="21"/>
    <n v="21"/>
    <n v="8"/>
    <n v="13"/>
    <n v="0.61538461538461542"/>
    <n v="1.6666666666666666E-2"/>
  </r>
  <r>
    <n v="532"/>
    <n v="13"/>
    <s v="Plato_10"/>
    <s v="Descripcion del Plato_10"/>
    <n v="15"/>
    <n v="26"/>
    <n v="2"/>
    <n v="28"/>
    <s v="Ninguna"/>
    <n v="52"/>
    <n v="52"/>
    <n v="22"/>
    <n v="30"/>
    <n v="0.73333333333333328"/>
    <n v="1.9444444444444445E-2"/>
  </r>
  <r>
    <n v="532"/>
    <n v="13"/>
    <s v="Plato_15"/>
    <s v="Descripcion del Plato_15"/>
    <n v="19"/>
    <n v="32"/>
    <n v="2"/>
    <n v="7"/>
    <s v="Sin cebolla"/>
    <n v="64"/>
    <n v="64"/>
    <n v="26"/>
    <n v="38"/>
    <n v="0.68421052631578949"/>
    <n v="4.8611111111111112E-3"/>
  </r>
  <r>
    <n v="533"/>
    <n v="1"/>
    <s v="Plato_3"/>
    <s v="Descripcion del Plato_3"/>
    <n v="12"/>
    <n v="20"/>
    <n v="1"/>
    <n v="34"/>
    <s v="Ninguna"/>
    <n v="20"/>
    <n v="20"/>
    <n v="8"/>
    <n v="12"/>
    <n v="0.66666666666666663"/>
    <n v="2.361111111111111E-2"/>
  </r>
  <r>
    <n v="533"/>
    <n v="1"/>
    <s v="Plato_13"/>
    <s v="Descripcion del Plato_13"/>
    <n v="13"/>
    <n v="21"/>
    <n v="1"/>
    <n v="14"/>
    <s v="Sin cebolla"/>
    <n v="21"/>
    <n v="21"/>
    <n v="8"/>
    <n v="13"/>
    <n v="0.61538461538461542"/>
    <n v="9.7222222222222224E-3"/>
  </r>
  <r>
    <n v="534"/>
    <n v="1"/>
    <s v="Plato_7"/>
    <s v="Descripcion del Plato_7"/>
    <n v="14"/>
    <n v="24"/>
    <n v="2"/>
    <n v="56"/>
    <s v="Sin cebolla"/>
    <n v="48"/>
    <n v="48"/>
    <n v="20"/>
    <n v="28"/>
    <n v="0.7142857142857143"/>
    <n v="3.888888888888889E-2"/>
  </r>
  <r>
    <n v="534"/>
    <n v="1"/>
    <s v="Plato_9"/>
    <s v="Descripcion del Plato_9"/>
    <n v="17"/>
    <n v="29"/>
    <n v="1"/>
    <n v="10"/>
    <s v="Sin cebolla"/>
    <n v="29"/>
    <n v="29"/>
    <n v="12"/>
    <n v="17"/>
    <n v="0.70588235294117652"/>
    <n v="6.9444444444444441E-3"/>
  </r>
  <r>
    <n v="534"/>
    <n v="1"/>
    <s v="Plato_8"/>
    <s v="Descripcion del Plato_8"/>
    <n v="21"/>
    <n v="35"/>
    <n v="2"/>
    <n v="10"/>
    <s v="Ninguna"/>
    <n v="70"/>
    <n v="70"/>
    <n v="28"/>
    <n v="42"/>
    <n v="0.66666666666666663"/>
    <n v="6.9444444444444441E-3"/>
  </r>
  <r>
    <n v="535"/>
    <n v="15"/>
    <s v="Plato_20"/>
    <s v="Descripcion del Plato_20"/>
    <n v="25"/>
    <n v="40"/>
    <n v="3"/>
    <n v="48"/>
    <s v="Sin cebolla"/>
    <n v="120"/>
    <n v="120"/>
    <n v="45"/>
    <n v="75"/>
    <n v="0.6"/>
    <n v="3.3333333333333333E-2"/>
  </r>
  <r>
    <n v="535"/>
    <n v="15"/>
    <s v="Plato_9"/>
    <s v="Descripcion del Plato_9"/>
    <n v="17"/>
    <n v="29"/>
    <n v="3"/>
    <n v="9"/>
    <s v="Ninguna"/>
    <n v="87"/>
    <n v="87"/>
    <n v="36"/>
    <n v="51"/>
    <n v="0.70588235294117652"/>
    <n v="6.2500000000000003E-3"/>
  </r>
  <r>
    <n v="535"/>
    <n v="15"/>
    <s v="Plato_7"/>
    <s v="Descripcion del Plato_7"/>
    <n v="14"/>
    <n v="24"/>
    <n v="2"/>
    <n v="42"/>
    <s v="Ninguna"/>
    <n v="48"/>
    <n v="48"/>
    <n v="20"/>
    <n v="28"/>
    <n v="0.7142857142857143"/>
    <n v="2.9166666666666667E-2"/>
  </r>
  <r>
    <n v="535"/>
    <n v="15"/>
    <s v="Plato_13"/>
    <s v="Descripcion del Plato_13"/>
    <n v="13"/>
    <n v="21"/>
    <n v="1"/>
    <n v="14"/>
    <s v="Ninguna"/>
    <n v="21"/>
    <n v="21"/>
    <n v="8"/>
    <n v="13"/>
    <n v="0.61538461538461542"/>
    <n v="9.7222222222222224E-3"/>
  </r>
  <r>
    <n v="536"/>
    <n v="9"/>
    <s v="Plato_4"/>
    <s v="Descripcion del Plato_4"/>
    <n v="10"/>
    <n v="18"/>
    <n v="1"/>
    <n v="29"/>
    <s v="Sin cebolla"/>
    <n v="18"/>
    <n v="18"/>
    <n v="8"/>
    <n v="10"/>
    <n v="0.8"/>
    <n v="2.013888888888889E-2"/>
  </r>
  <r>
    <n v="536"/>
    <n v="9"/>
    <s v="Plato_9"/>
    <s v="Descripcion del Plato_9"/>
    <n v="17"/>
    <n v="29"/>
    <n v="2"/>
    <n v="52"/>
    <s v="Ninguna"/>
    <n v="58"/>
    <n v="58"/>
    <n v="24"/>
    <n v="34"/>
    <n v="0.70588235294117652"/>
    <n v="3.6111111111111108E-2"/>
  </r>
  <r>
    <n v="536"/>
    <n v="9"/>
    <s v="Plato_14"/>
    <s v="Descripcion del Plato_14"/>
    <n v="14"/>
    <n v="23"/>
    <n v="2"/>
    <n v="38"/>
    <s v="Ninguna"/>
    <n v="46"/>
    <n v="46"/>
    <n v="18"/>
    <n v="28"/>
    <n v="0.6428571428571429"/>
    <n v="2.6388888888888889E-2"/>
  </r>
  <r>
    <n v="536"/>
    <n v="9"/>
    <s v="Plato_2"/>
    <s v="Descripcion del Plato_2"/>
    <n v="18"/>
    <n v="30"/>
    <n v="3"/>
    <n v="33"/>
    <s v="Ninguna"/>
    <n v="90"/>
    <n v="90"/>
    <n v="36"/>
    <n v="54"/>
    <n v="0.66666666666666663"/>
    <n v="2.2916666666666665E-2"/>
  </r>
  <r>
    <n v="537"/>
    <n v="18"/>
    <s v="Plato_13"/>
    <s v="Descripcion del Plato_13"/>
    <n v="13"/>
    <n v="21"/>
    <n v="3"/>
    <n v="21"/>
    <s v="Sin cebolla"/>
    <n v="63"/>
    <n v="63"/>
    <n v="24"/>
    <n v="39"/>
    <n v="0.61538461538461542"/>
    <n v="1.4583333333333334E-2"/>
  </r>
  <r>
    <n v="538"/>
    <n v="14"/>
    <s v="Plato_2"/>
    <s v="Descripcion del Plato_2"/>
    <n v="18"/>
    <n v="30"/>
    <n v="1"/>
    <n v="55"/>
    <s v="Sin cebolla"/>
    <n v="30"/>
    <n v="30"/>
    <n v="12"/>
    <n v="18"/>
    <n v="0.66666666666666663"/>
    <n v="3.8194444444444448E-2"/>
  </r>
  <r>
    <n v="538"/>
    <n v="14"/>
    <s v="Plato_14"/>
    <s v="Descripcion del Plato_14"/>
    <n v="14"/>
    <n v="23"/>
    <n v="1"/>
    <n v="39"/>
    <s v="Ninguna"/>
    <n v="23"/>
    <n v="23"/>
    <n v="9"/>
    <n v="14"/>
    <n v="0.6428571428571429"/>
    <n v="2.7083333333333334E-2"/>
  </r>
  <r>
    <n v="538"/>
    <n v="14"/>
    <s v="Plato_11"/>
    <s v="Descripcion del Plato_11"/>
    <n v="20"/>
    <n v="33"/>
    <n v="1"/>
    <n v="58"/>
    <s v="Sin cebolla"/>
    <n v="33"/>
    <n v="33"/>
    <n v="13"/>
    <n v="20"/>
    <n v="0.65"/>
    <n v="4.027777777777778E-2"/>
  </r>
  <r>
    <n v="538"/>
    <n v="14"/>
    <s v="Plato_16"/>
    <s v="Descripcion del Plato_16"/>
    <n v="16"/>
    <n v="28"/>
    <n v="2"/>
    <n v="46"/>
    <s v="Ninguna"/>
    <n v="56"/>
    <n v="56"/>
    <n v="24"/>
    <n v="32"/>
    <n v="0.75"/>
    <n v="3.1944444444444442E-2"/>
  </r>
  <r>
    <n v="539"/>
    <n v="18"/>
    <s v="Plato_2"/>
    <s v="Descripcion del Plato_2"/>
    <n v="18"/>
    <n v="30"/>
    <n v="3"/>
    <n v="43"/>
    <s v="Sin cebolla"/>
    <n v="90"/>
    <n v="90"/>
    <n v="36"/>
    <n v="54"/>
    <n v="0.66666666666666663"/>
    <n v="2.9861111111111113E-2"/>
  </r>
  <r>
    <n v="539"/>
    <n v="18"/>
    <s v="Plato_6"/>
    <s v="Descripcion del Plato_6"/>
    <n v="16"/>
    <n v="27"/>
    <n v="1"/>
    <n v="40"/>
    <s v="Sin cebolla"/>
    <n v="27"/>
    <n v="27"/>
    <n v="11"/>
    <n v="16"/>
    <n v="0.6875"/>
    <n v="2.7777777777777776E-2"/>
  </r>
  <r>
    <n v="539"/>
    <n v="18"/>
    <s v="Plato_9"/>
    <s v="Descripcion del Plato_9"/>
    <n v="17"/>
    <n v="29"/>
    <n v="3"/>
    <n v="18"/>
    <s v="Ninguna"/>
    <n v="87"/>
    <n v="87"/>
    <n v="36"/>
    <n v="51"/>
    <n v="0.70588235294117652"/>
    <n v="1.2500000000000001E-2"/>
  </r>
  <r>
    <n v="539"/>
    <n v="18"/>
    <s v="Plato_4"/>
    <s v="Descripcion del Plato_4"/>
    <n v="10"/>
    <n v="18"/>
    <n v="2"/>
    <n v="28"/>
    <s v="Ninguna"/>
    <n v="36"/>
    <n v="36"/>
    <n v="16"/>
    <n v="20"/>
    <n v="0.8"/>
    <n v="1.9444444444444445E-2"/>
  </r>
  <r>
    <n v="540"/>
    <n v="6"/>
    <s v="Plato_4"/>
    <s v="Descripcion del Plato_4"/>
    <n v="10"/>
    <n v="18"/>
    <n v="3"/>
    <n v="47"/>
    <s v="Ninguna"/>
    <n v="54"/>
    <n v="54"/>
    <n v="24"/>
    <n v="30"/>
    <n v="0.8"/>
    <n v="3.2638888888888891E-2"/>
  </r>
  <r>
    <n v="540"/>
    <n v="6"/>
    <s v="Plato_8"/>
    <s v="Descripcion del Plato_8"/>
    <n v="21"/>
    <n v="35"/>
    <n v="2"/>
    <n v="35"/>
    <s v="Ninguna"/>
    <n v="70"/>
    <n v="70"/>
    <n v="28"/>
    <n v="42"/>
    <n v="0.66666666666666663"/>
    <n v="2.4305555555555556E-2"/>
  </r>
  <r>
    <n v="541"/>
    <n v="19"/>
    <s v="Plato_12"/>
    <s v="Descripcion del Plato_12"/>
    <n v="11"/>
    <n v="19"/>
    <n v="2"/>
    <n v="31"/>
    <s v="Ninguna"/>
    <n v="38"/>
    <n v="38"/>
    <n v="16"/>
    <n v="22"/>
    <n v="0.72727272727272729"/>
    <n v="2.1527777777777778E-2"/>
  </r>
  <r>
    <n v="541"/>
    <n v="19"/>
    <s v="Plato_11"/>
    <s v="Descripcion del Plato_11"/>
    <n v="20"/>
    <n v="33"/>
    <n v="2"/>
    <n v="21"/>
    <s v="Ninguna"/>
    <n v="66"/>
    <n v="66"/>
    <n v="26"/>
    <n v="40"/>
    <n v="0.65"/>
    <n v="1.4583333333333334E-2"/>
  </r>
  <r>
    <n v="541"/>
    <n v="19"/>
    <s v="Plato_9"/>
    <s v="Descripcion del Plato_9"/>
    <n v="17"/>
    <n v="29"/>
    <n v="1"/>
    <n v="35"/>
    <s v="Ninguna"/>
    <n v="29"/>
    <n v="29"/>
    <n v="12"/>
    <n v="17"/>
    <n v="0.70588235294117652"/>
    <n v="2.4305555555555556E-2"/>
  </r>
  <r>
    <n v="541"/>
    <n v="19"/>
    <s v="Plato_14"/>
    <s v="Descripcion del Plato_14"/>
    <n v="14"/>
    <n v="23"/>
    <n v="3"/>
    <n v="37"/>
    <s v="Ninguna"/>
    <n v="69"/>
    <n v="69"/>
    <n v="27"/>
    <n v="42"/>
    <n v="0.6428571428571429"/>
    <n v="2.5694444444444443E-2"/>
  </r>
  <r>
    <n v="542"/>
    <n v="9"/>
    <s v="Plato_18"/>
    <s v="Descripcion del Plato_18"/>
    <n v="20"/>
    <n v="34"/>
    <n v="2"/>
    <n v="17"/>
    <s v="Sin cebolla"/>
    <n v="68"/>
    <n v="68"/>
    <n v="28"/>
    <n v="40"/>
    <n v="0.7"/>
    <n v="1.1805555555555555E-2"/>
  </r>
  <r>
    <n v="542"/>
    <n v="9"/>
    <s v="Plato_10"/>
    <s v="Descripcion del Plato_10"/>
    <n v="15"/>
    <n v="26"/>
    <n v="1"/>
    <n v="46"/>
    <s v="Ninguna"/>
    <n v="26"/>
    <n v="26"/>
    <n v="11"/>
    <n v="15"/>
    <n v="0.73333333333333328"/>
    <n v="3.1944444444444442E-2"/>
  </r>
  <r>
    <n v="542"/>
    <n v="9"/>
    <s v="Plato_6"/>
    <s v="Descripcion del Plato_6"/>
    <n v="16"/>
    <n v="27"/>
    <n v="2"/>
    <n v="52"/>
    <s v="Sin cebolla"/>
    <n v="54"/>
    <n v="54"/>
    <n v="22"/>
    <n v="32"/>
    <n v="0.6875"/>
    <n v="3.6111111111111108E-2"/>
  </r>
  <r>
    <n v="543"/>
    <n v="19"/>
    <s v="Plato_16"/>
    <s v="Descripcion del Plato_16"/>
    <n v="16"/>
    <n v="28"/>
    <n v="2"/>
    <n v="27"/>
    <s v="Sin cebolla"/>
    <n v="56"/>
    <n v="56"/>
    <n v="24"/>
    <n v="32"/>
    <n v="0.75"/>
    <n v="1.8749999999999999E-2"/>
  </r>
  <r>
    <n v="543"/>
    <n v="19"/>
    <s v="Plato_6"/>
    <s v="Descripcion del Plato_6"/>
    <n v="16"/>
    <n v="27"/>
    <n v="2"/>
    <n v="5"/>
    <s v="Ninguna"/>
    <n v="54"/>
    <n v="54"/>
    <n v="22"/>
    <n v="32"/>
    <n v="0.6875"/>
    <n v="3.472222222222222E-3"/>
  </r>
  <r>
    <n v="543"/>
    <n v="19"/>
    <s v="Plato_15"/>
    <s v="Descripcion del Plato_15"/>
    <n v="19"/>
    <n v="32"/>
    <n v="3"/>
    <n v="42"/>
    <s v="Sin cebolla"/>
    <n v="96"/>
    <n v="96"/>
    <n v="39"/>
    <n v="57"/>
    <n v="0.68421052631578949"/>
    <n v="2.9166666666666667E-2"/>
  </r>
  <r>
    <n v="544"/>
    <n v="7"/>
    <s v="Plato_8"/>
    <s v="Descripcion del Plato_8"/>
    <n v="21"/>
    <n v="35"/>
    <n v="2"/>
    <n v="48"/>
    <s v="Ninguna"/>
    <n v="70"/>
    <n v="70"/>
    <n v="28"/>
    <n v="42"/>
    <n v="0.66666666666666663"/>
    <n v="3.3333333333333333E-2"/>
  </r>
  <r>
    <n v="545"/>
    <n v="20"/>
    <s v="Plato_11"/>
    <s v="Descripcion del Plato_11"/>
    <n v="20"/>
    <n v="33"/>
    <n v="3"/>
    <n v="57"/>
    <s v="Sin cebolla"/>
    <n v="99"/>
    <n v="99"/>
    <n v="39"/>
    <n v="60"/>
    <n v="0.65"/>
    <n v="3.9583333333333331E-2"/>
  </r>
  <r>
    <n v="545"/>
    <n v="20"/>
    <s v="Plato_17"/>
    <s v="Descripcion del Plato_17"/>
    <n v="19"/>
    <n v="31"/>
    <n v="1"/>
    <n v="42"/>
    <s v="Sin cebolla"/>
    <n v="31"/>
    <n v="31"/>
    <n v="12"/>
    <n v="19"/>
    <n v="0.63157894736842102"/>
    <n v="2.9166666666666667E-2"/>
  </r>
  <r>
    <n v="546"/>
    <n v="5"/>
    <s v="Plato_15"/>
    <s v="Descripcion del Plato_15"/>
    <n v="19"/>
    <n v="32"/>
    <n v="2"/>
    <n v="33"/>
    <s v="Sin cebolla"/>
    <n v="64"/>
    <n v="64"/>
    <n v="26"/>
    <n v="38"/>
    <n v="0.68421052631578949"/>
    <n v="2.2916666666666665E-2"/>
  </r>
  <r>
    <n v="546"/>
    <n v="5"/>
    <s v="Plato_16"/>
    <s v="Descripcion del Plato_16"/>
    <n v="16"/>
    <n v="28"/>
    <n v="1"/>
    <n v="58"/>
    <s v="Sin cebolla"/>
    <n v="28"/>
    <n v="28"/>
    <n v="12"/>
    <n v="16"/>
    <n v="0.75"/>
    <n v="4.027777777777778E-2"/>
  </r>
  <r>
    <n v="547"/>
    <n v="9"/>
    <s v="Plato_17"/>
    <s v="Descripcion del Plato_17"/>
    <n v="19"/>
    <n v="31"/>
    <n v="3"/>
    <n v="13"/>
    <s v="Ninguna"/>
    <n v="93"/>
    <n v="93"/>
    <n v="36"/>
    <n v="57"/>
    <n v="0.63157894736842102"/>
    <n v="9.0277777777777769E-3"/>
  </r>
  <r>
    <n v="547"/>
    <n v="9"/>
    <s v="Plato_11"/>
    <s v="Descripcion del Plato_11"/>
    <n v="20"/>
    <n v="33"/>
    <n v="3"/>
    <n v="54"/>
    <s v="Sin cebolla"/>
    <n v="99"/>
    <n v="99"/>
    <n v="39"/>
    <n v="60"/>
    <n v="0.65"/>
    <n v="3.7499999999999999E-2"/>
  </r>
  <r>
    <n v="547"/>
    <n v="9"/>
    <s v="Plato_8"/>
    <s v="Descripcion del Plato_8"/>
    <n v="21"/>
    <n v="35"/>
    <n v="1"/>
    <n v="30"/>
    <s v="Sin cebolla"/>
    <n v="35"/>
    <n v="35"/>
    <n v="14"/>
    <n v="21"/>
    <n v="0.66666666666666663"/>
    <n v="2.0833333333333332E-2"/>
  </r>
  <r>
    <n v="548"/>
    <n v="4"/>
    <s v="Plato_18"/>
    <s v="Descripcion del Plato_18"/>
    <n v="20"/>
    <n v="34"/>
    <n v="1"/>
    <n v="58"/>
    <s v="Sin cebolla"/>
    <n v="34"/>
    <n v="34"/>
    <n v="14"/>
    <n v="20"/>
    <n v="0.7"/>
    <n v="4.027777777777778E-2"/>
  </r>
  <r>
    <n v="548"/>
    <n v="4"/>
    <s v="Plato_17"/>
    <s v="Descripcion del Plato_17"/>
    <n v="19"/>
    <n v="31"/>
    <n v="2"/>
    <n v="48"/>
    <s v="Sin cebolla"/>
    <n v="62"/>
    <n v="62"/>
    <n v="24"/>
    <n v="38"/>
    <n v="0.63157894736842102"/>
    <n v="3.3333333333333333E-2"/>
  </r>
  <r>
    <n v="549"/>
    <n v="12"/>
    <s v="Plato_1"/>
    <s v="Descripcion del Plato_1"/>
    <n v="15"/>
    <n v="25"/>
    <n v="1"/>
    <n v="19"/>
    <s v="Ninguna"/>
    <n v="25"/>
    <n v="25"/>
    <n v="10"/>
    <n v="15"/>
    <n v="0.66666666666666663"/>
    <n v="1.3194444444444444E-2"/>
  </r>
  <r>
    <n v="549"/>
    <n v="12"/>
    <s v="Plato_8"/>
    <s v="Descripcion del Plato_8"/>
    <n v="21"/>
    <n v="35"/>
    <n v="1"/>
    <n v="20"/>
    <s v="Sin cebolla"/>
    <n v="35"/>
    <n v="35"/>
    <n v="14"/>
    <n v="21"/>
    <n v="0.66666666666666663"/>
    <n v="1.3888888888888888E-2"/>
  </r>
  <r>
    <n v="549"/>
    <n v="12"/>
    <s v="Plato_18"/>
    <s v="Descripcion del Plato_18"/>
    <n v="20"/>
    <n v="34"/>
    <n v="3"/>
    <n v="59"/>
    <s v="Ninguna"/>
    <n v="102"/>
    <n v="102"/>
    <n v="42"/>
    <n v="60"/>
    <n v="0.7"/>
    <n v="4.0972222222222222E-2"/>
  </r>
  <r>
    <n v="550"/>
    <n v="1"/>
    <s v="Plato_2"/>
    <s v="Descripcion del Plato_2"/>
    <n v="18"/>
    <n v="30"/>
    <n v="2"/>
    <n v="28"/>
    <s v="Sin cebolla"/>
    <n v="60"/>
    <n v="60"/>
    <n v="24"/>
    <n v="36"/>
    <n v="0.66666666666666663"/>
    <n v="1.9444444444444445E-2"/>
  </r>
  <r>
    <n v="550"/>
    <n v="1"/>
    <s v="Plato_7"/>
    <s v="Descripcion del Plato_7"/>
    <n v="14"/>
    <n v="24"/>
    <n v="1"/>
    <n v="5"/>
    <s v="Ninguna"/>
    <n v="24"/>
    <n v="24"/>
    <n v="10"/>
    <n v="14"/>
    <n v="0.7142857142857143"/>
    <n v="3.472222222222222E-3"/>
  </r>
  <r>
    <n v="550"/>
    <n v="1"/>
    <s v="Plato_3"/>
    <s v="Descripcion del Plato_3"/>
    <n v="12"/>
    <n v="20"/>
    <n v="2"/>
    <n v="24"/>
    <s v="Ninguna"/>
    <n v="40"/>
    <n v="40"/>
    <n v="16"/>
    <n v="24"/>
    <n v="0.66666666666666663"/>
    <n v="1.6666666666666666E-2"/>
  </r>
  <r>
    <n v="551"/>
    <n v="4"/>
    <s v="Plato_2"/>
    <s v="Descripcion del Plato_2"/>
    <n v="18"/>
    <n v="30"/>
    <n v="1"/>
    <n v="32"/>
    <s v="Sin cebolla"/>
    <n v="30"/>
    <n v="30"/>
    <n v="12"/>
    <n v="18"/>
    <n v="0.66666666666666663"/>
    <n v="2.2222222222222223E-2"/>
  </r>
  <r>
    <n v="551"/>
    <n v="4"/>
    <s v="Plato_3"/>
    <s v="Descripcion del Plato_3"/>
    <n v="12"/>
    <n v="20"/>
    <n v="3"/>
    <n v="11"/>
    <s v="Ninguna"/>
    <n v="60"/>
    <n v="60"/>
    <n v="24"/>
    <n v="36"/>
    <n v="0.66666666666666663"/>
    <n v="7.6388888888888886E-3"/>
  </r>
  <r>
    <n v="551"/>
    <n v="4"/>
    <s v="Plato_4"/>
    <s v="Descripcion del Plato_4"/>
    <n v="10"/>
    <n v="18"/>
    <n v="1"/>
    <n v="29"/>
    <s v="Ninguna"/>
    <n v="18"/>
    <n v="18"/>
    <n v="8"/>
    <n v="10"/>
    <n v="0.8"/>
    <n v="2.013888888888889E-2"/>
  </r>
  <r>
    <n v="551"/>
    <n v="4"/>
    <s v="Plato_13"/>
    <s v="Descripcion del Plato_13"/>
    <n v="13"/>
    <n v="21"/>
    <n v="3"/>
    <n v="51"/>
    <s v="Sin cebolla"/>
    <n v="63"/>
    <n v="63"/>
    <n v="24"/>
    <n v="39"/>
    <n v="0.61538461538461542"/>
    <n v="3.5416666666666666E-2"/>
  </r>
  <r>
    <n v="552"/>
    <n v="11"/>
    <s v="Plato_20"/>
    <s v="Descripcion del Plato_20"/>
    <n v="25"/>
    <n v="40"/>
    <n v="3"/>
    <n v="26"/>
    <s v="Sin cebolla"/>
    <n v="120"/>
    <n v="120"/>
    <n v="45"/>
    <n v="75"/>
    <n v="0.6"/>
    <n v="1.8055555555555554E-2"/>
  </r>
  <r>
    <n v="552"/>
    <n v="11"/>
    <s v="Plato_13"/>
    <s v="Descripcion del Plato_13"/>
    <n v="13"/>
    <n v="21"/>
    <n v="3"/>
    <n v="57"/>
    <s v="Sin cebolla"/>
    <n v="63"/>
    <n v="63"/>
    <n v="24"/>
    <n v="39"/>
    <n v="0.61538461538461542"/>
    <n v="3.9583333333333331E-2"/>
  </r>
  <r>
    <n v="552"/>
    <n v="11"/>
    <s v="Plato_3"/>
    <s v="Descripcion del Plato_3"/>
    <n v="12"/>
    <n v="20"/>
    <n v="3"/>
    <n v="32"/>
    <s v="Sin cebolla"/>
    <n v="60"/>
    <n v="60"/>
    <n v="24"/>
    <n v="36"/>
    <n v="0.66666666666666663"/>
    <n v="2.2222222222222223E-2"/>
  </r>
  <r>
    <n v="553"/>
    <n v="14"/>
    <s v="Plato_2"/>
    <s v="Descripcion del Plato_2"/>
    <n v="18"/>
    <n v="30"/>
    <n v="3"/>
    <n v="26"/>
    <s v="Sin cebolla"/>
    <n v="90"/>
    <n v="90"/>
    <n v="36"/>
    <n v="54"/>
    <n v="0.66666666666666663"/>
    <n v="1.8055555555555554E-2"/>
  </r>
  <r>
    <n v="553"/>
    <n v="14"/>
    <s v="Plato_1"/>
    <s v="Descripcion del Plato_1"/>
    <n v="15"/>
    <n v="25"/>
    <n v="2"/>
    <n v="56"/>
    <s v="Ninguna"/>
    <n v="50"/>
    <n v="50"/>
    <n v="20"/>
    <n v="30"/>
    <n v="0.66666666666666663"/>
    <n v="3.888888888888889E-2"/>
  </r>
  <r>
    <n v="553"/>
    <n v="14"/>
    <s v="Plato_5"/>
    <s v="Descripcion del Plato_5"/>
    <n v="13"/>
    <n v="22"/>
    <n v="2"/>
    <n v="54"/>
    <s v="Ninguna"/>
    <n v="44"/>
    <n v="44"/>
    <n v="18"/>
    <n v="26"/>
    <n v="0.69230769230769229"/>
    <n v="3.7499999999999999E-2"/>
  </r>
  <r>
    <n v="553"/>
    <n v="14"/>
    <s v="Plato_12"/>
    <s v="Descripcion del Plato_12"/>
    <n v="11"/>
    <n v="19"/>
    <n v="1"/>
    <n v="42"/>
    <s v="Sin cebolla"/>
    <n v="19"/>
    <n v="19"/>
    <n v="8"/>
    <n v="11"/>
    <n v="0.72727272727272729"/>
    <n v="2.9166666666666667E-2"/>
  </r>
  <r>
    <n v="554"/>
    <n v="10"/>
    <s v="Plato_14"/>
    <s v="Descripcion del Plato_14"/>
    <n v="14"/>
    <n v="23"/>
    <n v="2"/>
    <n v="55"/>
    <s v="Sin cebolla"/>
    <n v="46"/>
    <n v="46"/>
    <n v="18"/>
    <n v="28"/>
    <n v="0.6428571428571429"/>
    <n v="3.8194444444444448E-2"/>
  </r>
  <r>
    <n v="554"/>
    <n v="10"/>
    <s v="Plato_20"/>
    <s v="Descripcion del Plato_20"/>
    <n v="25"/>
    <n v="40"/>
    <n v="3"/>
    <n v="16"/>
    <s v="Ninguna"/>
    <n v="120"/>
    <n v="120"/>
    <n v="45"/>
    <n v="75"/>
    <n v="0.6"/>
    <n v="1.1111111111111112E-2"/>
  </r>
  <r>
    <n v="555"/>
    <n v="20"/>
    <s v="Plato_2"/>
    <s v="Descripcion del Plato_2"/>
    <n v="18"/>
    <n v="30"/>
    <n v="1"/>
    <n v="46"/>
    <s v="Ninguna"/>
    <n v="30"/>
    <n v="30"/>
    <n v="12"/>
    <n v="18"/>
    <n v="0.66666666666666663"/>
    <n v="3.1944444444444442E-2"/>
  </r>
  <r>
    <n v="556"/>
    <n v="9"/>
    <s v="Plato_5"/>
    <s v="Descripcion del Plato_5"/>
    <n v="13"/>
    <n v="22"/>
    <n v="1"/>
    <n v="36"/>
    <s v="Ninguna"/>
    <n v="22"/>
    <n v="22"/>
    <n v="9"/>
    <n v="13"/>
    <n v="0.69230769230769229"/>
    <n v="2.5000000000000001E-2"/>
  </r>
  <r>
    <n v="556"/>
    <n v="9"/>
    <s v="Plato_4"/>
    <s v="Descripcion del Plato_4"/>
    <n v="10"/>
    <n v="18"/>
    <n v="3"/>
    <n v="30"/>
    <s v="Sin cebolla"/>
    <n v="54"/>
    <n v="54"/>
    <n v="24"/>
    <n v="30"/>
    <n v="0.8"/>
    <n v="2.0833333333333332E-2"/>
  </r>
  <r>
    <n v="557"/>
    <n v="7"/>
    <s v="Plato_15"/>
    <s v="Descripcion del Plato_15"/>
    <n v="19"/>
    <n v="32"/>
    <n v="2"/>
    <n v="47"/>
    <s v="Sin cebolla"/>
    <n v="64"/>
    <n v="64"/>
    <n v="26"/>
    <n v="38"/>
    <n v="0.68421052631578949"/>
    <n v="3.2638888888888891E-2"/>
  </r>
  <r>
    <n v="557"/>
    <n v="7"/>
    <s v="Plato_13"/>
    <s v="Descripcion del Plato_13"/>
    <n v="13"/>
    <n v="21"/>
    <n v="3"/>
    <n v="22"/>
    <s v="Sin cebolla"/>
    <n v="63"/>
    <n v="63"/>
    <n v="24"/>
    <n v="39"/>
    <n v="0.61538461538461542"/>
    <n v="1.5277777777777777E-2"/>
  </r>
  <r>
    <n v="557"/>
    <n v="7"/>
    <s v="Plato_1"/>
    <s v="Descripcion del Plato_1"/>
    <n v="15"/>
    <n v="25"/>
    <n v="2"/>
    <n v="38"/>
    <s v="Ninguna"/>
    <n v="50"/>
    <n v="50"/>
    <n v="20"/>
    <n v="30"/>
    <n v="0.66666666666666663"/>
    <n v="2.6388888888888889E-2"/>
  </r>
  <r>
    <n v="558"/>
    <n v="6"/>
    <s v="Plato_15"/>
    <s v="Descripcion del Plato_15"/>
    <n v="19"/>
    <n v="32"/>
    <n v="3"/>
    <n v="56"/>
    <s v="Ninguna"/>
    <n v="96"/>
    <n v="96"/>
    <n v="39"/>
    <n v="57"/>
    <n v="0.68421052631578949"/>
    <n v="3.888888888888889E-2"/>
  </r>
  <r>
    <n v="558"/>
    <n v="6"/>
    <s v="Plato_1"/>
    <s v="Descripcion del Plato_1"/>
    <n v="15"/>
    <n v="25"/>
    <n v="2"/>
    <n v="54"/>
    <s v="Sin cebolla"/>
    <n v="50"/>
    <n v="50"/>
    <n v="20"/>
    <n v="30"/>
    <n v="0.66666666666666663"/>
    <n v="3.7499999999999999E-2"/>
  </r>
  <r>
    <n v="558"/>
    <n v="6"/>
    <s v="Plato_11"/>
    <s v="Descripcion del Plato_11"/>
    <n v="20"/>
    <n v="33"/>
    <n v="1"/>
    <n v="57"/>
    <s v="Ninguna"/>
    <n v="33"/>
    <n v="33"/>
    <n v="13"/>
    <n v="20"/>
    <n v="0.65"/>
    <n v="3.9583333333333331E-2"/>
  </r>
  <r>
    <n v="559"/>
    <n v="11"/>
    <s v="Plato_11"/>
    <s v="Descripcion del Plato_11"/>
    <n v="20"/>
    <n v="33"/>
    <n v="3"/>
    <n v="41"/>
    <s v="Sin cebolla"/>
    <n v="99"/>
    <n v="99"/>
    <n v="39"/>
    <n v="60"/>
    <n v="0.65"/>
    <n v="2.8472222222222222E-2"/>
  </r>
  <r>
    <n v="560"/>
    <n v="6"/>
    <s v="Plato_4"/>
    <s v="Descripcion del Plato_4"/>
    <n v="10"/>
    <n v="18"/>
    <n v="2"/>
    <n v="36"/>
    <s v="Sin cebolla"/>
    <n v="36"/>
    <n v="36"/>
    <n v="16"/>
    <n v="20"/>
    <n v="0.8"/>
    <n v="2.5000000000000001E-2"/>
  </r>
  <r>
    <n v="560"/>
    <n v="6"/>
    <s v="Plato_1"/>
    <s v="Descripcion del Plato_1"/>
    <n v="15"/>
    <n v="25"/>
    <n v="3"/>
    <n v="12"/>
    <s v="Sin cebolla"/>
    <n v="75"/>
    <n v="75"/>
    <n v="30"/>
    <n v="45"/>
    <n v="0.66666666666666663"/>
    <n v="8.3333333333333332E-3"/>
  </r>
  <r>
    <n v="561"/>
    <n v="4"/>
    <s v="Plato_4"/>
    <s v="Descripcion del Plato_4"/>
    <n v="10"/>
    <n v="18"/>
    <n v="1"/>
    <n v="56"/>
    <s v="Sin cebolla"/>
    <n v="18"/>
    <n v="18"/>
    <n v="8"/>
    <n v="10"/>
    <n v="0.8"/>
    <n v="3.888888888888889E-2"/>
  </r>
  <r>
    <n v="561"/>
    <n v="4"/>
    <s v="Plato_14"/>
    <s v="Descripcion del Plato_14"/>
    <n v="14"/>
    <n v="23"/>
    <n v="2"/>
    <n v="8"/>
    <s v="Sin cebolla"/>
    <n v="46"/>
    <n v="46"/>
    <n v="18"/>
    <n v="28"/>
    <n v="0.6428571428571429"/>
    <n v="5.5555555555555558E-3"/>
  </r>
  <r>
    <n v="562"/>
    <n v="20"/>
    <s v="Plato_20"/>
    <s v="Descripcion del Plato_20"/>
    <n v="25"/>
    <n v="40"/>
    <n v="3"/>
    <n v="41"/>
    <s v="Ninguna"/>
    <n v="120"/>
    <n v="120"/>
    <n v="45"/>
    <n v="75"/>
    <n v="0.6"/>
    <n v="2.8472222222222222E-2"/>
  </r>
  <r>
    <n v="562"/>
    <n v="20"/>
    <s v="Plato_9"/>
    <s v="Descripcion del Plato_9"/>
    <n v="17"/>
    <n v="29"/>
    <n v="2"/>
    <n v="7"/>
    <s v="Ninguna"/>
    <n v="58"/>
    <n v="58"/>
    <n v="24"/>
    <n v="34"/>
    <n v="0.70588235294117652"/>
    <n v="4.8611111111111112E-3"/>
  </r>
  <r>
    <n v="562"/>
    <n v="20"/>
    <s v="Plato_7"/>
    <s v="Descripcion del Plato_7"/>
    <n v="14"/>
    <n v="24"/>
    <n v="2"/>
    <n v="22"/>
    <s v="Ninguna"/>
    <n v="48"/>
    <n v="48"/>
    <n v="20"/>
    <n v="28"/>
    <n v="0.7142857142857143"/>
    <n v="1.5277777777777777E-2"/>
  </r>
  <r>
    <n v="562"/>
    <n v="20"/>
    <s v="Plato_17"/>
    <s v="Descripcion del Plato_17"/>
    <n v="19"/>
    <n v="31"/>
    <n v="2"/>
    <n v="42"/>
    <s v="Sin cebolla"/>
    <n v="62"/>
    <n v="62"/>
    <n v="24"/>
    <n v="38"/>
    <n v="0.63157894736842102"/>
    <n v="2.9166666666666667E-2"/>
  </r>
  <r>
    <n v="563"/>
    <n v="12"/>
    <s v="Plato_6"/>
    <s v="Descripcion del Plato_6"/>
    <n v="16"/>
    <n v="27"/>
    <n v="2"/>
    <n v="37"/>
    <s v="Sin cebolla"/>
    <n v="54"/>
    <n v="54"/>
    <n v="22"/>
    <n v="32"/>
    <n v="0.6875"/>
    <n v="2.5694444444444443E-2"/>
  </r>
  <r>
    <n v="564"/>
    <n v="9"/>
    <s v="Plato_19"/>
    <s v="Descripcion del Plato_19"/>
    <n v="22"/>
    <n v="36"/>
    <n v="1"/>
    <n v="7"/>
    <s v="Sin cebolla"/>
    <n v="36"/>
    <n v="36"/>
    <n v="14"/>
    <n v="22"/>
    <n v="0.63636363636363635"/>
    <n v="4.8611111111111112E-3"/>
  </r>
  <r>
    <n v="564"/>
    <n v="9"/>
    <s v="Plato_20"/>
    <s v="Descripcion del Plato_20"/>
    <n v="25"/>
    <n v="40"/>
    <n v="2"/>
    <n v="36"/>
    <s v="Sin cebolla"/>
    <n v="80"/>
    <n v="80"/>
    <n v="30"/>
    <n v="50"/>
    <n v="0.6"/>
    <n v="2.5000000000000001E-2"/>
  </r>
  <r>
    <n v="564"/>
    <n v="9"/>
    <s v="Plato_3"/>
    <s v="Descripcion del Plato_3"/>
    <n v="12"/>
    <n v="20"/>
    <n v="2"/>
    <n v="11"/>
    <s v="Sin cebolla"/>
    <n v="40"/>
    <n v="40"/>
    <n v="16"/>
    <n v="24"/>
    <n v="0.66666666666666663"/>
    <n v="7.6388888888888886E-3"/>
  </r>
  <r>
    <n v="565"/>
    <n v="3"/>
    <s v="Plato_15"/>
    <s v="Descripcion del Plato_15"/>
    <n v="19"/>
    <n v="32"/>
    <n v="3"/>
    <n v="19"/>
    <s v="Ninguna"/>
    <n v="96"/>
    <n v="96"/>
    <n v="39"/>
    <n v="57"/>
    <n v="0.68421052631578949"/>
    <n v="1.3194444444444444E-2"/>
  </r>
  <r>
    <n v="565"/>
    <n v="3"/>
    <s v="Plato_4"/>
    <s v="Descripcion del Plato_4"/>
    <n v="10"/>
    <n v="18"/>
    <n v="3"/>
    <n v="53"/>
    <s v="Sin cebolla"/>
    <n v="54"/>
    <n v="54"/>
    <n v="24"/>
    <n v="30"/>
    <n v="0.8"/>
    <n v="3.6805555555555557E-2"/>
  </r>
  <r>
    <n v="565"/>
    <n v="3"/>
    <s v="Plato_11"/>
    <s v="Descripcion del Plato_11"/>
    <n v="20"/>
    <n v="33"/>
    <n v="2"/>
    <n v="21"/>
    <s v="Sin cebolla"/>
    <n v="66"/>
    <n v="66"/>
    <n v="26"/>
    <n v="40"/>
    <n v="0.65"/>
    <n v="1.4583333333333334E-2"/>
  </r>
  <r>
    <n v="565"/>
    <n v="3"/>
    <s v="Plato_8"/>
    <s v="Descripcion del Plato_8"/>
    <n v="21"/>
    <n v="35"/>
    <n v="1"/>
    <n v="5"/>
    <s v="Sin cebolla"/>
    <n v="35"/>
    <n v="35"/>
    <n v="14"/>
    <n v="21"/>
    <n v="0.66666666666666663"/>
    <n v="3.472222222222222E-3"/>
  </r>
  <r>
    <n v="566"/>
    <n v="4"/>
    <s v="Plato_10"/>
    <s v="Descripcion del Plato_10"/>
    <n v="15"/>
    <n v="26"/>
    <n v="3"/>
    <n v="56"/>
    <s v="Ninguna"/>
    <n v="78"/>
    <n v="78"/>
    <n v="33"/>
    <n v="45"/>
    <n v="0.73333333333333328"/>
    <n v="3.888888888888889E-2"/>
  </r>
  <r>
    <n v="567"/>
    <n v="15"/>
    <s v="Plato_16"/>
    <s v="Descripcion del Plato_16"/>
    <n v="16"/>
    <n v="28"/>
    <n v="2"/>
    <n v="9"/>
    <s v="Ninguna"/>
    <n v="56"/>
    <n v="56"/>
    <n v="24"/>
    <n v="32"/>
    <n v="0.75"/>
    <n v="6.2500000000000003E-3"/>
  </r>
  <r>
    <n v="567"/>
    <n v="15"/>
    <s v="Plato_11"/>
    <s v="Descripcion del Plato_11"/>
    <n v="20"/>
    <n v="33"/>
    <n v="2"/>
    <n v="34"/>
    <s v="Sin cebolla"/>
    <n v="66"/>
    <n v="66"/>
    <n v="26"/>
    <n v="40"/>
    <n v="0.65"/>
    <n v="2.361111111111111E-2"/>
  </r>
  <r>
    <n v="567"/>
    <n v="15"/>
    <s v="Plato_18"/>
    <s v="Descripcion del Plato_18"/>
    <n v="20"/>
    <n v="34"/>
    <n v="2"/>
    <n v="18"/>
    <s v="Ninguna"/>
    <n v="68"/>
    <n v="68"/>
    <n v="28"/>
    <n v="40"/>
    <n v="0.7"/>
    <n v="1.2500000000000001E-2"/>
  </r>
  <r>
    <n v="567"/>
    <n v="15"/>
    <s v="Plato_13"/>
    <s v="Descripcion del Plato_13"/>
    <n v="13"/>
    <n v="21"/>
    <n v="3"/>
    <n v="41"/>
    <s v="Sin cebolla"/>
    <n v="63"/>
    <n v="63"/>
    <n v="24"/>
    <n v="39"/>
    <n v="0.61538461538461542"/>
    <n v="2.8472222222222222E-2"/>
  </r>
  <r>
    <n v="568"/>
    <n v="5"/>
    <s v="Plato_18"/>
    <s v="Descripcion del Plato_18"/>
    <n v="20"/>
    <n v="34"/>
    <n v="3"/>
    <n v="40"/>
    <s v="Ninguna"/>
    <n v="102"/>
    <n v="102"/>
    <n v="42"/>
    <n v="60"/>
    <n v="0.7"/>
    <n v="2.7777777777777776E-2"/>
  </r>
  <r>
    <n v="568"/>
    <n v="5"/>
    <s v="Plato_20"/>
    <s v="Descripcion del Plato_20"/>
    <n v="25"/>
    <n v="40"/>
    <n v="2"/>
    <n v="44"/>
    <s v="Sin cebolla"/>
    <n v="80"/>
    <n v="80"/>
    <n v="30"/>
    <n v="50"/>
    <n v="0.6"/>
    <n v="3.0555555555555555E-2"/>
  </r>
  <r>
    <n v="569"/>
    <n v="12"/>
    <s v="Plato_18"/>
    <s v="Descripcion del Plato_18"/>
    <n v="20"/>
    <n v="34"/>
    <n v="2"/>
    <n v="26"/>
    <s v="Ninguna"/>
    <n v="68"/>
    <n v="68"/>
    <n v="28"/>
    <n v="40"/>
    <n v="0.7"/>
    <n v="1.8055555555555554E-2"/>
  </r>
  <r>
    <n v="569"/>
    <n v="12"/>
    <s v="Plato_13"/>
    <s v="Descripcion del Plato_13"/>
    <n v="13"/>
    <n v="21"/>
    <n v="3"/>
    <n v="32"/>
    <s v="Sin cebolla"/>
    <n v="63"/>
    <n v="63"/>
    <n v="24"/>
    <n v="39"/>
    <n v="0.61538461538461542"/>
    <n v="2.2222222222222223E-2"/>
  </r>
  <r>
    <n v="570"/>
    <n v="1"/>
    <s v="Plato_11"/>
    <s v="Descripcion del Plato_11"/>
    <n v="20"/>
    <n v="33"/>
    <n v="1"/>
    <n v="38"/>
    <s v="Ninguna"/>
    <n v="33"/>
    <n v="33"/>
    <n v="13"/>
    <n v="20"/>
    <n v="0.65"/>
    <n v="2.6388888888888889E-2"/>
  </r>
  <r>
    <n v="570"/>
    <n v="1"/>
    <s v="Plato_10"/>
    <s v="Descripcion del Plato_10"/>
    <n v="15"/>
    <n v="26"/>
    <n v="2"/>
    <n v="8"/>
    <s v="Sin cebolla"/>
    <n v="52"/>
    <n v="52"/>
    <n v="22"/>
    <n v="30"/>
    <n v="0.73333333333333328"/>
    <n v="5.5555555555555558E-3"/>
  </r>
  <r>
    <n v="571"/>
    <n v="15"/>
    <s v="Plato_6"/>
    <s v="Descripcion del Plato_6"/>
    <n v="16"/>
    <n v="27"/>
    <n v="2"/>
    <n v="26"/>
    <s v="Ninguna"/>
    <n v="54"/>
    <n v="54"/>
    <n v="22"/>
    <n v="32"/>
    <n v="0.6875"/>
    <n v="1.8055555555555554E-2"/>
  </r>
  <r>
    <n v="572"/>
    <n v="19"/>
    <s v="Plato_2"/>
    <s v="Descripcion del Plato_2"/>
    <n v="18"/>
    <n v="30"/>
    <n v="1"/>
    <n v="34"/>
    <s v="Sin cebolla"/>
    <n v="30"/>
    <n v="30"/>
    <n v="12"/>
    <n v="18"/>
    <n v="0.66666666666666663"/>
    <n v="2.361111111111111E-2"/>
  </r>
  <r>
    <n v="572"/>
    <n v="19"/>
    <s v="Plato_5"/>
    <s v="Descripcion del Plato_5"/>
    <n v="13"/>
    <n v="22"/>
    <n v="2"/>
    <n v="10"/>
    <s v="Sin cebolla"/>
    <n v="44"/>
    <n v="44"/>
    <n v="18"/>
    <n v="26"/>
    <n v="0.69230769230769229"/>
    <n v="6.9444444444444441E-3"/>
  </r>
  <r>
    <n v="573"/>
    <n v="7"/>
    <s v="Plato_13"/>
    <s v="Descripcion del Plato_13"/>
    <n v="13"/>
    <n v="21"/>
    <n v="3"/>
    <n v="41"/>
    <s v="Ninguna"/>
    <n v="63"/>
    <n v="63"/>
    <n v="24"/>
    <n v="39"/>
    <n v="0.61538461538461542"/>
    <n v="2.8472222222222222E-2"/>
  </r>
  <r>
    <n v="573"/>
    <n v="7"/>
    <s v="Plato_18"/>
    <s v="Descripcion del Plato_18"/>
    <n v="20"/>
    <n v="34"/>
    <n v="3"/>
    <n v="28"/>
    <s v="Sin cebolla"/>
    <n v="102"/>
    <n v="102"/>
    <n v="42"/>
    <n v="60"/>
    <n v="0.7"/>
    <n v="1.9444444444444445E-2"/>
  </r>
  <r>
    <n v="574"/>
    <n v="20"/>
    <s v="Plato_10"/>
    <s v="Descripcion del Plato_10"/>
    <n v="15"/>
    <n v="26"/>
    <n v="3"/>
    <n v="50"/>
    <s v="Sin cebolla"/>
    <n v="78"/>
    <n v="78"/>
    <n v="33"/>
    <n v="45"/>
    <n v="0.73333333333333328"/>
    <n v="3.4722222222222224E-2"/>
  </r>
  <r>
    <n v="574"/>
    <n v="20"/>
    <s v="Plato_19"/>
    <s v="Descripcion del Plato_19"/>
    <n v="22"/>
    <n v="36"/>
    <n v="2"/>
    <n v="40"/>
    <s v="Ninguna"/>
    <n v="72"/>
    <n v="72"/>
    <n v="28"/>
    <n v="44"/>
    <n v="0.63636363636363635"/>
    <n v="2.7777777777777776E-2"/>
  </r>
  <r>
    <n v="574"/>
    <n v="20"/>
    <s v="Plato_4"/>
    <s v="Descripcion del Plato_4"/>
    <n v="10"/>
    <n v="18"/>
    <n v="2"/>
    <n v="37"/>
    <s v="Sin cebolla"/>
    <n v="36"/>
    <n v="36"/>
    <n v="16"/>
    <n v="20"/>
    <n v="0.8"/>
    <n v="2.5694444444444443E-2"/>
  </r>
  <r>
    <n v="574"/>
    <n v="20"/>
    <s v="Plato_13"/>
    <s v="Descripcion del Plato_13"/>
    <n v="13"/>
    <n v="21"/>
    <n v="1"/>
    <n v="41"/>
    <s v="Sin cebolla"/>
    <n v="21"/>
    <n v="21"/>
    <n v="8"/>
    <n v="13"/>
    <n v="0.61538461538461542"/>
    <n v="2.8472222222222222E-2"/>
  </r>
  <r>
    <n v="575"/>
    <n v="15"/>
    <s v="Plato_4"/>
    <s v="Descripcion del Plato_4"/>
    <n v="10"/>
    <n v="18"/>
    <n v="1"/>
    <n v="44"/>
    <s v="Ninguna"/>
    <n v="18"/>
    <n v="18"/>
    <n v="8"/>
    <n v="10"/>
    <n v="0.8"/>
    <n v="3.0555555555555555E-2"/>
  </r>
  <r>
    <n v="576"/>
    <n v="9"/>
    <s v="Plato_11"/>
    <s v="Descripcion del Plato_11"/>
    <n v="20"/>
    <n v="33"/>
    <n v="1"/>
    <n v="46"/>
    <s v="Ninguna"/>
    <n v="33"/>
    <n v="33"/>
    <n v="13"/>
    <n v="20"/>
    <n v="0.65"/>
    <n v="3.1944444444444442E-2"/>
  </r>
  <r>
    <n v="576"/>
    <n v="9"/>
    <s v="Plato_17"/>
    <s v="Descripcion del Plato_17"/>
    <n v="19"/>
    <n v="31"/>
    <n v="3"/>
    <n v="32"/>
    <s v="Ninguna"/>
    <n v="93"/>
    <n v="93"/>
    <n v="36"/>
    <n v="57"/>
    <n v="0.63157894736842102"/>
    <n v="2.2222222222222223E-2"/>
  </r>
  <r>
    <n v="576"/>
    <n v="9"/>
    <s v="Plato_19"/>
    <s v="Descripcion del Plato_19"/>
    <n v="22"/>
    <n v="36"/>
    <n v="3"/>
    <n v="37"/>
    <s v="Sin cebolla"/>
    <n v="108"/>
    <n v="108"/>
    <n v="42"/>
    <n v="66"/>
    <n v="0.63636363636363635"/>
    <n v="2.5694444444444443E-2"/>
  </r>
  <r>
    <n v="577"/>
    <n v="5"/>
    <s v="Plato_4"/>
    <s v="Descripcion del Plato_4"/>
    <n v="10"/>
    <n v="18"/>
    <n v="1"/>
    <n v="10"/>
    <s v="Sin cebolla"/>
    <n v="18"/>
    <n v="18"/>
    <n v="8"/>
    <n v="10"/>
    <n v="0.8"/>
    <n v="6.9444444444444441E-3"/>
  </r>
  <r>
    <n v="577"/>
    <n v="5"/>
    <s v="Plato_5"/>
    <s v="Descripcion del Plato_5"/>
    <n v="13"/>
    <n v="22"/>
    <n v="1"/>
    <n v="15"/>
    <s v="Ninguna"/>
    <n v="22"/>
    <n v="22"/>
    <n v="9"/>
    <n v="13"/>
    <n v="0.69230769230769229"/>
    <n v="1.0416666666666666E-2"/>
  </r>
  <r>
    <n v="578"/>
    <n v="11"/>
    <s v="Plato_2"/>
    <s v="Descripcion del Plato_2"/>
    <n v="18"/>
    <n v="30"/>
    <n v="3"/>
    <n v="44"/>
    <s v="Ninguna"/>
    <n v="90"/>
    <n v="90"/>
    <n v="36"/>
    <n v="54"/>
    <n v="0.66666666666666663"/>
    <n v="3.0555555555555555E-2"/>
  </r>
  <r>
    <n v="579"/>
    <n v="9"/>
    <s v="Plato_1"/>
    <s v="Descripcion del Plato_1"/>
    <n v="15"/>
    <n v="25"/>
    <n v="2"/>
    <n v="48"/>
    <s v="Ninguna"/>
    <n v="50"/>
    <n v="50"/>
    <n v="20"/>
    <n v="30"/>
    <n v="0.66666666666666663"/>
    <n v="3.3333333333333333E-2"/>
  </r>
  <r>
    <n v="580"/>
    <n v="10"/>
    <s v="Plato_11"/>
    <s v="Descripcion del Plato_11"/>
    <n v="20"/>
    <n v="33"/>
    <n v="1"/>
    <n v="30"/>
    <s v="Ninguna"/>
    <n v="33"/>
    <n v="33"/>
    <n v="13"/>
    <n v="20"/>
    <n v="0.65"/>
    <n v="2.0833333333333332E-2"/>
  </r>
  <r>
    <n v="581"/>
    <n v="18"/>
    <s v="Plato_11"/>
    <s v="Descripcion del Plato_11"/>
    <n v="20"/>
    <n v="33"/>
    <n v="1"/>
    <n v="15"/>
    <s v="Ninguna"/>
    <n v="33"/>
    <n v="33"/>
    <n v="13"/>
    <n v="20"/>
    <n v="0.65"/>
    <n v="1.0416666666666666E-2"/>
  </r>
  <r>
    <n v="581"/>
    <n v="18"/>
    <s v="Plato_2"/>
    <s v="Descripcion del Plato_2"/>
    <n v="18"/>
    <n v="30"/>
    <n v="3"/>
    <n v="40"/>
    <s v="Ninguna"/>
    <n v="90"/>
    <n v="90"/>
    <n v="36"/>
    <n v="54"/>
    <n v="0.66666666666666663"/>
    <n v="2.7777777777777776E-2"/>
  </r>
  <r>
    <n v="582"/>
    <n v="3"/>
    <s v="Plato_6"/>
    <s v="Descripcion del Plato_6"/>
    <n v="16"/>
    <n v="27"/>
    <n v="2"/>
    <n v="42"/>
    <s v="Sin cebolla"/>
    <n v="54"/>
    <n v="54"/>
    <n v="22"/>
    <n v="32"/>
    <n v="0.6875"/>
    <n v="2.9166666666666667E-2"/>
  </r>
  <r>
    <n v="583"/>
    <n v="9"/>
    <s v="Plato_12"/>
    <s v="Descripcion del Plato_12"/>
    <n v="11"/>
    <n v="19"/>
    <n v="3"/>
    <n v="15"/>
    <s v="Ninguna"/>
    <n v="57"/>
    <n v="57"/>
    <n v="24"/>
    <n v="33"/>
    <n v="0.72727272727272729"/>
    <n v="1.0416666666666666E-2"/>
  </r>
  <r>
    <n v="583"/>
    <n v="9"/>
    <s v="Plato_4"/>
    <s v="Descripcion del Plato_4"/>
    <n v="10"/>
    <n v="18"/>
    <n v="1"/>
    <n v="11"/>
    <s v="Ninguna"/>
    <n v="18"/>
    <n v="18"/>
    <n v="8"/>
    <n v="10"/>
    <n v="0.8"/>
    <n v="7.6388888888888886E-3"/>
  </r>
  <r>
    <n v="583"/>
    <n v="9"/>
    <s v="Plato_7"/>
    <s v="Descripcion del Plato_7"/>
    <n v="14"/>
    <n v="24"/>
    <n v="2"/>
    <n v="29"/>
    <s v="Sin cebolla"/>
    <n v="48"/>
    <n v="48"/>
    <n v="20"/>
    <n v="28"/>
    <n v="0.7142857142857143"/>
    <n v="2.013888888888889E-2"/>
  </r>
  <r>
    <n v="583"/>
    <n v="9"/>
    <s v="Plato_20"/>
    <s v="Descripcion del Plato_20"/>
    <n v="25"/>
    <n v="40"/>
    <n v="3"/>
    <n v="50"/>
    <s v="Sin cebolla"/>
    <n v="120"/>
    <n v="120"/>
    <n v="45"/>
    <n v="75"/>
    <n v="0.6"/>
    <n v="3.4722222222222224E-2"/>
  </r>
  <r>
    <n v="584"/>
    <n v="9"/>
    <s v="Plato_13"/>
    <s v="Descripcion del Plato_13"/>
    <n v="13"/>
    <n v="21"/>
    <n v="1"/>
    <n v="57"/>
    <s v="Sin cebolla"/>
    <n v="21"/>
    <n v="21"/>
    <n v="8"/>
    <n v="13"/>
    <n v="0.61538461538461542"/>
    <n v="3.9583333333333331E-2"/>
  </r>
  <r>
    <n v="584"/>
    <n v="9"/>
    <s v="Plato_17"/>
    <s v="Descripcion del Plato_17"/>
    <n v="19"/>
    <n v="31"/>
    <n v="2"/>
    <n v="34"/>
    <s v="Ninguna"/>
    <n v="62"/>
    <n v="62"/>
    <n v="24"/>
    <n v="38"/>
    <n v="0.63157894736842102"/>
    <n v="2.361111111111111E-2"/>
  </r>
  <r>
    <n v="584"/>
    <n v="9"/>
    <s v="Plato_16"/>
    <s v="Descripcion del Plato_16"/>
    <n v="16"/>
    <n v="28"/>
    <n v="2"/>
    <n v="23"/>
    <s v="Ninguna"/>
    <n v="56"/>
    <n v="56"/>
    <n v="24"/>
    <n v="32"/>
    <n v="0.75"/>
    <n v="1.5972222222222221E-2"/>
  </r>
  <r>
    <n v="585"/>
    <n v="3"/>
    <s v="Plato_15"/>
    <s v="Descripcion del Plato_15"/>
    <n v="19"/>
    <n v="32"/>
    <n v="1"/>
    <n v="35"/>
    <s v="Sin cebolla"/>
    <n v="32"/>
    <n v="32"/>
    <n v="13"/>
    <n v="19"/>
    <n v="0.68421052631578949"/>
    <n v="2.4305555555555556E-2"/>
  </r>
  <r>
    <n v="585"/>
    <n v="3"/>
    <s v="Plato_8"/>
    <s v="Descripcion del Plato_8"/>
    <n v="21"/>
    <n v="35"/>
    <n v="1"/>
    <n v="8"/>
    <s v="Sin cebolla"/>
    <n v="35"/>
    <n v="35"/>
    <n v="14"/>
    <n v="21"/>
    <n v="0.66666666666666663"/>
    <n v="5.5555555555555558E-3"/>
  </r>
  <r>
    <n v="585"/>
    <n v="3"/>
    <s v="Plato_4"/>
    <s v="Descripcion del Plato_4"/>
    <n v="10"/>
    <n v="18"/>
    <n v="2"/>
    <n v="22"/>
    <s v="Ninguna"/>
    <n v="36"/>
    <n v="36"/>
    <n v="16"/>
    <n v="20"/>
    <n v="0.8"/>
    <n v="1.5277777777777777E-2"/>
  </r>
  <r>
    <n v="585"/>
    <n v="3"/>
    <s v="Plato_1"/>
    <s v="Descripcion del Plato_1"/>
    <n v="15"/>
    <n v="25"/>
    <n v="1"/>
    <n v="30"/>
    <s v="Sin cebolla"/>
    <n v="25"/>
    <n v="25"/>
    <n v="10"/>
    <n v="15"/>
    <n v="0.66666666666666663"/>
    <n v="2.0833333333333332E-2"/>
  </r>
  <r>
    <n v="586"/>
    <n v="17"/>
    <s v="Plato_11"/>
    <s v="Descripcion del Plato_11"/>
    <n v="20"/>
    <n v="33"/>
    <n v="3"/>
    <n v="47"/>
    <s v="Sin cebolla"/>
    <n v="99"/>
    <n v="99"/>
    <n v="39"/>
    <n v="60"/>
    <n v="0.65"/>
    <n v="3.2638888888888891E-2"/>
  </r>
  <r>
    <n v="586"/>
    <n v="17"/>
    <s v="Plato_7"/>
    <s v="Descripcion del Plato_7"/>
    <n v="14"/>
    <n v="24"/>
    <n v="3"/>
    <n v="45"/>
    <s v="Ninguna"/>
    <n v="72"/>
    <n v="72"/>
    <n v="30"/>
    <n v="42"/>
    <n v="0.7142857142857143"/>
    <n v="3.125E-2"/>
  </r>
  <r>
    <n v="587"/>
    <n v="7"/>
    <s v="Plato_7"/>
    <s v="Descripcion del Plato_7"/>
    <n v="14"/>
    <n v="24"/>
    <n v="2"/>
    <n v="43"/>
    <s v="Sin cebolla"/>
    <n v="48"/>
    <n v="48"/>
    <n v="20"/>
    <n v="28"/>
    <n v="0.7142857142857143"/>
    <n v="2.9861111111111113E-2"/>
  </r>
  <r>
    <n v="588"/>
    <n v="15"/>
    <s v="Plato_10"/>
    <s v="Descripcion del Plato_10"/>
    <n v="15"/>
    <n v="26"/>
    <n v="1"/>
    <n v="25"/>
    <s v="Sin cebolla"/>
    <n v="26"/>
    <n v="26"/>
    <n v="11"/>
    <n v="15"/>
    <n v="0.73333333333333328"/>
    <n v="1.7361111111111112E-2"/>
  </r>
  <r>
    <n v="588"/>
    <n v="15"/>
    <s v="Plato_1"/>
    <s v="Descripcion del Plato_1"/>
    <n v="15"/>
    <n v="25"/>
    <n v="3"/>
    <n v="12"/>
    <s v="Sin cebolla"/>
    <n v="75"/>
    <n v="75"/>
    <n v="30"/>
    <n v="45"/>
    <n v="0.66666666666666663"/>
    <n v="8.3333333333333332E-3"/>
  </r>
  <r>
    <n v="589"/>
    <n v="10"/>
    <s v="Plato_14"/>
    <s v="Descripcion del Plato_14"/>
    <n v="14"/>
    <n v="23"/>
    <n v="1"/>
    <n v="45"/>
    <s v="Ninguna"/>
    <n v="23"/>
    <n v="23"/>
    <n v="9"/>
    <n v="14"/>
    <n v="0.6428571428571429"/>
    <n v="3.125E-2"/>
  </r>
  <r>
    <n v="589"/>
    <n v="10"/>
    <s v="Plato_18"/>
    <s v="Descripcion del Plato_18"/>
    <n v="20"/>
    <n v="34"/>
    <n v="3"/>
    <n v="59"/>
    <s v="Ninguna"/>
    <n v="102"/>
    <n v="102"/>
    <n v="42"/>
    <n v="60"/>
    <n v="0.7"/>
    <n v="4.0972222222222222E-2"/>
  </r>
  <r>
    <n v="589"/>
    <n v="10"/>
    <s v="Plato_13"/>
    <s v="Descripcion del Plato_13"/>
    <n v="13"/>
    <n v="21"/>
    <n v="3"/>
    <n v="7"/>
    <s v="Ninguna"/>
    <n v="63"/>
    <n v="63"/>
    <n v="24"/>
    <n v="39"/>
    <n v="0.61538461538461542"/>
    <n v="4.8611111111111112E-3"/>
  </r>
  <r>
    <n v="589"/>
    <n v="10"/>
    <s v="Plato_15"/>
    <s v="Descripcion del Plato_15"/>
    <n v="19"/>
    <n v="32"/>
    <n v="3"/>
    <n v="9"/>
    <s v="Ninguna"/>
    <n v="96"/>
    <n v="96"/>
    <n v="39"/>
    <n v="57"/>
    <n v="0.68421052631578949"/>
    <n v="6.2500000000000003E-3"/>
  </r>
  <r>
    <n v="590"/>
    <n v="3"/>
    <s v="Plato_18"/>
    <s v="Descripcion del Plato_18"/>
    <n v="20"/>
    <n v="34"/>
    <n v="3"/>
    <n v="43"/>
    <s v="Sin cebolla"/>
    <n v="102"/>
    <n v="102"/>
    <n v="42"/>
    <n v="60"/>
    <n v="0.7"/>
    <n v="2.9861111111111113E-2"/>
  </r>
  <r>
    <n v="590"/>
    <n v="3"/>
    <s v="Plato_3"/>
    <s v="Descripcion del Plato_3"/>
    <n v="12"/>
    <n v="20"/>
    <n v="1"/>
    <n v="21"/>
    <s v="Sin cebolla"/>
    <n v="20"/>
    <n v="20"/>
    <n v="8"/>
    <n v="12"/>
    <n v="0.66666666666666663"/>
    <n v="1.4583333333333334E-2"/>
  </r>
  <r>
    <n v="591"/>
    <n v="11"/>
    <s v="Plato_20"/>
    <s v="Descripcion del Plato_20"/>
    <n v="25"/>
    <n v="40"/>
    <n v="3"/>
    <n v="51"/>
    <s v="Ninguna"/>
    <n v="120"/>
    <n v="120"/>
    <n v="45"/>
    <n v="75"/>
    <n v="0.6"/>
    <n v="3.5416666666666666E-2"/>
  </r>
  <r>
    <n v="592"/>
    <n v="5"/>
    <s v="Plato_5"/>
    <s v="Descripcion del Plato_5"/>
    <n v="13"/>
    <n v="22"/>
    <n v="2"/>
    <n v="59"/>
    <s v="Ninguna"/>
    <n v="44"/>
    <n v="44"/>
    <n v="18"/>
    <n v="26"/>
    <n v="0.69230769230769229"/>
    <n v="4.0972222222222222E-2"/>
  </r>
  <r>
    <n v="592"/>
    <n v="5"/>
    <s v="Plato_1"/>
    <s v="Descripcion del Plato_1"/>
    <n v="15"/>
    <n v="25"/>
    <n v="2"/>
    <n v="42"/>
    <s v="Ninguna"/>
    <n v="50"/>
    <n v="50"/>
    <n v="20"/>
    <n v="30"/>
    <n v="0.66666666666666663"/>
    <n v="2.9166666666666667E-2"/>
  </r>
  <r>
    <n v="593"/>
    <n v="17"/>
    <s v="Plato_20"/>
    <s v="Descripcion del Plato_20"/>
    <n v="25"/>
    <n v="40"/>
    <n v="1"/>
    <n v="30"/>
    <s v="Ninguna"/>
    <n v="40"/>
    <n v="40"/>
    <n v="15"/>
    <n v="25"/>
    <n v="0.6"/>
    <n v="2.0833333333333332E-2"/>
  </r>
  <r>
    <n v="593"/>
    <n v="17"/>
    <s v="Plato_17"/>
    <s v="Descripcion del Plato_17"/>
    <n v="19"/>
    <n v="31"/>
    <n v="1"/>
    <n v="8"/>
    <s v="Ninguna"/>
    <n v="31"/>
    <n v="31"/>
    <n v="12"/>
    <n v="19"/>
    <n v="0.63157894736842102"/>
    <n v="5.5555555555555558E-3"/>
  </r>
  <r>
    <n v="593"/>
    <n v="17"/>
    <s v="Plato_11"/>
    <s v="Descripcion del Plato_11"/>
    <n v="20"/>
    <n v="33"/>
    <n v="2"/>
    <n v="5"/>
    <s v="Sin cebolla"/>
    <n v="66"/>
    <n v="66"/>
    <n v="26"/>
    <n v="40"/>
    <n v="0.65"/>
    <n v="3.472222222222222E-3"/>
  </r>
  <r>
    <n v="593"/>
    <n v="17"/>
    <s v="Plato_19"/>
    <s v="Descripcion del Plato_19"/>
    <n v="22"/>
    <n v="36"/>
    <n v="2"/>
    <n v="5"/>
    <s v="Ninguna"/>
    <n v="72"/>
    <n v="72"/>
    <n v="28"/>
    <n v="44"/>
    <n v="0.63636363636363635"/>
    <n v="3.472222222222222E-3"/>
  </r>
  <r>
    <n v="594"/>
    <n v="17"/>
    <s v="Plato_11"/>
    <s v="Descripcion del Plato_11"/>
    <n v="20"/>
    <n v="33"/>
    <n v="1"/>
    <n v="5"/>
    <s v="Ninguna"/>
    <n v="33"/>
    <n v="33"/>
    <n v="13"/>
    <n v="20"/>
    <n v="0.65"/>
    <n v="3.472222222222222E-3"/>
  </r>
  <r>
    <n v="594"/>
    <n v="17"/>
    <s v="Plato_5"/>
    <s v="Descripcion del Plato_5"/>
    <n v="13"/>
    <n v="22"/>
    <n v="3"/>
    <n v="44"/>
    <s v="Ninguna"/>
    <n v="66"/>
    <n v="66"/>
    <n v="27"/>
    <n v="39"/>
    <n v="0.69230769230769229"/>
    <n v="3.0555555555555555E-2"/>
  </r>
  <r>
    <n v="594"/>
    <n v="17"/>
    <s v="Plato_3"/>
    <s v="Descripcion del Plato_3"/>
    <n v="12"/>
    <n v="20"/>
    <n v="2"/>
    <n v="49"/>
    <s v="Ninguna"/>
    <n v="40"/>
    <n v="40"/>
    <n v="16"/>
    <n v="24"/>
    <n v="0.66666666666666663"/>
    <n v="3.4027777777777775E-2"/>
  </r>
  <r>
    <n v="595"/>
    <n v="9"/>
    <s v="Plato_13"/>
    <s v="Descripcion del Plato_13"/>
    <n v="13"/>
    <n v="21"/>
    <n v="2"/>
    <n v="5"/>
    <s v="Ninguna"/>
    <n v="42"/>
    <n v="42"/>
    <n v="16"/>
    <n v="26"/>
    <n v="0.61538461538461542"/>
    <n v="3.472222222222222E-3"/>
  </r>
  <r>
    <n v="595"/>
    <n v="9"/>
    <s v="Plato_2"/>
    <s v="Descripcion del Plato_2"/>
    <n v="18"/>
    <n v="30"/>
    <n v="1"/>
    <n v="44"/>
    <s v="Sin cebolla"/>
    <n v="30"/>
    <n v="30"/>
    <n v="12"/>
    <n v="18"/>
    <n v="0.66666666666666663"/>
    <n v="3.0555555555555555E-2"/>
  </r>
  <r>
    <n v="596"/>
    <n v="18"/>
    <s v="Plato_14"/>
    <s v="Descripcion del Plato_14"/>
    <n v="14"/>
    <n v="23"/>
    <n v="2"/>
    <n v="47"/>
    <s v="Sin cebolla"/>
    <n v="46"/>
    <n v="46"/>
    <n v="18"/>
    <n v="28"/>
    <n v="0.6428571428571429"/>
    <n v="3.2638888888888891E-2"/>
  </r>
  <r>
    <n v="596"/>
    <n v="18"/>
    <s v="Plato_7"/>
    <s v="Descripcion del Plato_7"/>
    <n v="14"/>
    <n v="24"/>
    <n v="2"/>
    <n v="50"/>
    <s v="Sin cebolla"/>
    <n v="48"/>
    <n v="48"/>
    <n v="20"/>
    <n v="28"/>
    <n v="0.7142857142857143"/>
    <n v="3.4722222222222224E-2"/>
  </r>
  <r>
    <n v="596"/>
    <n v="18"/>
    <s v="Plato_15"/>
    <s v="Descripcion del Plato_15"/>
    <n v="19"/>
    <n v="32"/>
    <n v="3"/>
    <n v="42"/>
    <s v="Sin cebolla"/>
    <n v="96"/>
    <n v="96"/>
    <n v="39"/>
    <n v="57"/>
    <n v="0.68421052631578949"/>
    <n v="2.9166666666666667E-2"/>
  </r>
  <r>
    <n v="596"/>
    <n v="18"/>
    <s v="Plato_1"/>
    <s v="Descripcion del Plato_1"/>
    <n v="15"/>
    <n v="25"/>
    <n v="2"/>
    <n v="19"/>
    <s v="Ninguna"/>
    <n v="50"/>
    <n v="50"/>
    <n v="20"/>
    <n v="30"/>
    <n v="0.66666666666666663"/>
    <n v="1.3194444444444444E-2"/>
  </r>
  <r>
    <n v="597"/>
    <n v="16"/>
    <s v="Plato_16"/>
    <s v="Descripcion del Plato_16"/>
    <n v="16"/>
    <n v="28"/>
    <n v="1"/>
    <n v="39"/>
    <s v="Sin cebolla"/>
    <n v="28"/>
    <n v="28"/>
    <n v="12"/>
    <n v="16"/>
    <n v="0.75"/>
    <n v="2.7083333333333334E-2"/>
  </r>
  <r>
    <n v="597"/>
    <n v="16"/>
    <s v="Plato_4"/>
    <s v="Descripcion del Plato_4"/>
    <n v="10"/>
    <n v="18"/>
    <n v="1"/>
    <n v="55"/>
    <s v="Sin cebolla"/>
    <n v="18"/>
    <n v="18"/>
    <n v="8"/>
    <n v="10"/>
    <n v="0.8"/>
    <n v="3.8194444444444448E-2"/>
  </r>
  <r>
    <n v="597"/>
    <n v="16"/>
    <s v="Plato_20"/>
    <s v="Descripcion del Plato_20"/>
    <n v="25"/>
    <n v="40"/>
    <n v="2"/>
    <n v="39"/>
    <s v="Sin cebolla"/>
    <n v="80"/>
    <n v="80"/>
    <n v="30"/>
    <n v="50"/>
    <n v="0.6"/>
    <n v="2.7083333333333334E-2"/>
  </r>
  <r>
    <n v="597"/>
    <n v="16"/>
    <s v="Plato_7"/>
    <s v="Descripcion del Plato_7"/>
    <n v="14"/>
    <n v="24"/>
    <n v="1"/>
    <n v="8"/>
    <s v="Sin cebolla"/>
    <n v="24"/>
    <n v="24"/>
    <n v="10"/>
    <n v="14"/>
    <n v="0.7142857142857143"/>
    <n v="5.5555555555555558E-3"/>
  </r>
  <r>
    <n v="598"/>
    <n v="9"/>
    <s v="Plato_10"/>
    <s v="Descripcion del Plato_10"/>
    <n v="15"/>
    <n v="26"/>
    <n v="2"/>
    <n v="44"/>
    <s v="Ninguna"/>
    <n v="52"/>
    <n v="52"/>
    <n v="22"/>
    <n v="30"/>
    <n v="0.73333333333333328"/>
    <n v="3.0555555555555555E-2"/>
  </r>
  <r>
    <n v="598"/>
    <n v="9"/>
    <s v="Plato_15"/>
    <s v="Descripcion del Plato_15"/>
    <n v="19"/>
    <n v="32"/>
    <n v="2"/>
    <n v="22"/>
    <s v="Ninguna"/>
    <n v="64"/>
    <n v="64"/>
    <n v="26"/>
    <n v="38"/>
    <n v="0.68421052631578949"/>
    <n v="1.5277777777777777E-2"/>
  </r>
  <r>
    <n v="598"/>
    <n v="9"/>
    <s v="Plato_17"/>
    <s v="Descripcion del Plato_17"/>
    <n v="19"/>
    <n v="31"/>
    <n v="3"/>
    <n v="15"/>
    <s v="Ninguna"/>
    <n v="93"/>
    <n v="93"/>
    <n v="36"/>
    <n v="57"/>
    <n v="0.63157894736842102"/>
    <n v="1.0416666666666666E-2"/>
  </r>
  <r>
    <n v="599"/>
    <n v="11"/>
    <s v="Plato_18"/>
    <s v="Descripcion del Plato_18"/>
    <n v="20"/>
    <n v="34"/>
    <n v="2"/>
    <n v="5"/>
    <s v="Ninguna"/>
    <n v="68"/>
    <n v="68"/>
    <n v="28"/>
    <n v="40"/>
    <n v="0.7"/>
    <n v="3.472222222222222E-3"/>
  </r>
  <r>
    <n v="599"/>
    <n v="11"/>
    <s v="Plato_17"/>
    <s v="Descripcion del Plato_17"/>
    <n v="19"/>
    <n v="31"/>
    <n v="1"/>
    <n v="49"/>
    <s v="Ninguna"/>
    <n v="31"/>
    <n v="31"/>
    <n v="12"/>
    <n v="19"/>
    <n v="0.63157894736842102"/>
    <n v="3.4027777777777775E-2"/>
  </r>
  <r>
    <n v="599"/>
    <n v="11"/>
    <s v="Plato_8"/>
    <s v="Descripcion del Plato_8"/>
    <n v="21"/>
    <n v="35"/>
    <n v="2"/>
    <n v="54"/>
    <s v="Ninguna"/>
    <n v="70"/>
    <n v="70"/>
    <n v="28"/>
    <n v="42"/>
    <n v="0.66666666666666663"/>
    <n v="3.7499999999999999E-2"/>
  </r>
  <r>
    <n v="600"/>
    <n v="14"/>
    <s v="Plato_16"/>
    <s v="Descripcion del Plato_16"/>
    <n v="16"/>
    <n v="28"/>
    <n v="3"/>
    <n v="22"/>
    <s v="Sin cebolla"/>
    <n v="84"/>
    <n v="84"/>
    <n v="36"/>
    <n v="48"/>
    <n v="0.75"/>
    <n v="1.5277777777777777E-2"/>
  </r>
  <r>
    <n v="600"/>
    <n v="14"/>
    <s v="Plato_2"/>
    <s v="Descripcion del Plato_2"/>
    <n v="18"/>
    <n v="30"/>
    <n v="2"/>
    <n v="43"/>
    <s v="Ninguna"/>
    <n v="60"/>
    <n v="60"/>
    <n v="24"/>
    <n v="36"/>
    <n v="0.66666666666666663"/>
    <n v="2.9861111111111113E-2"/>
  </r>
  <r>
    <n v="601"/>
    <n v="13"/>
    <s v="Plato_20"/>
    <s v="Descripcion del Plato_20"/>
    <n v="25"/>
    <n v="40"/>
    <n v="2"/>
    <n v="11"/>
    <s v="Sin cebolla"/>
    <n v="80"/>
    <n v="80"/>
    <n v="30"/>
    <n v="50"/>
    <n v="0.6"/>
    <n v="7.6388888888888886E-3"/>
  </r>
  <r>
    <n v="601"/>
    <n v="13"/>
    <s v="Plato_16"/>
    <s v="Descripcion del Plato_16"/>
    <n v="16"/>
    <n v="28"/>
    <n v="3"/>
    <n v="28"/>
    <s v="Ninguna"/>
    <n v="84"/>
    <n v="84"/>
    <n v="36"/>
    <n v="48"/>
    <n v="0.75"/>
    <n v="1.9444444444444445E-2"/>
  </r>
  <r>
    <n v="601"/>
    <n v="13"/>
    <s v="Plato_14"/>
    <s v="Descripcion del Plato_14"/>
    <n v="14"/>
    <n v="23"/>
    <n v="1"/>
    <n v="44"/>
    <s v="Sin cebolla"/>
    <n v="23"/>
    <n v="23"/>
    <n v="9"/>
    <n v="14"/>
    <n v="0.6428571428571429"/>
    <n v="3.0555555555555555E-2"/>
  </r>
  <r>
    <n v="601"/>
    <n v="13"/>
    <s v="Plato_8"/>
    <s v="Descripcion del Plato_8"/>
    <n v="21"/>
    <n v="35"/>
    <n v="3"/>
    <n v="32"/>
    <s v="Ninguna"/>
    <n v="105"/>
    <n v="105"/>
    <n v="42"/>
    <n v="63"/>
    <n v="0.66666666666666663"/>
    <n v="2.2222222222222223E-2"/>
  </r>
  <r>
    <n v="602"/>
    <n v="12"/>
    <s v="Plato_8"/>
    <s v="Descripcion del Plato_8"/>
    <n v="21"/>
    <n v="35"/>
    <n v="2"/>
    <n v="56"/>
    <s v="Ninguna"/>
    <n v="70"/>
    <n v="70"/>
    <n v="28"/>
    <n v="42"/>
    <n v="0.66666666666666663"/>
    <n v="3.888888888888889E-2"/>
  </r>
  <r>
    <n v="602"/>
    <n v="12"/>
    <s v="Plato_5"/>
    <s v="Descripcion del Plato_5"/>
    <n v="13"/>
    <n v="22"/>
    <n v="3"/>
    <n v="58"/>
    <s v="Ninguna"/>
    <n v="66"/>
    <n v="66"/>
    <n v="27"/>
    <n v="39"/>
    <n v="0.69230769230769229"/>
    <n v="4.027777777777778E-2"/>
  </r>
  <r>
    <n v="602"/>
    <n v="12"/>
    <s v="Plato_2"/>
    <s v="Descripcion del Plato_2"/>
    <n v="18"/>
    <n v="30"/>
    <n v="3"/>
    <n v="12"/>
    <s v="Ninguna"/>
    <n v="90"/>
    <n v="90"/>
    <n v="36"/>
    <n v="54"/>
    <n v="0.66666666666666663"/>
    <n v="8.3333333333333332E-3"/>
  </r>
  <r>
    <n v="602"/>
    <n v="12"/>
    <s v="Plato_20"/>
    <s v="Descripcion del Plato_20"/>
    <n v="25"/>
    <n v="40"/>
    <n v="1"/>
    <n v="36"/>
    <s v="Sin cebolla"/>
    <n v="40"/>
    <n v="40"/>
    <n v="15"/>
    <n v="25"/>
    <n v="0.6"/>
    <n v="2.5000000000000001E-2"/>
  </r>
  <r>
    <n v="603"/>
    <n v="19"/>
    <s v="Plato_17"/>
    <s v="Descripcion del Plato_17"/>
    <n v="19"/>
    <n v="31"/>
    <n v="2"/>
    <n v="17"/>
    <s v="Ninguna"/>
    <n v="62"/>
    <n v="62"/>
    <n v="24"/>
    <n v="38"/>
    <n v="0.63157894736842102"/>
    <n v="1.1805555555555555E-2"/>
  </r>
  <r>
    <n v="604"/>
    <n v="14"/>
    <s v="Plato_8"/>
    <s v="Descripcion del Plato_8"/>
    <n v="21"/>
    <n v="35"/>
    <n v="3"/>
    <n v="42"/>
    <s v="Ninguna"/>
    <n v="105"/>
    <n v="105"/>
    <n v="42"/>
    <n v="63"/>
    <n v="0.66666666666666663"/>
    <n v="2.9166666666666667E-2"/>
  </r>
  <r>
    <n v="605"/>
    <n v="19"/>
    <s v="Plato_3"/>
    <s v="Descripcion del Plato_3"/>
    <n v="12"/>
    <n v="20"/>
    <n v="1"/>
    <n v="47"/>
    <s v="Ninguna"/>
    <n v="20"/>
    <n v="20"/>
    <n v="8"/>
    <n v="12"/>
    <n v="0.66666666666666663"/>
    <n v="3.2638888888888891E-2"/>
  </r>
  <r>
    <n v="605"/>
    <n v="19"/>
    <s v="Plato_20"/>
    <s v="Descripcion del Plato_20"/>
    <n v="25"/>
    <n v="40"/>
    <n v="1"/>
    <n v="24"/>
    <s v="Sin cebolla"/>
    <n v="40"/>
    <n v="40"/>
    <n v="15"/>
    <n v="25"/>
    <n v="0.6"/>
    <n v="1.6666666666666666E-2"/>
  </r>
  <r>
    <n v="605"/>
    <n v="19"/>
    <s v="Plato_8"/>
    <s v="Descripcion del Plato_8"/>
    <n v="21"/>
    <n v="35"/>
    <n v="2"/>
    <n v="55"/>
    <s v="Sin cebolla"/>
    <n v="70"/>
    <n v="70"/>
    <n v="28"/>
    <n v="42"/>
    <n v="0.66666666666666663"/>
    <n v="3.8194444444444448E-2"/>
  </r>
  <r>
    <n v="605"/>
    <n v="19"/>
    <s v="Plato_2"/>
    <s v="Descripcion del Plato_2"/>
    <n v="18"/>
    <n v="30"/>
    <n v="3"/>
    <n v="50"/>
    <s v="Sin cebolla"/>
    <n v="90"/>
    <n v="90"/>
    <n v="36"/>
    <n v="54"/>
    <n v="0.66666666666666663"/>
    <n v="3.4722222222222224E-2"/>
  </r>
  <r>
    <n v="606"/>
    <n v="1"/>
    <s v="Plato_1"/>
    <s v="Descripcion del Plato_1"/>
    <n v="15"/>
    <n v="25"/>
    <n v="2"/>
    <n v="47"/>
    <s v="Ninguna"/>
    <n v="50"/>
    <n v="50"/>
    <n v="20"/>
    <n v="30"/>
    <n v="0.66666666666666663"/>
    <n v="3.2638888888888891E-2"/>
  </r>
  <r>
    <n v="606"/>
    <n v="1"/>
    <s v="Plato_6"/>
    <s v="Descripcion del Plato_6"/>
    <n v="16"/>
    <n v="27"/>
    <n v="3"/>
    <n v="48"/>
    <s v="Sin cebolla"/>
    <n v="81"/>
    <n v="81"/>
    <n v="33"/>
    <n v="48"/>
    <n v="0.6875"/>
    <n v="3.3333333333333333E-2"/>
  </r>
  <r>
    <n v="606"/>
    <n v="1"/>
    <s v="Plato_10"/>
    <s v="Descripcion del Plato_10"/>
    <n v="15"/>
    <n v="26"/>
    <n v="2"/>
    <n v="50"/>
    <s v="Sin cebolla"/>
    <n v="52"/>
    <n v="52"/>
    <n v="22"/>
    <n v="30"/>
    <n v="0.73333333333333328"/>
    <n v="3.4722222222222224E-2"/>
  </r>
  <r>
    <n v="607"/>
    <n v="10"/>
    <s v="Plato_20"/>
    <s v="Descripcion del Plato_20"/>
    <n v="25"/>
    <n v="40"/>
    <n v="1"/>
    <n v="25"/>
    <s v="Ninguna"/>
    <n v="40"/>
    <n v="40"/>
    <n v="15"/>
    <n v="25"/>
    <n v="0.6"/>
    <n v="1.7361111111111112E-2"/>
  </r>
  <r>
    <n v="607"/>
    <n v="10"/>
    <s v="Plato_16"/>
    <s v="Descripcion del Plato_16"/>
    <n v="16"/>
    <n v="28"/>
    <n v="1"/>
    <n v="44"/>
    <s v="Ninguna"/>
    <n v="28"/>
    <n v="28"/>
    <n v="12"/>
    <n v="16"/>
    <n v="0.75"/>
    <n v="3.0555555555555555E-2"/>
  </r>
  <r>
    <n v="608"/>
    <n v="7"/>
    <s v="Plato_9"/>
    <s v="Descripcion del Plato_9"/>
    <n v="17"/>
    <n v="29"/>
    <n v="1"/>
    <n v="45"/>
    <s v="Ninguna"/>
    <n v="29"/>
    <n v="29"/>
    <n v="12"/>
    <n v="17"/>
    <n v="0.70588235294117652"/>
    <n v="3.125E-2"/>
  </r>
  <r>
    <n v="609"/>
    <n v="1"/>
    <s v="Plato_15"/>
    <s v="Descripcion del Plato_15"/>
    <n v="19"/>
    <n v="32"/>
    <n v="1"/>
    <n v="27"/>
    <s v="Sin cebolla"/>
    <n v="32"/>
    <n v="32"/>
    <n v="13"/>
    <n v="19"/>
    <n v="0.68421052631578949"/>
    <n v="1.8749999999999999E-2"/>
  </r>
  <r>
    <n v="610"/>
    <n v="19"/>
    <s v="Plato_10"/>
    <s v="Descripcion del Plato_10"/>
    <n v="15"/>
    <n v="26"/>
    <n v="1"/>
    <n v="39"/>
    <s v="Sin cebolla"/>
    <n v="26"/>
    <n v="26"/>
    <n v="11"/>
    <n v="15"/>
    <n v="0.73333333333333328"/>
    <n v="2.7083333333333334E-2"/>
  </r>
  <r>
    <n v="610"/>
    <n v="19"/>
    <s v="Plato_4"/>
    <s v="Descripcion del Plato_4"/>
    <n v="10"/>
    <n v="18"/>
    <n v="1"/>
    <n v="8"/>
    <s v="Ninguna"/>
    <n v="18"/>
    <n v="18"/>
    <n v="8"/>
    <n v="10"/>
    <n v="0.8"/>
    <n v="5.5555555555555558E-3"/>
  </r>
  <r>
    <n v="611"/>
    <n v="13"/>
    <s v="Plato_13"/>
    <s v="Descripcion del Plato_13"/>
    <n v="13"/>
    <n v="21"/>
    <n v="2"/>
    <n v="53"/>
    <s v="Sin cebolla"/>
    <n v="42"/>
    <n v="42"/>
    <n v="16"/>
    <n v="26"/>
    <n v="0.61538461538461542"/>
    <n v="3.6805555555555557E-2"/>
  </r>
  <r>
    <n v="611"/>
    <n v="13"/>
    <s v="Plato_19"/>
    <s v="Descripcion del Plato_19"/>
    <n v="22"/>
    <n v="36"/>
    <n v="1"/>
    <n v="30"/>
    <s v="Sin cebolla"/>
    <n v="36"/>
    <n v="36"/>
    <n v="14"/>
    <n v="22"/>
    <n v="0.63636363636363635"/>
    <n v="2.0833333333333332E-2"/>
  </r>
  <r>
    <n v="612"/>
    <n v="11"/>
    <s v="Plato_6"/>
    <s v="Descripcion del Plato_6"/>
    <n v="16"/>
    <n v="27"/>
    <n v="1"/>
    <n v="26"/>
    <s v="Ninguna"/>
    <n v="27"/>
    <n v="27"/>
    <n v="11"/>
    <n v="16"/>
    <n v="0.6875"/>
    <n v="1.8055555555555554E-2"/>
  </r>
  <r>
    <n v="612"/>
    <n v="11"/>
    <s v="Plato_19"/>
    <s v="Descripcion del Plato_19"/>
    <n v="22"/>
    <n v="36"/>
    <n v="3"/>
    <n v="37"/>
    <s v="Ninguna"/>
    <n v="108"/>
    <n v="108"/>
    <n v="42"/>
    <n v="66"/>
    <n v="0.63636363636363635"/>
    <n v="2.5694444444444443E-2"/>
  </r>
  <r>
    <n v="612"/>
    <n v="11"/>
    <s v="Plato_16"/>
    <s v="Descripcion del Plato_16"/>
    <n v="16"/>
    <n v="28"/>
    <n v="2"/>
    <n v="15"/>
    <s v="Ninguna"/>
    <n v="56"/>
    <n v="56"/>
    <n v="24"/>
    <n v="32"/>
    <n v="0.75"/>
    <n v="1.0416666666666666E-2"/>
  </r>
  <r>
    <n v="612"/>
    <n v="11"/>
    <s v="Plato_3"/>
    <s v="Descripcion del Plato_3"/>
    <n v="12"/>
    <n v="20"/>
    <n v="2"/>
    <n v="51"/>
    <s v="Ninguna"/>
    <n v="40"/>
    <n v="40"/>
    <n v="16"/>
    <n v="24"/>
    <n v="0.66666666666666663"/>
    <n v="3.5416666666666666E-2"/>
  </r>
  <r>
    <n v="613"/>
    <n v="1"/>
    <s v="Plato_12"/>
    <s v="Descripcion del Plato_12"/>
    <n v="11"/>
    <n v="19"/>
    <n v="3"/>
    <n v="41"/>
    <s v="Sin cebolla"/>
    <n v="57"/>
    <n v="57"/>
    <n v="24"/>
    <n v="33"/>
    <n v="0.72727272727272729"/>
    <n v="2.8472222222222222E-2"/>
  </r>
  <r>
    <n v="613"/>
    <n v="1"/>
    <s v="Plato_14"/>
    <s v="Descripcion del Plato_14"/>
    <n v="14"/>
    <n v="23"/>
    <n v="3"/>
    <n v="23"/>
    <s v="Sin cebolla"/>
    <n v="69"/>
    <n v="69"/>
    <n v="27"/>
    <n v="42"/>
    <n v="0.6428571428571429"/>
    <n v="1.5972222222222221E-2"/>
  </r>
  <r>
    <n v="613"/>
    <n v="1"/>
    <s v="Plato_4"/>
    <s v="Descripcion del Plato_4"/>
    <n v="10"/>
    <n v="18"/>
    <n v="3"/>
    <n v="31"/>
    <s v="Sin cebolla"/>
    <n v="54"/>
    <n v="54"/>
    <n v="24"/>
    <n v="30"/>
    <n v="0.8"/>
    <n v="2.1527777777777778E-2"/>
  </r>
  <r>
    <n v="613"/>
    <n v="1"/>
    <s v="Plato_8"/>
    <s v="Descripcion del Plato_8"/>
    <n v="21"/>
    <n v="35"/>
    <n v="3"/>
    <n v="57"/>
    <s v="Sin cebolla"/>
    <n v="105"/>
    <n v="105"/>
    <n v="42"/>
    <n v="63"/>
    <n v="0.66666666666666663"/>
    <n v="3.9583333333333331E-2"/>
  </r>
  <r>
    <n v="614"/>
    <n v="19"/>
    <s v="Plato_7"/>
    <s v="Descripcion del Plato_7"/>
    <n v="14"/>
    <n v="24"/>
    <n v="3"/>
    <n v="50"/>
    <s v="Ninguna"/>
    <n v="72"/>
    <n v="72"/>
    <n v="30"/>
    <n v="42"/>
    <n v="0.7142857142857143"/>
    <n v="3.4722222222222224E-2"/>
  </r>
  <r>
    <n v="615"/>
    <n v="7"/>
    <s v="Plato_17"/>
    <s v="Descripcion del Plato_17"/>
    <n v="19"/>
    <n v="31"/>
    <n v="3"/>
    <n v="50"/>
    <s v="Ninguna"/>
    <n v="93"/>
    <n v="93"/>
    <n v="36"/>
    <n v="57"/>
    <n v="0.63157894736842102"/>
    <n v="3.4722222222222224E-2"/>
  </r>
  <r>
    <n v="615"/>
    <n v="7"/>
    <s v="Plato_14"/>
    <s v="Descripcion del Plato_14"/>
    <n v="14"/>
    <n v="23"/>
    <n v="3"/>
    <n v="43"/>
    <s v="Ninguna"/>
    <n v="69"/>
    <n v="69"/>
    <n v="27"/>
    <n v="42"/>
    <n v="0.6428571428571429"/>
    <n v="2.9861111111111113E-2"/>
  </r>
  <r>
    <n v="615"/>
    <n v="7"/>
    <s v="Plato_1"/>
    <s v="Descripcion del Plato_1"/>
    <n v="15"/>
    <n v="25"/>
    <n v="3"/>
    <n v="41"/>
    <s v="Ninguna"/>
    <n v="75"/>
    <n v="75"/>
    <n v="30"/>
    <n v="45"/>
    <n v="0.66666666666666663"/>
    <n v="2.8472222222222222E-2"/>
  </r>
  <r>
    <n v="615"/>
    <n v="7"/>
    <s v="Plato_15"/>
    <s v="Descripcion del Plato_15"/>
    <n v="19"/>
    <n v="32"/>
    <n v="3"/>
    <n v="22"/>
    <s v="Sin cebolla"/>
    <n v="96"/>
    <n v="96"/>
    <n v="39"/>
    <n v="57"/>
    <n v="0.68421052631578949"/>
    <n v="1.5277777777777777E-2"/>
  </r>
  <r>
    <n v="616"/>
    <n v="4"/>
    <s v="Plato_7"/>
    <s v="Descripcion del Plato_7"/>
    <n v="14"/>
    <n v="24"/>
    <n v="3"/>
    <n v="33"/>
    <s v="Ninguna"/>
    <n v="72"/>
    <n v="72"/>
    <n v="30"/>
    <n v="42"/>
    <n v="0.7142857142857143"/>
    <n v="2.2916666666666665E-2"/>
  </r>
  <r>
    <n v="616"/>
    <n v="4"/>
    <s v="Plato_2"/>
    <s v="Descripcion del Plato_2"/>
    <n v="18"/>
    <n v="30"/>
    <n v="2"/>
    <n v="14"/>
    <s v="Sin cebolla"/>
    <n v="60"/>
    <n v="60"/>
    <n v="24"/>
    <n v="36"/>
    <n v="0.66666666666666663"/>
    <n v="9.7222222222222224E-3"/>
  </r>
  <r>
    <n v="617"/>
    <n v="13"/>
    <s v="Plato_10"/>
    <s v="Descripcion del Plato_10"/>
    <n v="15"/>
    <n v="26"/>
    <n v="2"/>
    <n v="18"/>
    <s v="Sin cebolla"/>
    <n v="52"/>
    <n v="52"/>
    <n v="22"/>
    <n v="30"/>
    <n v="0.73333333333333328"/>
    <n v="1.2500000000000001E-2"/>
  </r>
  <r>
    <n v="617"/>
    <n v="13"/>
    <s v="Plato_2"/>
    <s v="Descripcion del Plato_2"/>
    <n v="18"/>
    <n v="30"/>
    <n v="3"/>
    <n v="33"/>
    <s v="Sin cebolla"/>
    <n v="90"/>
    <n v="90"/>
    <n v="36"/>
    <n v="54"/>
    <n v="0.66666666666666663"/>
    <n v="2.2916666666666665E-2"/>
  </r>
  <r>
    <n v="618"/>
    <n v="3"/>
    <s v="Plato_15"/>
    <s v="Descripcion del Plato_15"/>
    <n v="19"/>
    <n v="32"/>
    <n v="2"/>
    <n v="6"/>
    <s v="Sin cebolla"/>
    <n v="64"/>
    <n v="64"/>
    <n v="26"/>
    <n v="38"/>
    <n v="0.68421052631578949"/>
    <n v="4.1666666666666666E-3"/>
  </r>
  <r>
    <n v="618"/>
    <n v="3"/>
    <s v="Plato_17"/>
    <s v="Descripcion del Plato_17"/>
    <n v="19"/>
    <n v="31"/>
    <n v="3"/>
    <n v="35"/>
    <s v="Ninguna"/>
    <n v="93"/>
    <n v="93"/>
    <n v="36"/>
    <n v="57"/>
    <n v="0.63157894736842102"/>
    <n v="2.4305555555555556E-2"/>
  </r>
  <r>
    <n v="618"/>
    <n v="3"/>
    <s v="Plato_4"/>
    <s v="Descripcion del Plato_4"/>
    <n v="10"/>
    <n v="18"/>
    <n v="3"/>
    <n v="24"/>
    <s v="Ninguna"/>
    <n v="54"/>
    <n v="54"/>
    <n v="24"/>
    <n v="30"/>
    <n v="0.8"/>
    <n v="1.6666666666666666E-2"/>
  </r>
  <r>
    <n v="618"/>
    <n v="3"/>
    <s v="Plato_19"/>
    <s v="Descripcion del Plato_19"/>
    <n v="22"/>
    <n v="36"/>
    <n v="3"/>
    <n v="53"/>
    <s v="Ninguna"/>
    <n v="108"/>
    <n v="108"/>
    <n v="42"/>
    <n v="66"/>
    <n v="0.63636363636363635"/>
    <n v="3.6805555555555557E-2"/>
  </r>
  <r>
    <n v="619"/>
    <n v="6"/>
    <s v="Plato_6"/>
    <s v="Descripcion del Plato_6"/>
    <n v="16"/>
    <n v="27"/>
    <n v="2"/>
    <n v="40"/>
    <s v="Ninguna"/>
    <n v="54"/>
    <n v="54"/>
    <n v="22"/>
    <n v="32"/>
    <n v="0.6875"/>
    <n v="2.7777777777777776E-2"/>
  </r>
  <r>
    <n v="619"/>
    <n v="6"/>
    <s v="Plato_10"/>
    <s v="Descripcion del Plato_10"/>
    <n v="15"/>
    <n v="26"/>
    <n v="3"/>
    <n v="56"/>
    <s v="Sin cebolla"/>
    <n v="78"/>
    <n v="78"/>
    <n v="33"/>
    <n v="45"/>
    <n v="0.73333333333333328"/>
    <n v="3.888888888888889E-2"/>
  </r>
  <r>
    <n v="620"/>
    <n v="16"/>
    <s v="Plato_12"/>
    <s v="Descripcion del Plato_12"/>
    <n v="11"/>
    <n v="19"/>
    <n v="3"/>
    <n v="40"/>
    <s v="Sin cebolla"/>
    <n v="57"/>
    <n v="57"/>
    <n v="24"/>
    <n v="33"/>
    <n v="0.72727272727272729"/>
    <n v="2.7777777777777776E-2"/>
  </r>
  <r>
    <n v="621"/>
    <n v="5"/>
    <s v="Plato_8"/>
    <s v="Descripcion del Plato_8"/>
    <n v="21"/>
    <n v="35"/>
    <n v="3"/>
    <n v="8"/>
    <s v="Sin cebolla"/>
    <n v="105"/>
    <n v="105"/>
    <n v="42"/>
    <n v="63"/>
    <n v="0.66666666666666663"/>
    <n v="5.5555555555555558E-3"/>
  </r>
  <r>
    <n v="622"/>
    <n v="7"/>
    <s v="Plato_17"/>
    <s v="Descripcion del Plato_17"/>
    <n v="19"/>
    <n v="31"/>
    <n v="3"/>
    <n v="53"/>
    <s v="Ninguna"/>
    <n v="93"/>
    <n v="93"/>
    <n v="36"/>
    <n v="57"/>
    <n v="0.63157894736842102"/>
    <n v="3.6805555555555557E-2"/>
  </r>
  <r>
    <n v="622"/>
    <n v="7"/>
    <s v="Plato_16"/>
    <s v="Descripcion del Plato_16"/>
    <n v="16"/>
    <n v="28"/>
    <n v="1"/>
    <n v="25"/>
    <s v="Ninguna"/>
    <n v="28"/>
    <n v="28"/>
    <n v="12"/>
    <n v="16"/>
    <n v="0.75"/>
    <n v="1.7361111111111112E-2"/>
  </r>
  <r>
    <n v="623"/>
    <n v="13"/>
    <s v="Plato_5"/>
    <s v="Descripcion del Plato_5"/>
    <n v="13"/>
    <n v="22"/>
    <n v="2"/>
    <n v="23"/>
    <s v="Ninguna"/>
    <n v="44"/>
    <n v="44"/>
    <n v="18"/>
    <n v="26"/>
    <n v="0.69230769230769229"/>
    <n v="1.5972222222222221E-2"/>
  </r>
  <r>
    <n v="623"/>
    <n v="13"/>
    <s v="Plato_8"/>
    <s v="Descripcion del Plato_8"/>
    <n v="21"/>
    <n v="35"/>
    <n v="2"/>
    <n v="59"/>
    <s v="Ninguna"/>
    <n v="70"/>
    <n v="70"/>
    <n v="28"/>
    <n v="42"/>
    <n v="0.66666666666666663"/>
    <n v="4.0972222222222222E-2"/>
  </r>
  <r>
    <n v="623"/>
    <n v="13"/>
    <s v="Plato_1"/>
    <s v="Descripcion del Plato_1"/>
    <n v="15"/>
    <n v="25"/>
    <n v="1"/>
    <n v="20"/>
    <s v="Ninguna"/>
    <n v="25"/>
    <n v="25"/>
    <n v="10"/>
    <n v="15"/>
    <n v="0.66666666666666663"/>
    <n v="1.3888888888888888E-2"/>
  </r>
  <r>
    <n v="623"/>
    <n v="13"/>
    <s v="Plato_15"/>
    <s v="Descripcion del Plato_15"/>
    <n v="19"/>
    <n v="32"/>
    <n v="3"/>
    <n v="43"/>
    <s v="Sin cebolla"/>
    <n v="96"/>
    <n v="96"/>
    <n v="39"/>
    <n v="57"/>
    <n v="0.68421052631578949"/>
    <n v="2.9861111111111113E-2"/>
  </r>
  <r>
    <n v="624"/>
    <n v="1"/>
    <s v="Plato_19"/>
    <s v="Descripcion del Plato_19"/>
    <n v="22"/>
    <n v="36"/>
    <n v="1"/>
    <n v="19"/>
    <s v="Sin cebolla"/>
    <n v="36"/>
    <n v="36"/>
    <n v="14"/>
    <n v="22"/>
    <n v="0.63636363636363635"/>
    <n v="1.3194444444444444E-2"/>
  </r>
  <r>
    <n v="624"/>
    <n v="1"/>
    <s v="Plato_7"/>
    <s v="Descripcion del Plato_7"/>
    <n v="14"/>
    <n v="24"/>
    <n v="1"/>
    <n v="45"/>
    <s v="Ninguna"/>
    <n v="24"/>
    <n v="24"/>
    <n v="10"/>
    <n v="14"/>
    <n v="0.7142857142857143"/>
    <n v="3.125E-2"/>
  </r>
  <r>
    <n v="624"/>
    <n v="1"/>
    <s v="Plato_13"/>
    <s v="Descripcion del Plato_13"/>
    <n v="13"/>
    <n v="21"/>
    <n v="2"/>
    <n v="15"/>
    <s v="Sin cebolla"/>
    <n v="42"/>
    <n v="42"/>
    <n v="16"/>
    <n v="26"/>
    <n v="0.61538461538461542"/>
    <n v="1.0416666666666666E-2"/>
  </r>
  <r>
    <n v="625"/>
    <n v="5"/>
    <s v="Plato_4"/>
    <s v="Descripcion del Plato_4"/>
    <n v="10"/>
    <n v="18"/>
    <n v="2"/>
    <n v="12"/>
    <s v="Ninguna"/>
    <n v="36"/>
    <n v="36"/>
    <n v="16"/>
    <n v="20"/>
    <n v="0.8"/>
    <n v="8.3333333333333332E-3"/>
  </r>
  <r>
    <n v="625"/>
    <n v="5"/>
    <s v="Plato_20"/>
    <s v="Descripcion del Plato_20"/>
    <n v="25"/>
    <n v="40"/>
    <n v="1"/>
    <n v="46"/>
    <s v="Sin cebolla"/>
    <n v="40"/>
    <n v="40"/>
    <n v="15"/>
    <n v="25"/>
    <n v="0.6"/>
    <n v="3.1944444444444442E-2"/>
  </r>
  <r>
    <n v="625"/>
    <n v="5"/>
    <s v="Plato_13"/>
    <s v="Descripcion del Plato_13"/>
    <n v="13"/>
    <n v="21"/>
    <n v="3"/>
    <n v="39"/>
    <s v="Ninguna"/>
    <n v="63"/>
    <n v="63"/>
    <n v="24"/>
    <n v="39"/>
    <n v="0.61538461538461542"/>
    <n v="2.7083333333333334E-2"/>
  </r>
  <r>
    <n v="626"/>
    <n v="14"/>
    <s v="Plato_2"/>
    <s v="Descripcion del Plato_2"/>
    <n v="18"/>
    <n v="30"/>
    <n v="2"/>
    <n v="11"/>
    <s v="Ninguna"/>
    <n v="60"/>
    <n v="60"/>
    <n v="24"/>
    <n v="36"/>
    <n v="0.66666666666666663"/>
    <n v="7.6388888888888886E-3"/>
  </r>
  <r>
    <n v="626"/>
    <n v="14"/>
    <s v="Plato_7"/>
    <s v="Descripcion del Plato_7"/>
    <n v="14"/>
    <n v="24"/>
    <n v="2"/>
    <n v="36"/>
    <s v="Sin cebolla"/>
    <n v="48"/>
    <n v="48"/>
    <n v="20"/>
    <n v="28"/>
    <n v="0.7142857142857143"/>
    <n v="2.5000000000000001E-2"/>
  </r>
  <r>
    <n v="626"/>
    <n v="14"/>
    <s v="Plato_9"/>
    <s v="Descripcion del Plato_9"/>
    <n v="17"/>
    <n v="29"/>
    <n v="1"/>
    <n v="11"/>
    <s v="Sin cebolla"/>
    <n v="29"/>
    <n v="29"/>
    <n v="12"/>
    <n v="17"/>
    <n v="0.70588235294117652"/>
    <n v="7.6388888888888886E-3"/>
  </r>
  <r>
    <n v="627"/>
    <n v="4"/>
    <s v="Plato_13"/>
    <s v="Descripcion del Plato_13"/>
    <n v="13"/>
    <n v="21"/>
    <n v="1"/>
    <n v="37"/>
    <s v="Ninguna"/>
    <n v="21"/>
    <n v="21"/>
    <n v="8"/>
    <n v="13"/>
    <n v="0.61538461538461542"/>
    <n v="2.5694444444444443E-2"/>
  </r>
  <r>
    <n v="628"/>
    <n v="2"/>
    <s v="Plato_7"/>
    <s v="Descripcion del Plato_7"/>
    <n v="14"/>
    <n v="24"/>
    <n v="2"/>
    <n v="10"/>
    <s v="Ninguna"/>
    <n v="48"/>
    <n v="48"/>
    <n v="20"/>
    <n v="28"/>
    <n v="0.7142857142857143"/>
    <n v="6.9444444444444441E-3"/>
  </r>
  <r>
    <n v="628"/>
    <n v="2"/>
    <s v="Plato_20"/>
    <s v="Descripcion del Plato_20"/>
    <n v="25"/>
    <n v="40"/>
    <n v="3"/>
    <n v="33"/>
    <s v="Sin cebolla"/>
    <n v="120"/>
    <n v="120"/>
    <n v="45"/>
    <n v="75"/>
    <n v="0.6"/>
    <n v="2.2916666666666665E-2"/>
  </r>
  <r>
    <n v="629"/>
    <n v="17"/>
    <s v="Plato_18"/>
    <s v="Descripcion del Plato_18"/>
    <n v="20"/>
    <n v="34"/>
    <n v="1"/>
    <n v="22"/>
    <s v="Sin cebolla"/>
    <n v="34"/>
    <n v="34"/>
    <n v="14"/>
    <n v="20"/>
    <n v="0.7"/>
    <n v="1.5277777777777777E-2"/>
  </r>
  <r>
    <n v="629"/>
    <n v="17"/>
    <s v="Plato_3"/>
    <s v="Descripcion del Plato_3"/>
    <n v="12"/>
    <n v="20"/>
    <n v="3"/>
    <n v="19"/>
    <s v="Ninguna"/>
    <n v="60"/>
    <n v="60"/>
    <n v="24"/>
    <n v="36"/>
    <n v="0.66666666666666663"/>
    <n v="1.3194444444444444E-2"/>
  </r>
  <r>
    <n v="629"/>
    <n v="17"/>
    <s v="Plato_4"/>
    <s v="Descripcion del Plato_4"/>
    <n v="10"/>
    <n v="18"/>
    <n v="2"/>
    <n v="43"/>
    <s v="Sin cebolla"/>
    <n v="36"/>
    <n v="36"/>
    <n v="16"/>
    <n v="20"/>
    <n v="0.8"/>
    <n v="2.9861111111111113E-2"/>
  </r>
  <r>
    <n v="630"/>
    <n v="2"/>
    <s v="Plato_17"/>
    <s v="Descripcion del Plato_17"/>
    <n v="19"/>
    <n v="31"/>
    <n v="2"/>
    <n v="19"/>
    <s v="Ninguna"/>
    <n v="62"/>
    <n v="62"/>
    <n v="24"/>
    <n v="38"/>
    <n v="0.63157894736842102"/>
    <n v="1.3194444444444444E-2"/>
  </r>
  <r>
    <n v="630"/>
    <n v="2"/>
    <s v="Plato_20"/>
    <s v="Descripcion del Plato_20"/>
    <n v="25"/>
    <n v="40"/>
    <n v="3"/>
    <n v="56"/>
    <s v="Ninguna"/>
    <n v="120"/>
    <n v="120"/>
    <n v="45"/>
    <n v="75"/>
    <n v="0.6"/>
    <n v="3.888888888888889E-2"/>
  </r>
  <r>
    <n v="631"/>
    <n v="6"/>
    <s v="Plato_5"/>
    <s v="Descripcion del Plato_5"/>
    <n v="13"/>
    <n v="22"/>
    <n v="3"/>
    <n v="46"/>
    <s v="Ninguna"/>
    <n v="66"/>
    <n v="66"/>
    <n v="27"/>
    <n v="39"/>
    <n v="0.69230769230769229"/>
    <n v="3.1944444444444442E-2"/>
  </r>
  <r>
    <n v="632"/>
    <n v="16"/>
    <s v="Plato_15"/>
    <s v="Descripcion del Plato_15"/>
    <n v="19"/>
    <n v="32"/>
    <n v="3"/>
    <n v="41"/>
    <s v="Sin cebolla"/>
    <n v="96"/>
    <n v="96"/>
    <n v="39"/>
    <n v="57"/>
    <n v="0.68421052631578949"/>
    <n v="2.8472222222222222E-2"/>
  </r>
  <r>
    <n v="632"/>
    <n v="16"/>
    <s v="Plato_11"/>
    <s v="Descripcion del Plato_11"/>
    <n v="20"/>
    <n v="33"/>
    <n v="1"/>
    <n v="47"/>
    <s v="Ninguna"/>
    <n v="33"/>
    <n v="33"/>
    <n v="13"/>
    <n v="20"/>
    <n v="0.65"/>
    <n v="3.2638888888888891E-2"/>
  </r>
  <r>
    <n v="633"/>
    <n v="16"/>
    <s v="Plato_2"/>
    <s v="Descripcion del Plato_2"/>
    <n v="18"/>
    <n v="30"/>
    <n v="3"/>
    <n v="10"/>
    <s v="Ninguna"/>
    <n v="90"/>
    <n v="90"/>
    <n v="36"/>
    <n v="54"/>
    <n v="0.66666666666666663"/>
    <n v="6.9444444444444441E-3"/>
  </r>
  <r>
    <n v="633"/>
    <n v="16"/>
    <s v="Plato_7"/>
    <s v="Descripcion del Plato_7"/>
    <n v="14"/>
    <n v="24"/>
    <n v="2"/>
    <n v="51"/>
    <s v="Sin cebolla"/>
    <n v="48"/>
    <n v="48"/>
    <n v="20"/>
    <n v="28"/>
    <n v="0.7142857142857143"/>
    <n v="3.5416666666666666E-2"/>
  </r>
  <r>
    <n v="633"/>
    <n v="16"/>
    <s v="Plato_5"/>
    <s v="Descripcion del Plato_5"/>
    <n v="13"/>
    <n v="22"/>
    <n v="2"/>
    <n v="34"/>
    <s v="Ninguna"/>
    <n v="44"/>
    <n v="44"/>
    <n v="18"/>
    <n v="26"/>
    <n v="0.69230769230769229"/>
    <n v="2.361111111111111E-2"/>
  </r>
  <r>
    <n v="633"/>
    <n v="16"/>
    <s v="Plato_4"/>
    <s v="Descripcion del Plato_4"/>
    <n v="10"/>
    <n v="18"/>
    <n v="3"/>
    <n v="54"/>
    <s v="Sin cebolla"/>
    <n v="54"/>
    <n v="54"/>
    <n v="24"/>
    <n v="30"/>
    <n v="0.8"/>
    <n v="3.7499999999999999E-2"/>
  </r>
  <r>
    <n v="634"/>
    <n v="2"/>
    <s v="Plato_5"/>
    <s v="Descripcion del Plato_5"/>
    <n v="13"/>
    <n v="22"/>
    <n v="2"/>
    <n v="25"/>
    <s v="Ninguna"/>
    <n v="44"/>
    <n v="44"/>
    <n v="18"/>
    <n v="26"/>
    <n v="0.69230769230769229"/>
    <n v="1.7361111111111112E-2"/>
  </r>
  <r>
    <n v="634"/>
    <n v="2"/>
    <s v="Plato_20"/>
    <s v="Descripcion del Plato_20"/>
    <n v="25"/>
    <n v="40"/>
    <n v="3"/>
    <n v="38"/>
    <s v="Sin cebolla"/>
    <n v="120"/>
    <n v="120"/>
    <n v="45"/>
    <n v="75"/>
    <n v="0.6"/>
    <n v="2.6388888888888889E-2"/>
  </r>
  <r>
    <n v="634"/>
    <n v="2"/>
    <s v="Plato_1"/>
    <s v="Descripcion del Plato_1"/>
    <n v="15"/>
    <n v="25"/>
    <n v="3"/>
    <n v="43"/>
    <s v="Sin cebolla"/>
    <n v="75"/>
    <n v="75"/>
    <n v="30"/>
    <n v="45"/>
    <n v="0.66666666666666663"/>
    <n v="2.9861111111111113E-2"/>
  </r>
  <r>
    <n v="634"/>
    <n v="2"/>
    <s v="Plato_8"/>
    <s v="Descripcion del Plato_8"/>
    <n v="21"/>
    <n v="35"/>
    <n v="3"/>
    <n v="51"/>
    <s v="Ninguna"/>
    <n v="105"/>
    <n v="105"/>
    <n v="42"/>
    <n v="63"/>
    <n v="0.66666666666666663"/>
    <n v="3.5416666666666666E-2"/>
  </r>
  <r>
    <n v="635"/>
    <n v="5"/>
    <s v="Plato_9"/>
    <s v="Descripcion del Plato_9"/>
    <n v="17"/>
    <n v="29"/>
    <n v="2"/>
    <n v="25"/>
    <s v="Sin cebolla"/>
    <n v="58"/>
    <n v="58"/>
    <n v="24"/>
    <n v="34"/>
    <n v="0.70588235294117652"/>
    <n v="1.7361111111111112E-2"/>
  </r>
  <r>
    <n v="636"/>
    <n v="14"/>
    <s v="Plato_7"/>
    <s v="Descripcion del Plato_7"/>
    <n v="14"/>
    <n v="24"/>
    <n v="2"/>
    <n v="45"/>
    <s v="Ninguna"/>
    <n v="48"/>
    <n v="48"/>
    <n v="20"/>
    <n v="28"/>
    <n v="0.7142857142857143"/>
    <n v="3.125E-2"/>
  </r>
  <r>
    <n v="636"/>
    <n v="14"/>
    <s v="Plato_12"/>
    <s v="Descripcion del Plato_12"/>
    <n v="11"/>
    <n v="19"/>
    <n v="3"/>
    <n v="54"/>
    <s v="Sin cebolla"/>
    <n v="57"/>
    <n v="57"/>
    <n v="24"/>
    <n v="33"/>
    <n v="0.72727272727272729"/>
    <n v="3.7499999999999999E-2"/>
  </r>
  <r>
    <n v="636"/>
    <n v="14"/>
    <s v="Plato_13"/>
    <s v="Descripcion del Plato_13"/>
    <n v="13"/>
    <n v="21"/>
    <n v="1"/>
    <n v="52"/>
    <s v="Sin cebolla"/>
    <n v="21"/>
    <n v="21"/>
    <n v="8"/>
    <n v="13"/>
    <n v="0.61538461538461542"/>
    <n v="3.6111111111111108E-2"/>
  </r>
  <r>
    <n v="637"/>
    <n v="6"/>
    <s v="Plato_11"/>
    <s v="Descripcion del Plato_11"/>
    <n v="20"/>
    <n v="33"/>
    <n v="1"/>
    <n v="23"/>
    <s v="Sin cebolla"/>
    <n v="33"/>
    <n v="33"/>
    <n v="13"/>
    <n v="20"/>
    <n v="0.65"/>
    <n v="1.5972222222222221E-2"/>
  </r>
  <r>
    <n v="637"/>
    <n v="6"/>
    <s v="Plato_18"/>
    <s v="Descripcion del Plato_18"/>
    <n v="20"/>
    <n v="34"/>
    <n v="1"/>
    <n v="6"/>
    <s v="Sin cebolla"/>
    <n v="34"/>
    <n v="34"/>
    <n v="14"/>
    <n v="20"/>
    <n v="0.7"/>
    <n v="4.1666666666666666E-3"/>
  </r>
  <r>
    <n v="637"/>
    <n v="6"/>
    <s v="Plato_1"/>
    <s v="Descripcion del Plato_1"/>
    <n v="15"/>
    <n v="25"/>
    <n v="2"/>
    <n v="32"/>
    <s v="Ninguna"/>
    <n v="50"/>
    <n v="50"/>
    <n v="20"/>
    <n v="30"/>
    <n v="0.66666666666666663"/>
    <n v="2.2222222222222223E-2"/>
  </r>
  <r>
    <n v="638"/>
    <n v="16"/>
    <s v="Plato_2"/>
    <s v="Descripcion del Plato_2"/>
    <n v="18"/>
    <n v="30"/>
    <n v="3"/>
    <n v="44"/>
    <s v="Ninguna"/>
    <n v="90"/>
    <n v="90"/>
    <n v="36"/>
    <n v="54"/>
    <n v="0.66666666666666663"/>
    <n v="3.0555555555555555E-2"/>
  </r>
  <r>
    <n v="639"/>
    <n v="8"/>
    <s v="Plato_10"/>
    <s v="Descripcion del Plato_10"/>
    <n v="15"/>
    <n v="26"/>
    <n v="2"/>
    <n v="52"/>
    <s v="Ninguna"/>
    <n v="52"/>
    <n v="52"/>
    <n v="22"/>
    <n v="30"/>
    <n v="0.73333333333333328"/>
    <n v="3.6111111111111108E-2"/>
  </r>
  <r>
    <n v="639"/>
    <n v="8"/>
    <s v="Plato_17"/>
    <s v="Descripcion del Plato_17"/>
    <n v="19"/>
    <n v="31"/>
    <n v="2"/>
    <n v="29"/>
    <s v="Ninguna"/>
    <n v="62"/>
    <n v="62"/>
    <n v="24"/>
    <n v="38"/>
    <n v="0.63157894736842102"/>
    <n v="2.013888888888889E-2"/>
  </r>
  <r>
    <n v="639"/>
    <n v="8"/>
    <s v="Plato_12"/>
    <s v="Descripcion del Plato_12"/>
    <n v="11"/>
    <n v="19"/>
    <n v="2"/>
    <n v="55"/>
    <s v="Ninguna"/>
    <n v="38"/>
    <n v="38"/>
    <n v="16"/>
    <n v="22"/>
    <n v="0.72727272727272729"/>
    <n v="3.8194444444444448E-2"/>
  </r>
  <r>
    <n v="640"/>
    <n v="14"/>
    <s v="Plato_10"/>
    <s v="Descripcion del Plato_10"/>
    <n v="15"/>
    <n v="26"/>
    <n v="3"/>
    <n v="7"/>
    <s v="Sin cebolla"/>
    <n v="78"/>
    <n v="78"/>
    <n v="33"/>
    <n v="45"/>
    <n v="0.73333333333333328"/>
    <n v="4.8611111111111112E-3"/>
  </r>
  <r>
    <n v="640"/>
    <n v="14"/>
    <s v="Plato_13"/>
    <s v="Descripcion del Plato_13"/>
    <n v="13"/>
    <n v="21"/>
    <n v="2"/>
    <n v="12"/>
    <s v="Ninguna"/>
    <n v="42"/>
    <n v="42"/>
    <n v="16"/>
    <n v="26"/>
    <n v="0.61538461538461542"/>
    <n v="8.3333333333333332E-3"/>
  </r>
  <r>
    <n v="640"/>
    <n v="14"/>
    <s v="Plato_11"/>
    <s v="Descripcion del Plato_11"/>
    <n v="20"/>
    <n v="33"/>
    <n v="3"/>
    <n v="56"/>
    <s v="Sin cebolla"/>
    <n v="99"/>
    <n v="99"/>
    <n v="39"/>
    <n v="60"/>
    <n v="0.65"/>
    <n v="3.888888888888889E-2"/>
  </r>
  <r>
    <n v="641"/>
    <n v="2"/>
    <s v="Plato_9"/>
    <s v="Descripcion del Plato_9"/>
    <n v="17"/>
    <n v="29"/>
    <n v="3"/>
    <n v="17"/>
    <s v="Ninguna"/>
    <n v="87"/>
    <n v="87"/>
    <n v="36"/>
    <n v="51"/>
    <n v="0.70588235294117652"/>
    <n v="1.1805555555555555E-2"/>
  </r>
  <r>
    <n v="641"/>
    <n v="2"/>
    <s v="Plato_1"/>
    <s v="Descripcion del Plato_1"/>
    <n v="15"/>
    <n v="25"/>
    <n v="3"/>
    <n v="28"/>
    <s v="Sin cebolla"/>
    <n v="75"/>
    <n v="75"/>
    <n v="30"/>
    <n v="45"/>
    <n v="0.66666666666666663"/>
    <n v="1.9444444444444445E-2"/>
  </r>
  <r>
    <n v="641"/>
    <n v="2"/>
    <s v="Plato_14"/>
    <s v="Descripcion del Plato_14"/>
    <n v="14"/>
    <n v="23"/>
    <n v="2"/>
    <n v="29"/>
    <s v="Ninguna"/>
    <n v="46"/>
    <n v="46"/>
    <n v="18"/>
    <n v="28"/>
    <n v="0.6428571428571429"/>
    <n v="2.013888888888889E-2"/>
  </r>
  <r>
    <n v="642"/>
    <n v="15"/>
    <s v="Plato_13"/>
    <s v="Descripcion del Plato_13"/>
    <n v="13"/>
    <n v="21"/>
    <n v="3"/>
    <n v="6"/>
    <s v="Sin cebolla"/>
    <n v="63"/>
    <n v="63"/>
    <n v="24"/>
    <n v="39"/>
    <n v="0.61538461538461542"/>
    <n v="4.1666666666666666E-3"/>
  </r>
  <r>
    <n v="642"/>
    <n v="15"/>
    <s v="Plato_10"/>
    <s v="Descripcion del Plato_10"/>
    <n v="15"/>
    <n v="26"/>
    <n v="1"/>
    <n v="57"/>
    <s v="Sin cebolla"/>
    <n v="26"/>
    <n v="26"/>
    <n v="11"/>
    <n v="15"/>
    <n v="0.73333333333333328"/>
    <n v="3.9583333333333331E-2"/>
  </r>
  <r>
    <n v="642"/>
    <n v="15"/>
    <s v="Plato_9"/>
    <s v="Descripcion del Plato_9"/>
    <n v="17"/>
    <n v="29"/>
    <n v="3"/>
    <n v="18"/>
    <s v="Sin cebolla"/>
    <n v="87"/>
    <n v="87"/>
    <n v="36"/>
    <n v="51"/>
    <n v="0.70588235294117652"/>
    <n v="1.2500000000000001E-2"/>
  </r>
  <r>
    <n v="643"/>
    <n v="17"/>
    <s v="Plato_11"/>
    <s v="Descripcion del Plato_11"/>
    <n v="20"/>
    <n v="33"/>
    <n v="1"/>
    <n v="18"/>
    <s v="Ninguna"/>
    <n v="33"/>
    <n v="33"/>
    <n v="13"/>
    <n v="20"/>
    <n v="0.65"/>
    <n v="1.2500000000000001E-2"/>
  </r>
  <r>
    <n v="644"/>
    <n v="9"/>
    <s v="Plato_17"/>
    <s v="Descripcion del Plato_17"/>
    <n v="19"/>
    <n v="31"/>
    <n v="3"/>
    <n v="51"/>
    <s v="Ninguna"/>
    <n v="93"/>
    <n v="93"/>
    <n v="36"/>
    <n v="57"/>
    <n v="0.63157894736842102"/>
    <n v="3.5416666666666666E-2"/>
  </r>
  <r>
    <n v="645"/>
    <n v="6"/>
    <s v="Plato_11"/>
    <s v="Descripcion del Plato_11"/>
    <n v="20"/>
    <n v="33"/>
    <n v="3"/>
    <n v="43"/>
    <s v="Sin cebolla"/>
    <n v="99"/>
    <n v="99"/>
    <n v="39"/>
    <n v="60"/>
    <n v="0.65"/>
    <n v="2.9861111111111113E-2"/>
  </r>
  <r>
    <n v="645"/>
    <n v="6"/>
    <s v="Plato_6"/>
    <s v="Descripcion del Plato_6"/>
    <n v="16"/>
    <n v="27"/>
    <n v="3"/>
    <n v="54"/>
    <s v="Ninguna"/>
    <n v="81"/>
    <n v="81"/>
    <n v="33"/>
    <n v="48"/>
    <n v="0.6875"/>
    <n v="3.7499999999999999E-2"/>
  </r>
  <r>
    <n v="646"/>
    <n v="12"/>
    <s v="Plato_8"/>
    <s v="Descripcion del Plato_8"/>
    <n v="21"/>
    <n v="35"/>
    <n v="2"/>
    <n v="36"/>
    <s v="Ninguna"/>
    <n v="70"/>
    <n v="70"/>
    <n v="28"/>
    <n v="42"/>
    <n v="0.66666666666666663"/>
    <n v="2.5000000000000001E-2"/>
  </r>
  <r>
    <n v="647"/>
    <n v="12"/>
    <s v="Plato_4"/>
    <s v="Descripcion del Plato_4"/>
    <n v="10"/>
    <n v="18"/>
    <n v="2"/>
    <n v="13"/>
    <s v="Sin cebolla"/>
    <n v="36"/>
    <n v="36"/>
    <n v="16"/>
    <n v="20"/>
    <n v="0.8"/>
    <n v="9.0277777777777769E-3"/>
  </r>
  <r>
    <n v="647"/>
    <n v="12"/>
    <s v="Plato_17"/>
    <s v="Descripcion del Plato_17"/>
    <n v="19"/>
    <n v="31"/>
    <n v="2"/>
    <n v="26"/>
    <s v="Sin cebolla"/>
    <n v="62"/>
    <n v="62"/>
    <n v="24"/>
    <n v="38"/>
    <n v="0.63157894736842102"/>
    <n v="1.8055555555555554E-2"/>
  </r>
  <r>
    <n v="648"/>
    <n v="9"/>
    <s v="Plato_16"/>
    <s v="Descripcion del Plato_16"/>
    <n v="16"/>
    <n v="28"/>
    <n v="2"/>
    <n v="47"/>
    <s v="Ninguna"/>
    <n v="56"/>
    <n v="56"/>
    <n v="24"/>
    <n v="32"/>
    <n v="0.75"/>
    <n v="3.2638888888888891E-2"/>
  </r>
  <r>
    <n v="649"/>
    <n v="9"/>
    <s v="Plato_9"/>
    <s v="Descripcion del Plato_9"/>
    <n v="17"/>
    <n v="29"/>
    <n v="3"/>
    <n v="22"/>
    <s v="Sin cebolla"/>
    <n v="87"/>
    <n v="87"/>
    <n v="36"/>
    <n v="51"/>
    <n v="0.70588235294117652"/>
    <n v="1.5277777777777777E-2"/>
  </r>
  <r>
    <n v="649"/>
    <n v="9"/>
    <s v="Plato_16"/>
    <s v="Descripcion del Plato_16"/>
    <n v="16"/>
    <n v="28"/>
    <n v="3"/>
    <n v="40"/>
    <s v="Ninguna"/>
    <n v="84"/>
    <n v="84"/>
    <n v="36"/>
    <n v="48"/>
    <n v="0.75"/>
    <n v="2.7777777777777776E-2"/>
  </r>
  <r>
    <n v="649"/>
    <n v="9"/>
    <s v="Plato_1"/>
    <s v="Descripcion del Plato_1"/>
    <n v="15"/>
    <n v="25"/>
    <n v="1"/>
    <n v="32"/>
    <s v="Sin cebolla"/>
    <n v="25"/>
    <n v="25"/>
    <n v="10"/>
    <n v="15"/>
    <n v="0.66666666666666663"/>
    <n v="2.2222222222222223E-2"/>
  </r>
  <r>
    <n v="649"/>
    <n v="9"/>
    <s v="Plato_3"/>
    <s v="Descripcion del Plato_3"/>
    <n v="12"/>
    <n v="20"/>
    <n v="3"/>
    <n v="15"/>
    <s v="Ninguna"/>
    <n v="60"/>
    <n v="60"/>
    <n v="24"/>
    <n v="36"/>
    <n v="0.66666666666666663"/>
    <n v="1.0416666666666666E-2"/>
  </r>
  <r>
    <n v="650"/>
    <n v="11"/>
    <s v="Plato_13"/>
    <s v="Descripcion del Plato_13"/>
    <n v="13"/>
    <n v="21"/>
    <n v="2"/>
    <n v="18"/>
    <s v="Sin cebolla"/>
    <n v="42"/>
    <n v="42"/>
    <n v="16"/>
    <n v="26"/>
    <n v="0.61538461538461542"/>
    <n v="1.2500000000000001E-2"/>
  </r>
  <r>
    <n v="650"/>
    <n v="11"/>
    <s v="Plato_9"/>
    <s v="Descripcion del Plato_9"/>
    <n v="17"/>
    <n v="29"/>
    <n v="2"/>
    <n v="35"/>
    <s v="Sin cebolla"/>
    <n v="58"/>
    <n v="58"/>
    <n v="24"/>
    <n v="34"/>
    <n v="0.70588235294117652"/>
    <n v="2.4305555555555556E-2"/>
  </r>
  <r>
    <n v="650"/>
    <n v="11"/>
    <s v="Plato_15"/>
    <s v="Descripcion del Plato_15"/>
    <n v="19"/>
    <n v="32"/>
    <n v="1"/>
    <n v="12"/>
    <s v="Sin cebolla"/>
    <n v="32"/>
    <n v="32"/>
    <n v="13"/>
    <n v="19"/>
    <n v="0.68421052631578949"/>
    <n v="8.3333333333333332E-3"/>
  </r>
  <r>
    <n v="650"/>
    <n v="11"/>
    <s v="Plato_8"/>
    <s v="Descripcion del Plato_8"/>
    <n v="21"/>
    <n v="35"/>
    <n v="3"/>
    <n v="11"/>
    <s v="Ninguna"/>
    <n v="105"/>
    <n v="105"/>
    <n v="42"/>
    <n v="63"/>
    <n v="0.66666666666666663"/>
    <n v="7.6388888888888886E-3"/>
  </r>
  <r>
    <n v="651"/>
    <n v="16"/>
    <s v="Plato_20"/>
    <s v="Descripcion del Plato_20"/>
    <n v="25"/>
    <n v="40"/>
    <n v="2"/>
    <n v="50"/>
    <s v="Ninguna"/>
    <n v="80"/>
    <n v="80"/>
    <n v="30"/>
    <n v="50"/>
    <n v="0.6"/>
    <n v="3.4722222222222224E-2"/>
  </r>
  <r>
    <n v="651"/>
    <n v="16"/>
    <s v="Plato_13"/>
    <s v="Descripcion del Plato_13"/>
    <n v="13"/>
    <n v="21"/>
    <n v="3"/>
    <n v="9"/>
    <s v="Ninguna"/>
    <n v="63"/>
    <n v="63"/>
    <n v="24"/>
    <n v="39"/>
    <n v="0.61538461538461542"/>
    <n v="6.2500000000000003E-3"/>
  </r>
  <r>
    <n v="651"/>
    <n v="16"/>
    <s v="Plato_11"/>
    <s v="Descripcion del Plato_11"/>
    <n v="20"/>
    <n v="33"/>
    <n v="2"/>
    <n v="29"/>
    <s v="Ninguna"/>
    <n v="66"/>
    <n v="66"/>
    <n v="26"/>
    <n v="40"/>
    <n v="0.65"/>
    <n v="2.013888888888889E-2"/>
  </r>
  <r>
    <n v="652"/>
    <n v="14"/>
    <s v="Plato_17"/>
    <s v="Descripcion del Plato_17"/>
    <n v="19"/>
    <n v="31"/>
    <n v="2"/>
    <n v="12"/>
    <s v="Ninguna"/>
    <n v="62"/>
    <n v="62"/>
    <n v="24"/>
    <n v="38"/>
    <n v="0.63157894736842102"/>
    <n v="8.3333333333333332E-3"/>
  </r>
  <r>
    <n v="652"/>
    <n v="14"/>
    <s v="Plato_19"/>
    <s v="Descripcion del Plato_19"/>
    <n v="22"/>
    <n v="36"/>
    <n v="3"/>
    <n v="38"/>
    <s v="Sin cebolla"/>
    <n v="108"/>
    <n v="108"/>
    <n v="42"/>
    <n v="66"/>
    <n v="0.63636363636363635"/>
    <n v="2.6388888888888889E-2"/>
  </r>
  <r>
    <n v="653"/>
    <n v="13"/>
    <s v="Plato_16"/>
    <s v="Descripcion del Plato_16"/>
    <n v="16"/>
    <n v="28"/>
    <n v="3"/>
    <n v="51"/>
    <s v="Sin cebolla"/>
    <n v="84"/>
    <n v="84"/>
    <n v="36"/>
    <n v="48"/>
    <n v="0.75"/>
    <n v="3.5416666666666666E-2"/>
  </r>
  <r>
    <n v="653"/>
    <n v="13"/>
    <s v="Plato_2"/>
    <s v="Descripcion del Plato_2"/>
    <n v="18"/>
    <n v="30"/>
    <n v="3"/>
    <n v="46"/>
    <s v="Ninguna"/>
    <n v="90"/>
    <n v="90"/>
    <n v="36"/>
    <n v="54"/>
    <n v="0.66666666666666663"/>
    <n v="3.1944444444444442E-2"/>
  </r>
  <r>
    <n v="653"/>
    <n v="13"/>
    <s v="Plato_8"/>
    <s v="Descripcion del Plato_8"/>
    <n v="21"/>
    <n v="35"/>
    <n v="2"/>
    <n v="53"/>
    <s v="Ninguna"/>
    <n v="70"/>
    <n v="70"/>
    <n v="28"/>
    <n v="42"/>
    <n v="0.66666666666666663"/>
    <n v="3.6805555555555557E-2"/>
  </r>
  <r>
    <n v="654"/>
    <n v="12"/>
    <s v="Plato_5"/>
    <s v="Descripcion del Plato_5"/>
    <n v="13"/>
    <n v="22"/>
    <n v="1"/>
    <n v="31"/>
    <s v="Ninguna"/>
    <n v="22"/>
    <n v="22"/>
    <n v="9"/>
    <n v="13"/>
    <n v="0.69230769230769229"/>
    <n v="2.1527777777777778E-2"/>
  </r>
  <r>
    <n v="654"/>
    <n v="12"/>
    <s v="Plato_3"/>
    <s v="Descripcion del Plato_3"/>
    <n v="12"/>
    <n v="20"/>
    <n v="1"/>
    <n v="13"/>
    <s v="Ninguna"/>
    <n v="20"/>
    <n v="20"/>
    <n v="8"/>
    <n v="12"/>
    <n v="0.66666666666666663"/>
    <n v="9.0277777777777769E-3"/>
  </r>
  <r>
    <n v="655"/>
    <n v="5"/>
    <s v="Plato_17"/>
    <s v="Descripcion del Plato_17"/>
    <n v="19"/>
    <n v="31"/>
    <n v="3"/>
    <n v="36"/>
    <s v="Sin cebolla"/>
    <n v="93"/>
    <n v="93"/>
    <n v="36"/>
    <n v="57"/>
    <n v="0.63157894736842102"/>
    <n v="2.5000000000000001E-2"/>
  </r>
  <r>
    <n v="656"/>
    <n v="19"/>
    <s v="Plato_14"/>
    <s v="Descripcion del Plato_14"/>
    <n v="14"/>
    <n v="23"/>
    <n v="1"/>
    <n v="13"/>
    <s v="Ninguna"/>
    <n v="23"/>
    <n v="23"/>
    <n v="9"/>
    <n v="14"/>
    <n v="0.6428571428571429"/>
    <n v="9.0277777777777769E-3"/>
  </r>
  <r>
    <n v="656"/>
    <n v="19"/>
    <s v="Plato_3"/>
    <s v="Descripcion del Plato_3"/>
    <n v="12"/>
    <n v="20"/>
    <n v="3"/>
    <n v="44"/>
    <s v="Sin cebolla"/>
    <n v="60"/>
    <n v="60"/>
    <n v="24"/>
    <n v="36"/>
    <n v="0.66666666666666663"/>
    <n v="3.0555555555555555E-2"/>
  </r>
  <r>
    <n v="656"/>
    <n v="19"/>
    <s v="Plato_12"/>
    <s v="Descripcion del Plato_12"/>
    <n v="11"/>
    <n v="19"/>
    <n v="2"/>
    <n v="39"/>
    <s v="Sin cebolla"/>
    <n v="38"/>
    <n v="38"/>
    <n v="16"/>
    <n v="22"/>
    <n v="0.72727272727272729"/>
    <n v="2.7083333333333334E-2"/>
  </r>
  <r>
    <n v="656"/>
    <n v="19"/>
    <s v="Plato_19"/>
    <s v="Descripcion del Plato_19"/>
    <n v="22"/>
    <n v="36"/>
    <n v="1"/>
    <n v="14"/>
    <s v="Ninguna"/>
    <n v="36"/>
    <n v="36"/>
    <n v="14"/>
    <n v="22"/>
    <n v="0.63636363636363635"/>
    <n v="9.7222222222222224E-3"/>
  </r>
  <r>
    <n v="657"/>
    <n v="1"/>
    <s v="Plato_20"/>
    <s v="Descripcion del Plato_20"/>
    <n v="25"/>
    <n v="40"/>
    <n v="2"/>
    <n v="55"/>
    <s v="Sin cebolla"/>
    <n v="80"/>
    <n v="80"/>
    <n v="30"/>
    <n v="50"/>
    <n v="0.6"/>
    <n v="3.8194444444444448E-2"/>
  </r>
  <r>
    <n v="657"/>
    <n v="1"/>
    <s v="Plato_14"/>
    <s v="Descripcion del Plato_14"/>
    <n v="14"/>
    <n v="23"/>
    <n v="2"/>
    <n v="39"/>
    <s v="Sin cebolla"/>
    <n v="46"/>
    <n v="46"/>
    <n v="18"/>
    <n v="28"/>
    <n v="0.6428571428571429"/>
    <n v="2.7083333333333334E-2"/>
  </r>
  <r>
    <n v="657"/>
    <n v="1"/>
    <s v="Plato_8"/>
    <s v="Descripcion del Plato_8"/>
    <n v="21"/>
    <n v="35"/>
    <n v="2"/>
    <n v="40"/>
    <s v="Sin cebolla"/>
    <n v="70"/>
    <n v="70"/>
    <n v="28"/>
    <n v="42"/>
    <n v="0.66666666666666663"/>
    <n v="2.7777777777777776E-2"/>
  </r>
  <r>
    <n v="658"/>
    <n v="19"/>
    <s v="Plato_15"/>
    <s v="Descripcion del Plato_15"/>
    <n v="19"/>
    <n v="32"/>
    <n v="1"/>
    <n v="21"/>
    <s v="Sin cebolla"/>
    <n v="32"/>
    <n v="32"/>
    <n v="13"/>
    <n v="19"/>
    <n v="0.68421052631578949"/>
    <n v="1.4583333333333334E-2"/>
  </r>
  <r>
    <n v="658"/>
    <n v="19"/>
    <s v="Plato_6"/>
    <s v="Descripcion del Plato_6"/>
    <n v="16"/>
    <n v="27"/>
    <n v="2"/>
    <n v="27"/>
    <s v="Sin cebolla"/>
    <n v="54"/>
    <n v="54"/>
    <n v="22"/>
    <n v="32"/>
    <n v="0.6875"/>
    <n v="1.8749999999999999E-2"/>
  </r>
  <r>
    <n v="659"/>
    <n v="9"/>
    <s v="Plato_9"/>
    <s v="Descripcion del Plato_9"/>
    <n v="17"/>
    <n v="29"/>
    <n v="3"/>
    <n v="31"/>
    <s v="Ninguna"/>
    <n v="87"/>
    <n v="87"/>
    <n v="36"/>
    <n v="51"/>
    <n v="0.70588235294117652"/>
    <n v="2.1527777777777778E-2"/>
  </r>
  <r>
    <n v="660"/>
    <n v="19"/>
    <s v="Plato_12"/>
    <s v="Descripcion del Plato_12"/>
    <n v="11"/>
    <n v="19"/>
    <n v="2"/>
    <n v="24"/>
    <s v="Sin cebolla"/>
    <n v="38"/>
    <n v="38"/>
    <n v="16"/>
    <n v="22"/>
    <n v="0.72727272727272729"/>
    <n v="1.6666666666666666E-2"/>
  </r>
  <r>
    <n v="660"/>
    <n v="19"/>
    <s v="Plato_2"/>
    <s v="Descripcion del Plato_2"/>
    <n v="18"/>
    <n v="30"/>
    <n v="3"/>
    <n v="16"/>
    <s v="Ninguna"/>
    <n v="90"/>
    <n v="90"/>
    <n v="36"/>
    <n v="54"/>
    <n v="0.66666666666666663"/>
    <n v="1.1111111111111112E-2"/>
  </r>
  <r>
    <n v="660"/>
    <n v="19"/>
    <s v="Plato_20"/>
    <s v="Descripcion del Plato_20"/>
    <n v="25"/>
    <n v="40"/>
    <n v="2"/>
    <n v="5"/>
    <s v="Sin cebolla"/>
    <n v="80"/>
    <n v="80"/>
    <n v="30"/>
    <n v="50"/>
    <n v="0.6"/>
    <n v="3.472222222222222E-3"/>
  </r>
  <r>
    <n v="661"/>
    <n v="16"/>
    <s v="Plato_14"/>
    <s v="Descripcion del Plato_14"/>
    <n v="14"/>
    <n v="23"/>
    <n v="3"/>
    <n v="56"/>
    <s v="Sin cebolla"/>
    <n v="69"/>
    <n v="69"/>
    <n v="27"/>
    <n v="42"/>
    <n v="0.6428571428571429"/>
    <n v="3.888888888888889E-2"/>
  </r>
  <r>
    <n v="661"/>
    <n v="16"/>
    <s v="Plato_17"/>
    <s v="Descripcion del Plato_17"/>
    <n v="19"/>
    <n v="31"/>
    <n v="1"/>
    <n v="22"/>
    <s v="Sin cebolla"/>
    <n v="31"/>
    <n v="31"/>
    <n v="12"/>
    <n v="19"/>
    <n v="0.63157894736842102"/>
    <n v="1.5277777777777777E-2"/>
  </r>
  <r>
    <n v="661"/>
    <n v="16"/>
    <s v="Plato_1"/>
    <s v="Descripcion del Plato_1"/>
    <n v="15"/>
    <n v="25"/>
    <n v="2"/>
    <n v="30"/>
    <s v="Ninguna"/>
    <n v="50"/>
    <n v="50"/>
    <n v="20"/>
    <n v="30"/>
    <n v="0.66666666666666663"/>
    <n v="2.0833333333333332E-2"/>
  </r>
  <r>
    <n v="661"/>
    <n v="16"/>
    <s v="Plato_16"/>
    <s v="Descripcion del Plato_16"/>
    <n v="16"/>
    <n v="28"/>
    <n v="2"/>
    <n v="27"/>
    <s v="Sin cebolla"/>
    <n v="56"/>
    <n v="56"/>
    <n v="24"/>
    <n v="32"/>
    <n v="0.75"/>
    <n v="1.8749999999999999E-2"/>
  </r>
  <r>
    <n v="662"/>
    <n v="15"/>
    <s v="Plato_7"/>
    <s v="Descripcion del Plato_7"/>
    <n v="14"/>
    <n v="24"/>
    <n v="3"/>
    <n v="34"/>
    <s v="Ninguna"/>
    <n v="72"/>
    <n v="72"/>
    <n v="30"/>
    <n v="42"/>
    <n v="0.7142857142857143"/>
    <n v="2.361111111111111E-2"/>
  </r>
  <r>
    <n v="662"/>
    <n v="15"/>
    <s v="Plato_1"/>
    <s v="Descripcion del Plato_1"/>
    <n v="15"/>
    <n v="25"/>
    <n v="1"/>
    <n v="10"/>
    <s v="Sin cebolla"/>
    <n v="25"/>
    <n v="25"/>
    <n v="10"/>
    <n v="15"/>
    <n v="0.66666666666666663"/>
    <n v="6.9444444444444441E-3"/>
  </r>
  <r>
    <n v="662"/>
    <n v="15"/>
    <s v="Plato_19"/>
    <s v="Descripcion del Plato_19"/>
    <n v="22"/>
    <n v="36"/>
    <n v="1"/>
    <n v="41"/>
    <s v="Ninguna"/>
    <n v="36"/>
    <n v="36"/>
    <n v="14"/>
    <n v="22"/>
    <n v="0.63636363636363635"/>
    <n v="2.8472222222222222E-2"/>
  </r>
  <r>
    <n v="663"/>
    <n v="3"/>
    <s v="Plato_4"/>
    <s v="Descripcion del Plato_4"/>
    <n v="10"/>
    <n v="18"/>
    <n v="2"/>
    <n v="40"/>
    <s v="Sin cebolla"/>
    <n v="36"/>
    <n v="36"/>
    <n v="16"/>
    <n v="20"/>
    <n v="0.8"/>
    <n v="2.7777777777777776E-2"/>
  </r>
  <r>
    <n v="663"/>
    <n v="3"/>
    <s v="Plato_9"/>
    <s v="Descripcion del Plato_9"/>
    <n v="17"/>
    <n v="29"/>
    <n v="2"/>
    <n v="5"/>
    <s v="Sin cebolla"/>
    <n v="58"/>
    <n v="58"/>
    <n v="24"/>
    <n v="34"/>
    <n v="0.70588235294117652"/>
    <n v="3.472222222222222E-3"/>
  </r>
  <r>
    <n v="663"/>
    <n v="3"/>
    <s v="Plato_3"/>
    <s v="Descripcion del Plato_3"/>
    <n v="12"/>
    <n v="20"/>
    <n v="1"/>
    <n v="42"/>
    <s v="Sin cebolla"/>
    <n v="20"/>
    <n v="20"/>
    <n v="8"/>
    <n v="12"/>
    <n v="0.66666666666666663"/>
    <n v="2.9166666666666667E-2"/>
  </r>
  <r>
    <n v="664"/>
    <n v="20"/>
    <s v="Plato_4"/>
    <s v="Descripcion del Plato_4"/>
    <n v="10"/>
    <n v="18"/>
    <n v="1"/>
    <n v="9"/>
    <s v="Ninguna"/>
    <n v="18"/>
    <n v="18"/>
    <n v="8"/>
    <n v="10"/>
    <n v="0.8"/>
    <n v="6.2500000000000003E-3"/>
  </r>
  <r>
    <n v="664"/>
    <n v="20"/>
    <s v="Plato_12"/>
    <s v="Descripcion del Plato_12"/>
    <n v="11"/>
    <n v="19"/>
    <n v="2"/>
    <n v="42"/>
    <s v="Ninguna"/>
    <n v="38"/>
    <n v="38"/>
    <n v="16"/>
    <n v="22"/>
    <n v="0.72727272727272729"/>
    <n v="2.9166666666666667E-2"/>
  </r>
  <r>
    <n v="664"/>
    <n v="20"/>
    <s v="Plato_5"/>
    <s v="Descripcion del Plato_5"/>
    <n v="13"/>
    <n v="22"/>
    <n v="3"/>
    <n v="48"/>
    <s v="Sin cebolla"/>
    <n v="66"/>
    <n v="66"/>
    <n v="27"/>
    <n v="39"/>
    <n v="0.69230769230769229"/>
    <n v="3.3333333333333333E-2"/>
  </r>
  <r>
    <n v="665"/>
    <n v="6"/>
    <s v="Plato_1"/>
    <s v="Descripcion del Plato_1"/>
    <n v="15"/>
    <n v="25"/>
    <n v="3"/>
    <n v="25"/>
    <s v="Sin cebolla"/>
    <n v="75"/>
    <n v="75"/>
    <n v="30"/>
    <n v="45"/>
    <n v="0.66666666666666663"/>
    <n v="1.7361111111111112E-2"/>
  </r>
  <r>
    <n v="665"/>
    <n v="6"/>
    <s v="Plato_6"/>
    <s v="Descripcion del Plato_6"/>
    <n v="16"/>
    <n v="27"/>
    <n v="2"/>
    <n v="15"/>
    <s v="Sin cebolla"/>
    <n v="54"/>
    <n v="54"/>
    <n v="22"/>
    <n v="32"/>
    <n v="0.6875"/>
    <n v="1.0416666666666666E-2"/>
  </r>
  <r>
    <n v="666"/>
    <n v="8"/>
    <s v="Plato_3"/>
    <s v="Descripcion del Plato_3"/>
    <n v="12"/>
    <n v="20"/>
    <n v="2"/>
    <n v="27"/>
    <s v="Sin cebolla"/>
    <n v="40"/>
    <n v="40"/>
    <n v="16"/>
    <n v="24"/>
    <n v="0.66666666666666663"/>
    <n v="1.8749999999999999E-2"/>
  </r>
  <r>
    <n v="667"/>
    <n v="6"/>
    <s v="Plato_19"/>
    <s v="Descripcion del Plato_19"/>
    <n v="22"/>
    <n v="36"/>
    <n v="1"/>
    <n v="12"/>
    <s v="Ninguna"/>
    <n v="36"/>
    <n v="36"/>
    <n v="14"/>
    <n v="22"/>
    <n v="0.63636363636363635"/>
    <n v="8.3333333333333332E-3"/>
  </r>
  <r>
    <n v="668"/>
    <n v="12"/>
    <s v="Plato_10"/>
    <s v="Descripcion del Plato_10"/>
    <n v="15"/>
    <n v="26"/>
    <n v="3"/>
    <n v="59"/>
    <s v="Ninguna"/>
    <n v="78"/>
    <n v="78"/>
    <n v="33"/>
    <n v="45"/>
    <n v="0.73333333333333328"/>
    <n v="4.0972222222222222E-2"/>
  </r>
  <r>
    <n v="668"/>
    <n v="12"/>
    <s v="Plato_7"/>
    <s v="Descripcion del Plato_7"/>
    <n v="14"/>
    <n v="24"/>
    <n v="2"/>
    <n v="9"/>
    <s v="Sin cebolla"/>
    <n v="48"/>
    <n v="48"/>
    <n v="20"/>
    <n v="28"/>
    <n v="0.7142857142857143"/>
    <n v="6.2500000000000003E-3"/>
  </r>
  <r>
    <n v="668"/>
    <n v="12"/>
    <s v="Plato_1"/>
    <s v="Descripcion del Plato_1"/>
    <n v="15"/>
    <n v="25"/>
    <n v="3"/>
    <n v="47"/>
    <s v="Ninguna"/>
    <n v="75"/>
    <n v="75"/>
    <n v="30"/>
    <n v="45"/>
    <n v="0.66666666666666663"/>
    <n v="3.2638888888888891E-2"/>
  </r>
  <r>
    <n v="669"/>
    <n v="10"/>
    <s v="Plato_17"/>
    <s v="Descripcion del Plato_17"/>
    <n v="19"/>
    <n v="31"/>
    <n v="1"/>
    <n v="13"/>
    <s v="Sin cebolla"/>
    <n v="31"/>
    <n v="31"/>
    <n v="12"/>
    <n v="19"/>
    <n v="0.63157894736842102"/>
    <n v="9.0277777777777769E-3"/>
  </r>
  <r>
    <n v="669"/>
    <n v="10"/>
    <s v="Plato_6"/>
    <s v="Descripcion del Plato_6"/>
    <n v="16"/>
    <n v="27"/>
    <n v="2"/>
    <n v="14"/>
    <s v="Sin cebolla"/>
    <n v="54"/>
    <n v="54"/>
    <n v="22"/>
    <n v="32"/>
    <n v="0.6875"/>
    <n v="9.7222222222222224E-3"/>
  </r>
  <r>
    <n v="669"/>
    <n v="10"/>
    <s v="Plato_15"/>
    <s v="Descripcion del Plato_15"/>
    <n v="19"/>
    <n v="32"/>
    <n v="3"/>
    <n v="42"/>
    <s v="Sin cebolla"/>
    <n v="96"/>
    <n v="96"/>
    <n v="39"/>
    <n v="57"/>
    <n v="0.68421052631578949"/>
    <n v="2.9166666666666667E-2"/>
  </r>
  <r>
    <n v="670"/>
    <n v="16"/>
    <s v="Plato_14"/>
    <s v="Descripcion del Plato_14"/>
    <n v="14"/>
    <n v="23"/>
    <n v="1"/>
    <n v="26"/>
    <s v="Ninguna"/>
    <n v="23"/>
    <n v="23"/>
    <n v="9"/>
    <n v="14"/>
    <n v="0.6428571428571429"/>
    <n v="1.8055555555555554E-2"/>
  </r>
  <r>
    <n v="670"/>
    <n v="16"/>
    <s v="Plato_8"/>
    <s v="Descripcion del Plato_8"/>
    <n v="21"/>
    <n v="35"/>
    <n v="1"/>
    <n v="17"/>
    <s v="Sin cebolla"/>
    <n v="35"/>
    <n v="35"/>
    <n v="14"/>
    <n v="21"/>
    <n v="0.66666666666666663"/>
    <n v="1.1805555555555555E-2"/>
  </r>
  <r>
    <n v="670"/>
    <n v="16"/>
    <s v="Plato_19"/>
    <s v="Descripcion del Plato_19"/>
    <n v="22"/>
    <n v="36"/>
    <n v="1"/>
    <n v="32"/>
    <s v="Ninguna"/>
    <n v="36"/>
    <n v="36"/>
    <n v="14"/>
    <n v="22"/>
    <n v="0.63636363636363635"/>
    <n v="2.2222222222222223E-2"/>
  </r>
  <r>
    <n v="671"/>
    <n v="17"/>
    <s v="Plato_8"/>
    <s v="Descripcion del Plato_8"/>
    <n v="21"/>
    <n v="35"/>
    <n v="2"/>
    <n v="29"/>
    <s v="Sin cebolla"/>
    <n v="70"/>
    <n v="70"/>
    <n v="28"/>
    <n v="42"/>
    <n v="0.66666666666666663"/>
    <n v="2.013888888888889E-2"/>
  </r>
  <r>
    <n v="671"/>
    <n v="17"/>
    <s v="Plato_1"/>
    <s v="Descripcion del Plato_1"/>
    <n v="15"/>
    <n v="25"/>
    <n v="2"/>
    <n v="32"/>
    <s v="Ninguna"/>
    <n v="50"/>
    <n v="50"/>
    <n v="20"/>
    <n v="30"/>
    <n v="0.66666666666666663"/>
    <n v="2.2222222222222223E-2"/>
  </r>
  <r>
    <n v="671"/>
    <n v="17"/>
    <s v="Plato_15"/>
    <s v="Descripcion del Plato_15"/>
    <n v="19"/>
    <n v="32"/>
    <n v="2"/>
    <n v="34"/>
    <s v="Ninguna"/>
    <n v="64"/>
    <n v="64"/>
    <n v="26"/>
    <n v="38"/>
    <n v="0.68421052631578949"/>
    <n v="2.361111111111111E-2"/>
  </r>
  <r>
    <n v="672"/>
    <n v="12"/>
    <s v="Plato_15"/>
    <s v="Descripcion del Plato_15"/>
    <n v="19"/>
    <n v="32"/>
    <n v="3"/>
    <n v="21"/>
    <s v="Sin cebolla"/>
    <n v="96"/>
    <n v="96"/>
    <n v="39"/>
    <n v="57"/>
    <n v="0.68421052631578949"/>
    <n v="1.4583333333333334E-2"/>
  </r>
  <r>
    <n v="672"/>
    <n v="12"/>
    <s v="Plato_13"/>
    <s v="Descripcion del Plato_13"/>
    <n v="13"/>
    <n v="21"/>
    <n v="2"/>
    <n v="15"/>
    <s v="Sin cebolla"/>
    <n v="42"/>
    <n v="42"/>
    <n v="16"/>
    <n v="26"/>
    <n v="0.61538461538461542"/>
    <n v="1.0416666666666666E-2"/>
  </r>
  <r>
    <n v="672"/>
    <n v="12"/>
    <s v="Plato_12"/>
    <s v="Descripcion del Plato_12"/>
    <n v="11"/>
    <n v="19"/>
    <n v="1"/>
    <n v="42"/>
    <s v="Ninguna"/>
    <n v="19"/>
    <n v="19"/>
    <n v="8"/>
    <n v="11"/>
    <n v="0.72727272727272729"/>
    <n v="2.9166666666666667E-2"/>
  </r>
  <r>
    <n v="673"/>
    <n v="20"/>
    <s v="Plato_20"/>
    <s v="Descripcion del Plato_20"/>
    <n v="25"/>
    <n v="40"/>
    <n v="2"/>
    <n v="13"/>
    <s v="Ninguna"/>
    <n v="80"/>
    <n v="80"/>
    <n v="30"/>
    <n v="50"/>
    <n v="0.6"/>
    <n v="9.0277777777777769E-3"/>
  </r>
  <r>
    <n v="673"/>
    <n v="20"/>
    <s v="Plato_8"/>
    <s v="Descripcion del Plato_8"/>
    <n v="21"/>
    <n v="35"/>
    <n v="3"/>
    <n v="10"/>
    <s v="Ninguna"/>
    <n v="105"/>
    <n v="105"/>
    <n v="42"/>
    <n v="63"/>
    <n v="0.66666666666666663"/>
    <n v="6.9444444444444441E-3"/>
  </r>
  <r>
    <n v="673"/>
    <n v="20"/>
    <s v="Plato_2"/>
    <s v="Descripcion del Plato_2"/>
    <n v="18"/>
    <n v="30"/>
    <n v="1"/>
    <n v="25"/>
    <s v="Ninguna"/>
    <n v="30"/>
    <n v="30"/>
    <n v="12"/>
    <n v="18"/>
    <n v="0.66666666666666663"/>
    <n v="1.7361111111111112E-2"/>
  </r>
  <r>
    <n v="673"/>
    <n v="20"/>
    <s v="Plato_1"/>
    <s v="Descripcion del Plato_1"/>
    <n v="15"/>
    <n v="25"/>
    <n v="2"/>
    <n v="45"/>
    <s v="Sin cebolla"/>
    <n v="50"/>
    <n v="50"/>
    <n v="20"/>
    <n v="30"/>
    <n v="0.66666666666666663"/>
    <n v="3.125E-2"/>
  </r>
  <r>
    <n v="674"/>
    <n v="1"/>
    <s v="Plato_12"/>
    <s v="Descripcion del Plato_12"/>
    <n v="11"/>
    <n v="19"/>
    <n v="3"/>
    <n v="11"/>
    <s v="Ninguna"/>
    <n v="57"/>
    <n v="57"/>
    <n v="24"/>
    <n v="33"/>
    <n v="0.72727272727272729"/>
    <n v="7.6388888888888886E-3"/>
  </r>
  <r>
    <n v="674"/>
    <n v="1"/>
    <s v="Plato_4"/>
    <s v="Descripcion del Plato_4"/>
    <n v="10"/>
    <n v="18"/>
    <n v="2"/>
    <n v="12"/>
    <s v="Ninguna"/>
    <n v="36"/>
    <n v="36"/>
    <n v="16"/>
    <n v="20"/>
    <n v="0.8"/>
    <n v="8.3333333333333332E-3"/>
  </r>
  <r>
    <n v="674"/>
    <n v="1"/>
    <s v="Plato_17"/>
    <s v="Descripcion del Plato_17"/>
    <n v="19"/>
    <n v="31"/>
    <n v="3"/>
    <n v="7"/>
    <s v="Sin cebolla"/>
    <n v="93"/>
    <n v="93"/>
    <n v="36"/>
    <n v="57"/>
    <n v="0.63157894736842102"/>
    <n v="4.8611111111111112E-3"/>
  </r>
  <r>
    <n v="674"/>
    <n v="1"/>
    <s v="Plato_13"/>
    <s v="Descripcion del Plato_13"/>
    <n v="13"/>
    <n v="21"/>
    <n v="1"/>
    <n v="35"/>
    <s v="Ninguna"/>
    <n v="21"/>
    <n v="21"/>
    <n v="8"/>
    <n v="13"/>
    <n v="0.61538461538461542"/>
    <n v="2.4305555555555556E-2"/>
  </r>
  <r>
    <n v="675"/>
    <n v="5"/>
    <s v="Plato_1"/>
    <s v="Descripcion del Plato_1"/>
    <n v="15"/>
    <n v="25"/>
    <n v="1"/>
    <n v="8"/>
    <s v="Ninguna"/>
    <n v="25"/>
    <n v="25"/>
    <n v="10"/>
    <n v="15"/>
    <n v="0.66666666666666663"/>
    <n v="5.5555555555555558E-3"/>
  </r>
  <r>
    <n v="675"/>
    <n v="5"/>
    <s v="Plato_3"/>
    <s v="Descripcion del Plato_3"/>
    <n v="12"/>
    <n v="20"/>
    <n v="3"/>
    <n v="54"/>
    <s v="Sin cebolla"/>
    <n v="60"/>
    <n v="60"/>
    <n v="24"/>
    <n v="36"/>
    <n v="0.66666666666666663"/>
    <n v="3.7499999999999999E-2"/>
  </r>
  <r>
    <n v="675"/>
    <n v="5"/>
    <s v="Plato_19"/>
    <s v="Descripcion del Plato_19"/>
    <n v="22"/>
    <n v="36"/>
    <n v="3"/>
    <n v="59"/>
    <s v="Ninguna"/>
    <n v="108"/>
    <n v="108"/>
    <n v="42"/>
    <n v="66"/>
    <n v="0.63636363636363635"/>
    <n v="4.0972222222222222E-2"/>
  </r>
  <r>
    <n v="676"/>
    <n v="7"/>
    <s v="Plato_17"/>
    <s v="Descripcion del Plato_17"/>
    <n v="19"/>
    <n v="31"/>
    <n v="1"/>
    <n v="45"/>
    <s v="Ninguna"/>
    <n v="31"/>
    <n v="31"/>
    <n v="12"/>
    <n v="19"/>
    <n v="0.63157894736842102"/>
    <n v="3.125E-2"/>
  </r>
  <r>
    <n v="676"/>
    <n v="7"/>
    <s v="Plato_14"/>
    <s v="Descripcion del Plato_14"/>
    <n v="14"/>
    <n v="23"/>
    <n v="1"/>
    <n v="40"/>
    <s v="Sin cebolla"/>
    <n v="23"/>
    <n v="23"/>
    <n v="9"/>
    <n v="14"/>
    <n v="0.6428571428571429"/>
    <n v="2.7777777777777776E-2"/>
  </r>
  <r>
    <n v="676"/>
    <n v="7"/>
    <s v="Plato_16"/>
    <s v="Descripcion del Plato_16"/>
    <n v="16"/>
    <n v="28"/>
    <n v="1"/>
    <n v="12"/>
    <s v="Sin cebolla"/>
    <n v="28"/>
    <n v="28"/>
    <n v="12"/>
    <n v="16"/>
    <n v="0.75"/>
    <n v="8.3333333333333332E-3"/>
  </r>
  <r>
    <n v="676"/>
    <n v="7"/>
    <s v="Plato_13"/>
    <s v="Descripcion del Plato_13"/>
    <n v="13"/>
    <n v="21"/>
    <n v="2"/>
    <n v="24"/>
    <s v="Ninguna"/>
    <n v="42"/>
    <n v="42"/>
    <n v="16"/>
    <n v="26"/>
    <n v="0.61538461538461542"/>
    <n v="1.6666666666666666E-2"/>
  </r>
  <r>
    <n v="677"/>
    <n v="14"/>
    <s v="Plato_3"/>
    <s v="Descripcion del Plato_3"/>
    <n v="12"/>
    <n v="20"/>
    <n v="2"/>
    <n v="55"/>
    <s v="Ninguna"/>
    <n v="40"/>
    <n v="40"/>
    <n v="16"/>
    <n v="24"/>
    <n v="0.66666666666666663"/>
    <n v="3.8194444444444448E-2"/>
  </r>
  <r>
    <n v="677"/>
    <n v="14"/>
    <s v="Plato_8"/>
    <s v="Descripcion del Plato_8"/>
    <n v="21"/>
    <n v="35"/>
    <n v="2"/>
    <n v="59"/>
    <s v="Sin cebolla"/>
    <n v="70"/>
    <n v="70"/>
    <n v="28"/>
    <n v="42"/>
    <n v="0.66666666666666663"/>
    <n v="4.0972222222222222E-2"/>
  </r>
  <r>
    <n v="677"/>
    <n v="14"/>
    <s v="Plato_18"/>
    <s v="Descripcion del Plato_18"/>
    <n v="20"/>
    <n v="34"/>
    <n v="1"/>
    <n v="34"/>
    <s v="Sin cebolla"/>
    <n v="34"/>
    <n v="34"/>
    <n v="14"/>
    <n v="20"/>
    <n v="0.7"/>
    <n v="2.361111111111111E-2"/>
  </r>
  <r>
    <n v="678"/>
    <n v="19"/>
    <s v="Plato_9"/>
    <s v="Descripcion del Plato_9"/>
    <n v="17"/>
    <n v="29"/>
    <n v="1"/>
    <n v="27"/>
    <s v="Ninguna"/>
    <n v="29"/>
    <n v="29"/>
    <n v="12"/>
    <n v="17"/>
    <n v="0.70588235294117652"/>
    <n v="1.8749999999999999E-2"/>
  </r>
  <r>
    <n v="678"/>
    <n v="19"/>
    <s v="Plato_12"/>
    <s v="Descripcion del Plato_12"/>
    <n v="11"/>
    <n v="19"/>
    <n v="3"/>
    <n v="37"/>
    <s v="Sin cebolla"/>
    <n v="57"/>
    <n v="57"/>
    <n v="24"/>
    <n v="33"/>
    <n v="0.72727272727272729"/>
    <n v="2.5694444444444443E-2"/>
  </r>
  <r>
    <n v="678"/>
    <n v="19"/>
    <s v="Plato_8"/>
    <s v="Descripcion del Plato_8"/>
    <n v="21"/>
    <n v="35"/>
    <n v="2"/>
    <n v="37"/>
    <s v="Sin cebolla"/>
    <n v="70"/>
    <n v="70"/>
    <n v="28"/>
    <n v="42"/>
    <n v="0.66666666666666663"/>
    <n v="2.5694444444444443E-2"/>
  </r>
  <r>
    <n v="678"/>
    <n v="19"/>
    <s v="Plato_7"/>
    <s v="Descripcion del Plato_7"/>
    <n v="14"/>
    <n v="24"/>
    <n v="2"/>
    <n v="20"/>
    <s v="Sin cebolla"/>
    <n v="48"/>
    <n v="48"/>
    <n v="20"/>
    <n v="28"/>
    <n v="0.7142857142857143"/>
    <n v="1.3888888888888888E-2"/>
  </r>
  <r>
    <n v="679"/>
    <n v="9"/>
    <s v="Plato_13"/>
    <s v="Descripcion del Plato_13"/>
    <n v="13"/>
    <n v="21"/>
    <n v="2"/>
    <n v="27"/>
    <s v="Sin cebolla"/>
    <n v="42"/>
    <n v="42"/>
    <n v="16"/>
    <n v="26"/>
    <n v="0.61538461538461542"/>
    <n v="1.8749999999999999E-2"/>
  </r>
  <r>
    <n v="679"/>
    <n v="9"/>
    <s v="Plato_10"/>
    <s v="Descripcion del Plato_10"/>
    <n v="15"/>
    <n v="26"/>
    <n v="1"/>
    <n v="11"/>
    <s v="Sin cebolla"/>
    <n v="26"/>
    <n v="26"/>
    <n v="11"/>
    <n v="15"/>
    <n v="0.73333333333333328"/>
    <n v="7.6388888888888886E-3"/>
  </r>
  <r>
    <n v="679"/>
    <n v="9"/>
    <s v="Plato_16"/>
    <s v="Descripcion del Plato_16"/>
    <n v="16"/>
    <n v="28"/>
    <n v="2"/>
    <n v="16"/>
    <s v="Sin cebolla"/>
    <n v="56"/>
    <n v="56"/>
    <n v="24"/>
    <n v="32"/>
    <n v="0.75"/>
    <n v="1.1111111111111112E-2"/>
  </r>
  <r>
    <n v="679"/>
    <n v="9"/>
    <s v="Plato_1"/>
    <s v="Descripcion del Plato_1"/>
    <n v="15"/>
    <n v="25"/>
    <n v="3"/>
    <n v="52"/>
    <s v="Sin cebolla"/>
    <n v="75"/>
    <n v="75"/>
    <n v="30"/>
    <n v="45"/>
    <n v="0.66666666666666663"/>
    <n v="3.6111111111111108E-2"/>
  </r>
  <r>
    <n v="680"/>
    <n v="5"/>
    <s v="Plato_4"/>
    <s v="Descripcion del Plato_4"/>
    <n v="10"/>
    <n v="18"/>
    <n v="2"/>
    <n v="6"/>
    <s v="Sin cebolla"/>
    <n v="36"/>
    <n v="36"/>
    <n v="16"/>
    <n v="20"/>
    <n v="0.8"/>
    <n v="4.1666666666666666E-3"/>
  </r>
  <r>
    <n v="680"/>
    <n v="5"/>
    <s v="Plato_3"/>
    <s v="Descripcion del Plato_3"/>
    <n v="12"/>
    <n v="20"/>
    <n v="3"/>
    <n v="49"/>
    <s v="Sin cebolla"/>
    <n v="60"/>
    <n v="60"/>
    <n v="24"/>
    <n v="36"/>
    <n v="0.66666666666666663"/>
    <n v="3.4027777777777775E-2"/>
  </r>
  <r>
    <n v="680"/>
    <n v="5"/>
    <s v="Plato_11"/>
    <s v="Descripcion del Plato_11"/>
    <n v="20"/>
    <n v="33"/>
    <n v="2"/>
    <n v="56"/>
    <s v="Ninguna"/>
    <n v="66"/>
    <n v="66"/>
    <n v="26"/>
    <n v="40"/>
    <n v="0.65"/>
    <n v="3.888888888888889E-2"/>
  </r>
  <r>
    <n v="681"/>
    <n v="2"/>
    <s v="Plato_11"/>
    <s v="Descripcion del Plato_11"/>
    <n v="20"/>
    <n v="33"/>
    <n v="1"/>
    <n v="44"/>
    <s v="Ninguna"/>
    <n v="33"/>
    <n v="33"/>
    <n v="13"/>
    <n v="20"/>
    <n v="0.65"/>
    <n v="3.0555555555555555E-2"/>
  </r>
  <r>
    <n v="681"/>
    <n v="2"/>
    <s v="Plato_13"/>
    <s v="Descripcion del Plato_13"/>
    <n v="13"/>
    <n v="21"/>
    <n v="2"/>
    <n v="21"/>
    <s v="Sin cebolla"/>
    <n v="42"/>
    <n v="42"/>
    <n v="16"/>
    <n v="26"/>
    <n v="0.61538461538461542"/>
    <n v="1.4583333333333334E-2"/>
  </r>
  <r>
    <n v="682"/>
    <n v="1"/>
    <s v="Plato_14"/>
    <s v="Descripcion del Plato_14"/>
    <n v="14"/>
    <n v="23"/>
    <n v="1"/>
    <n v="43"/>
    <s v="Ninguna"/>
    <n v="23"/>
    <n v="23"/>
    <n v="9"/>
    <n v="14"/>
    <n v="0.6428571428571429"/>
    <n v="2.9861111111111113E-2"/>
  </r>
  <r>
    <n v="683"/>
    <n v="2"/>
    <s v="Plato_5"/>
    <s v="Descripcion del Plato_5"/>
    <n v="13"/>
    <n v="22"/>
    <n v="1"/>
    <n v="25"/>
    <s v="Sin cebolla"/>
    <n v="22"/>
    <n v="22"/>
    <n v="9"/>
    <n v="13"/>
    <n v="0.69230769230769229"/>
    <n v="1.7361111111111112E-2"/>
  </r>
  <r>
    <n v="683"/>
    <n v="2"/>
    <s v="Plato_3"/>
    <s v="Descripcion del Plato_3"/>
    <n v="12"/>
    <n v="20"/>
    <n v="2"/>
    <n v="35"/>
    <s v="Ninguna"/>
    <n v="40"/>
    <n v="40"/>
    <n v="16"/>
    <n v="24"/>
    <n v="0.66666666666666663"/>
    <n v="2.4305555555555556E-2"/>
  </r>
  <r>
    <n v="683"/>
    <n v="2"/>
    <s v="Plato_20"/>
    <s v="Descripcion del Plato_20"/>
    <n v="25"/>
    <n v="40"/>
    <n v="1"/>
    <n v="6"/>
    <s v="Sin cebolla"/>
    <n v="40"/>
    <n v="40"/>
    <n v="15"/>
    <n v="25"/>
    <n v="0.6"/>
    <n v="4.1666666666666666E-3"/>
  </r>
  <r>
    <n v="683"/>
    <n v="2"/>
    <s v="Plato_17"/>
    <s v="Descripcion del Plato_17"/>
    <n v="19"/>
    <n v="31"/>
    <n v="2"/>
    <n v="16"/>
    <s v="Sin cebolla"/>
    <n v="62"/>
    <n v="62"/>
    <n v="24"/>
    <n v="38"/>
    <n v="0.63157894736842102"/>
    <n v="1.1111111111111112E-2"/>
  </r>
  <r>
    <n v="684"/>
    <n v="10"/>
    <s v="Plato_19"/>
    <s v="Descripcion del Plato_19"/>
    <n v="22"/>
    <n v="36"/>
    <n v="1"/>
    <n v="38"/>
    <s v="Ninguna"/>
    <n v="36"/>
    <n v="36"/>
    <n v="14"/>
    <n v="22"/>
    <n v="0.63636363636363635"/>
    <n v="2.6388888888888889E-2"/>
  </r>
  <r>
    <n v="684"/>
    <n v="10"/>
    <s v="Plato_17"/>
    <s v="Descripcion del Plato_17"/>
    <n v="19"/>
    <n v="31"/>
    <n v="1"/>
    <n v="10"/>
    <s v="Sin cebolla"/>
    <n v="31"/>
    <n v="31"/>
    <n v="12"/>
    <n v="19"/>
    <n v="0.63157894736842102"/>
    <n v="6.9444444444444441E-3"/>
  </r>
  <r>
    <n v="684"/>
    <n v="10"/>
    <s v="Plato_10"/>
    <s v="Descripcion del Plato_10"/>
    <n v="15"/>
    <n v="26"/>
    <n v="1"/>
    <n v="25"/>
    <s v="Ninguna"/>
    <n v="26"/>
    <n v="26"/>
    <n v="11"/>
    <n v="15"/>
    <n v="0.73333333333333328"/>
    <n v="1.7361111111111112E-2"/>
  </r>
  <r>
    <n v="684"/>
    <n v="10"/>
    <s v="Plato_9"/>
    <s v="Descripcion del Plato_9"/>
    <n v="17"/>
    <n v="29"/>
    <n v="3"/>
    <n v="37"/>
    <s v="Ninguna"/>
    <n v="87"/>
    <n v="87"/>
    <n v="36"/>
    <n v="51"/>
    <n v="0.70588235294117652"/>
    <n v="2.5694444444444443E-2"/>
  </r>
  <r>
    <n v="685"/>
    <n v="5"/>
    <s v="Plato_6"/>
    <s v="Descripcion del Plato_6"/>
    <n v="16"/>
    <n v="27"/>
    <n v="2"/>
    <n v="17"/>
    <s v="Sin cebolla"/>
    <n v="54"/>
    <n v="54"/>
    <n v="22"/>
    <n v="32"/>
    <n v="0.6875"/>
    <n v="1.1805555555555555E-2"/>
  </r>
  <r>
    <n v="686"/>
    <n v="10"/>
    <s v="Plato_17"/>
    <s v="Descripcion del Plato_17"/>
    <n v="19"/>
    <n v="31"/>
    <n v="2"/>
    <n v="37"/>
    <s v="Ninguna"/>
    <n v="62"/>
    <n v="62"/>
    <n v="24"/>
    <n v="38"/>
    <n v="0.63157894736842102"/>
    <n v="2.5694444444444443E-2"/>
  </r>
  <r>
    <n v="686"/>
    <n v="10"/>
    <s v="Plato_3"/>
    <s v="Descripcion del Plato_3"/>
    <n v="12"/>
    <n v="20"/>
    <n v="2"/>
    <n v="21"/>
    <s v="Sin cebolla"/>
    <n v="40"/>
    <n v="40"/>
    <n v="16"/>
    <n v="24"/>
    <n v="0.66666666666666663"/>
    <n v="1.4583333333333334E-2"/>
  </r>
  <r>
    <n v="687"/>
    <n v="2"/>
    <s v="Plato_19"/>
    <s v="Descripcion del Plato_19"/>
    <n v="22"/>
    <n v="36"/>
    <n v="2"/>
    <n v="29"/>
    <s v="Ninguna"/>
    <n v="72"/>
    <n v="72"/>
    <n v="28"/>
    <n v="44"/>
    <n v="0.63636363636363635"/>
    <n v="2.013888888888889E-2"/>
  </r>
  <r>
    <n v="688"/>
    <n v="3"/>
    <s v="Plato_9"/>
    <s v="Descripcion del Plato_9"/>
    <n v="17"/>
    <n v="29"/>
    <n v="1"/>
    <n v="14"/>
    <s v="Sin cebolla"/>
    <n v="29"/>
    <n v="29"/>
    <n v="12"/>
    <n v="17"/>
    <n v="0.70588235294117652"/>
    <n v="9.7222222222222224E-3"/>
  </r>
  <r>
    <n v="689"/>
    <n v="14"/>
    <s v="Plato_14"/>
    <s v="Descripcion del Plato_14"/>
    <n v="14"/>
    <n v="23"/>
    <n v="3"/>
    <n v="16"/>
    <s v="Ninguna"/>
    <n v="69"/>
    <n v="69"/>
    <n v="27"/>
    <n v="42"/>
    <n v="0.6428571428571429"/>
    <n v="1.1111111111111112E-2"/>
  </r>
  <r>
    <n v="689"/>
    <n v="14"/>
    <s v="Plato_1"/>
    <s v="Descripcion del Plato_1"/>
    <n v="15"/>
    <n v="25"/>
    <n v="3"/>
    <n v="7"/>
    <s v="Ninguna"/>
    <n v="75"/>
    <n v="75"/>
    <n v="30"/>
    <n v="45"/>
    <n v="0.66666666666666663"/>
    <n v="4.8611111111111112E-3"/>
  </r>
  <r>
    <n v="689"/>
    <n v="14"/>
    <s v="Plato_13"/>
    <s v="Descripcion del Plato_13"/>
    <n v="13"/>
    <n v="21"/>
    <n v="1"/>
    <n v="6"/>
    <s v="Sin cebolla"/>
    <n v="21"/>
    <n v="21"/>
    <n v="8"/>
    <n v="13"/>
    <n v="0.61538461538461542"/>
    <n v="4.1666666666666666E-3"/>
  </r>
  <r>
    <n v="690"/>
    <n v="15"/>
    <s v="Plato_20"/>
    <s v="Descripcion del Plato_20"/>
    <n v="25"/>
    <n v="40"/>
    <n v="1"/>
    <n v="49"/>
    <s v="Ninguna"/>
    <n v="40"/>
    <n v="40"/>
    <n v="15"/>
    <n v="25"/>
    <n v="0.6"/>
    <n v="3.4027777777777775E-2"/>
  </r>
  <r>
    <n v="690"/>
    <n v="15"/>
    <s v="Plato_17"/>
    <s v="Descripcion del Plato_17"/>
    <n v="19"/>
    <n v="31"/>
    <n v="2"/>
    <n v="16"/>
    <s v="Ninguna"/>
    <n v="62"/>
    <n v="62"/>
    <n v="24"/>
    <n v="38"/>
    <n v="0.63157894736842102"/>
    <n v="1.1111111111111112E-2"/>
  </r>
  <r>
    <n v="690"/>
    <n v="15"/>
    <s v="Plato_16"/>
    <s v="Descripcion del Plato_16"/>
    <n v="16"/>
    <n v="28"/>
    <n v="2"/>
    <n v="54"/>
    <s v="Ninguna"/>
    <n v="56"/>
    <n v="56"/>
    <n v="24"/>
    <n v="32"/>
    <n v="0.75"/>
    <n v="3.7499999999999999E-2"/>
  </r>
  <r>
    <n v="690"/>
    <n v="15"/>
    <s v="Plato_11"/>
    <s v="Descripcion del Plato_11"/>
    <n v="20"/>
    <n v="33"/>
    <n v="1"/>
    <n v="24"/>
    <s v="Ninguna"/>
    <n v="33"/>
    <n v="33"/>
    <n v="13"/>
    <n v="20"/>
    <n v="0.65"/>
    <n v="1.6666666666666666E-2"/>
  </r>
  <r>
    <n v="691"/>
    <n v="19"/>
    <s v="Plato_5"/>
    <s v="Descripcion del Plato_5"/>
    <n v="13"/>
    <n v="22"/>
    <n v="3"/>
    <n v="34"/>
    <s v="Ninguna"/>
    <n v="66"/>
    <n v="66"/>
    <n v="27"/>
    <n v="39"/>
    <n v="0.69230769230769229"/>
    <n v="2.361111111111111E-2"/>
  </r>
  <r>
    <n v="692"/>
    <n v="9"/>
    <s v="Plato_8"/>
    <s v="Descripcion del Plato_8"/>
    <n v="21"/>
    <n v="35"/>
    <n v="3"/>
    <n v="33"/>
    <s v="Sin cebolla"/>
    <n v="105"/>
    <n v="105"/>
    <n v="42"/>
    <n v="63"/>
    <n v="0.66666666666666663"/>
    <n v="2.2916666666666665E-2"/>
  </r>
  <r>
    <n v="692"/>
    <n v="9"/>
    <s v="Plato_2"/>
    <s v="Descripcion del Plato_2"/>
    <n v="18"/>
    <n v="30"/>
    <n v="1"/>
    <n v="49"/>
    <s v="Ninguna"/>
    <n v="30"/>
    <n v="30"/>
    <n v="12"/>
    <n v="18"/>
    <n v="0.66666666666666663"/>
    <n v="3.4027777777777775E-2"/>
  </r>
  <r>
    <n v="692"/>
    <n v="9"/>
    <s v="Plato_4"/>
    <s v="Descripcion del Plato_4"/>
    <n v="10"/>
    <n v="18"/>
    <n v="1"/>
    <n v="11"/>
    <s v="Ninguna"/>
    <n v="18"/>
    <n v="18"/>
    <n v="8"/>
    <n v="10"/>
    <n v="0.8"/>
    <n v="7.6388888888888886E-3"/>
  </r>
  <r>
    <n v="692"/>
    <n v="9"/>
    <s v="Plato_3"/>
    <s v="Descripcion del Plato_3"/>
    <n v="12"/>
    <n v="20"/>
    <n v="1"/>
    <n v="7"/>
    <s v="Ninguna"/>
    <n v="20"/>
    <n v="20"/>
    <n v="8"/>
    <n v="12"/>
    <n v="0.66666666666666663"/>
    <n v="4.8611111111111112E-3"/>
  </r>
  <r>
    <n v="693"/>
    <n v="15"/>
    <s v="Plato_19"/>
    <s v="Descripcion del Plato_19"/>
    <n v="22"/>
    <n v="36"/>
    <n v="1"/>
    <n v="20"/>
    <s v="Ninguna"/>
    <n v="36"/>
    <n v="36"/>
    <n v="14"/>
    <n v="22"/>
    <n v="0.63636363636363635"/>
    <n v="1.3888888888888888E-2"/>
  </r>
  <r>
    <n v="693"/>
    <n v="15"/>
    <s v="Plato_13"/>
    <s v="Descripcion del Plato_13"/>
    <n v="13"/>
    <n v="21"/>
    <n v="2"/>
    <n v="24"/>
    <s v="Ninguna"/>
    <n v="42"/>
    <n v="42"/>
    <n v="16"/>
    <n v="26"/>
    <n v="0.61538461538461542"/>
    <n v="1.6666666666666666E-2"/>
  </r>
  <r>
    <n v="694"/>
    <n v="5"/>
    <s v="Plato_3"/>
    <s v="Descripcion del Plato_3"/>
    <n v="12"/>
    <n v="20"/>
    <n v="3"/>
    <n v="20"/>
    <s v="Ninguna"/>
    <n v="60"/>
    <n v="60"/>
    <n v="24"/>
    <n v="36"/>
    <n v="0.66666666666666663"/>
    <n v="1.3888888888888888E-2"/>
  </r>
  <r>
    <n v="694"/>
    <n v="5"/>
    <s v="Plato_4"/>
    <s v="Descripcion del Plato_4"/>
    <n v="10"/>
    <n v="18"/>
    <n v="2"/>
    <n v="26"/>
    <s v="Sin cebolla"/>
    <n v="36"/>
    <n v="36"/>
    <n v="16"/>
    <n v="20"/>
    <n v="0.8"/>
    <n v="1.8055555555555554E-2"/>
  </r>
  <r>
    <n v="694"/>
    <n v="5"/>
    <s v="Plato_20"/>
    <s v="Descripcion del Plato_20"/>
    <n v="25"/>
    <n v="40"/>
    <n v="1"/>
    <n v="40"/>
    <s v="Ninguna"/>
    <n v="40"/>
    <n v="40"/>
    <n v="15"/>
    <n v="25"/>
    <n v="0.6"/>
    <n v="2.7777777777777776E-2"/>
  </r>
  <r>
    <n v="694"/>
    <n v="5"/>
    <s v="Plato_13"/>
    <s v="Descripcion del Plato_13"/>
    <n v="13"/>
    <n v="21"/>
    <n v="1"/>
    <n v="42"/>
    <s v="Sin cebolla"/>
    <n v="21"/>
    <n v="21"/>
    <n v="8"/>
    <n v="13"/>
    <n v="0.61538461538461542"/>
    <n v="2.9166666666666667E-2"/>
  </r>
  <r>
    <n v="695"/>
    <n v="9"/>
    <s v="Plato_16"/>
    <s v="Descripcion del Plato_16"/>
    <n v="16"/>
    <n v="28"/>
    <n v="2"/>
    <n v="30"/>
    <s v="Sin cebolla"/>
    <n v="56"/>
    <n v="56"/>
    <n v="24"/>
    <n v="32"/>
    <n v="0.75"/>
    <n v="2.0833333333333332E-2"/>
  </r>
  <r>
    <n v="695"/>
    <n v="9"/>
    <s v="Plato_2"/>
    <s v="Descripcion del Plato_2"/>
    <n v="18"/>
    <n v="30"/>
    <n v="2"/>
    <n v="7"/>
    <s v="Sin cebolla"/>
    <n v="60"/>
    <n v="60"/>
    <n v="24"/>
    <n v="36"/>
    <n v="0.66666666666666663"/>
    <n v="4.8611111111111112E-3"/>
  </r>
  <r>
    <n v="696"/>
    <n v="2"/>
    <s v="Plato_14"/>
    <s v="Descripcion del Plato_14"/>
    <n v="14"/>
    <n v="23"/>
    <n v="2"/>
    <n v="23"/>
    <s v="Ninguna"/>
    <n v="46"/>
    <n v="46"/>
    <n v="18"/>
    <n v="28"/>
    <n v="0.6428571428571429"/>
    <n v="1.5972222222222221E-2"/>
  </r>
  <r>
    <n v="697"/>
    <n v="4"/>
    <s v="Plato_14"/>
    <s v="Descripcion del Plato_14"/>
    <n v="14"/>
    <n v="23"/>
    <n v="2"/>
    <n v="24"/>
    <s v="Ninguna"/>
    <n v="46"/>
    <n v="46"/>
    <n v="18"/>
    <n v="28"/>
    <n v="0.6428571428571429"/>
    <n v="1.6666666666666666E-2"/>
  </r>
  <r>
    <n v="697"/>
    <n v="4"/>
    <s v="Plato_11"/>
    <s v="Descripcion del Plato_11"/>
    <n v="20"/>
    <n v="33"/>
    <n v="2"/>
    <n v="41"/>
    <s v="Sin cebolla"/>
    <n v="66"/>
    <n v="66"/>
    <n v="26"/>
    <n v="40"/>
    <n v="0.65"/>
    <n v="2.8472222222222222E-2"/>
  </r>
  <r>
    <n v="697"/>
    <n v="4"/>
    <s v="Plato_2"/>
    <s v="Descripcion del Plato_2"/>
    <n v="18"/>
    <n v="30"/>
    <n v="2"/>
    <n v="35"/>
    <s v="Sin cebolla"/>
    <n v="60"/>
    <n v="60"/>
    <n v="24"/>
    <n v="36"/>
    <n v="0.66666666666666663"/>
    <n v="2.4305555555555556E-2"/>
  </r>
  <r>
    <n v="697"/>
    <n v="4"/>
    <s v="Plato_6"/>
    <s v="Descripcion del Plato_6"/>
    <n v="16"/>
    <n v="27"/>
    <n v="1"/>
    <n v="7"/>
    <s v="Ninguna"/>
    <n v="27"/>
    <n v="27"/>
    <n v="11"/>
    <n v="16"/>
    <n v="0.6875"/>
    <n v="4.8611111111111112E-3"/>
  </r>
  <r>
    <n v="698"/>
    <n v="19"/>
    <s v="Plato_6"/>
    <s v="Descripcion del Plato_6"/>
    <n v="16"/>
    <n v="27"/>
    <n v="1"/>
    <n v="55"/>
    <s v="Sin cebolla"/>
    <n v="27"/>
    <n v="27"/>
    <n v="11"/>
    <n v="16"/>
    <n v="0.6875"/>
    <n v="3.8194444444444448E-2"/>
  </r>
  <r>
    <n v="698"/>
    <n v="19"/>
    <s v="Plato_10"/>
    <s v="Descripcion del Plato_10"/>
    <n v="15"/>
    <n v="26"/>
    <n v="1"/>
    <n v="12"/>
    <s v="Sin cebolla"/>
    <n v="26"/>
    <n v="26"/>
    <n v="11"/>
    <n v="15"/>
    <n v="0.73333333333333328"/>
    <n v="8.3333333333333332E-3"/>
  </r>
  <r>
    <n v="698"/>
    <n v="19"/>
    <s v="Plato_14"/>
    <s v="Descripcion del Plato_14"/>
    <n v="14"/>
    <n v="23"/>
    <n v="3"/>
    <n v="19"/>
    <s v="Sin cebolla"/>
    <n v="69"/>
    <n v="69"/>
    <n v="27"/>
    <n v="42"/>
    <n v="0.6428571428571429"/>
    <n v="1.3194444444444444E-2"/>
  </r>
  <r>
    <n v="698"/>
    <n v="19"/>
    <s v="Plato_13"/>
    <s v="Descripcion del Plato_13"/>
    <n v="13"/>
    <n v="21"/>
    <n v="3"/>
    <n v="15"/>
    <s v="Sin cebolla"/>
    <n v="63"/>
    <n v="63"/>
    <n v="24"/>
    <n v="39"/>
    <n v="0.61538461538461542"/>
    <n v="1.0416666666666666E-2"/>
  </r>
  <r>
    <n v="699"/>
    <n v="8"/>
    <s v="Plato_9"/>
    <s v="Descripcion del Plato_9"/>
    <n v="17"/>
    <n v="29"/>
    <n v="2"/>
    <n v="11"/>
    <s v="Sin cebolla"/>
    <n v="58"/>
    <n v="58"/>
    <n v="24"/>
    <n v="34"/>
    <n v="0.70588235294117652"/>
    <n v="7.6388888888888886E-3"/>
  </r>
  <r>
    <n v="700"/>
    <n v="8"/>
    <s v="Plato_18"/>
    <s v="Descripcion del Plato_18"/>
    <n v="20"/>
    <n v="34"/>
    <n v="3"/>
    <n v="37"/>
    <s v="Sin cebolla"/>
    <n v="102"/>
    <n v="102"/>
    <n v="42"/>
    <n v="60"/>
    <n v="0.7"/>
    <n v="2.5694444444444443E-2"/>
  </r>
  <r>
    <n v="700"/>
    <n v="8"/>
    <s v="Plato_10"/>
    <s v="Descripcion del Plato_10"/>
    <n v="15"/>
    <n v="26"/>
    <n v="3"/>
    <n v="35"/>
    <s v="Sin cebolla"/>
    <n v="78"/>
    <n v="78"/>
    <n v="33"/>
    <n v="45"/>
    <n v="0.73333333333333328"/>
    <n v="2.4305555555555556E-2"/>
  </r>
  <r>
    <n v="700"/>
    <n v="8"/>
    <s v="Plato_6"/>
    <s v="Descripcion del Plato_6"/>
    <n v="16"/>
    <n v="27"/>
    <n v="2"/>
    <n v="14"/>
    <s v="Sin cebolla"/>
    <n v="54"/>
    <n v="54"/>
    <n v="22"/>
    <n v="32"/>
    <n v="0.6875"/>
    <n v="9.7222222222222224E-3"/>
  </r>
  <r>
    <n v="701"/>
    <n v="19"/>
    <s v="Plato_11"/>
    <s v="Descripcion del Plato_11"/>
    <n v="20"/>
    <n v="33"/>
    <n v="2"/>
    <n v="42"/>
    <s v="Sin cebolla"/>
    <n v="66"/>
    <n v="66"/>
    <n v="26"/>
    <n v="40"/>
    <n v="0.65"/>
    <n v="2.9166666666666667E-2"/>
  </r>
  <r>
    <n v="701"/>
    <n v="19"/>
    <s v="Plato_4"/>
    <s v="Descripcion del Plato_4"/>
    <n v="10"/>
    <n v="18"/>
    <n v="2"/>
    <n v="55"/>
    <s v="Sin cebolla"/>
    <n v="36"/>
    <n v="36"/>
    <n v="16"/>
    <n v="20"/>
    <n v="0.8"/>
    <n v="3.8194444444444448E-2"/>
  </r>
  <r>
    <n v="702"/>
    <n v="13"/>
    <s v="Plato_4"/>
    <s v="Descripcion del Plato_4"/>
    <n v="10"/>
    <n v="18"/>
    <n v="2"/>
    <n v="59"/>
    <s v="Ninguna"/>
    <n v="36"/>
    <n v="36"/>
    <n v="16"/>
    <n v="20"/>
    <n v="0.8"/>
    <n v="4.0972222222222222E-2"/>
  </r>
  <r>
    <n v="702"/>
    <n v="13"/>
    <s v="Plato_13"/>
    <s v="Descripcion del Plato_13"/>
    <n v="13"/>
    <n v="21"/>
    <n v="1"/>
    <n v="36"/>
    <s v="Ninguna"/>
    <n v="21"/>
    <n v="21"/>
    <n v="8"/>
    <n v="13"/>
    <n v="0.61538461538461542"/>
    <n v="2.5000000000000001E-2"/>
  </r>
  <r>
    <n v="702"/>
    <n v="13"/>
    <s v="Plato_6"/>
    <s v="Descripcion del Plato_6"/>
    <n v="16"/>
    <n v="27"/>
    <n v="2"/>
    <n v="29"/>
    <s v="Sin cebolla"/>
    <n v="54"/>
    <n v="54"/>
    <n v="22"/>
    <n v="32"/>
    <n v="0.6875"/>
    <n v="2.013888888888889E-2"/>
  </r>
  <r>
    <n v="702"/>
    <n v="13"/>
    <s v="Plato_16"/>
    <s v="Descripcion del Plato_16"/>
    <n v="16"/>
    <n v="28"/>
    <n v="3"/>
    <n v="31"/>
    <s v="Ninguna"/>
    <n v="84"/>
    <n v="84"/>
    <n v="36"/>
    <n v="48"/>
    <n v="0.75"/>
    <n v="2.1527777777777778E-2"/>
  </r>
  <r>
    <n v="703"/>
    <n v="9"/>
    <s v="Plato_13"/>
    <s v="Descripcion del Plato_13"/>
    <n v="13"/>
    <n v="21"/>
    <n v="3"/>
    <n v="29"/>
    <s v="Sin cebolla"/>
    <n v="63"/>
    <n v="63"/>
    <n v="24"/>
    <n v="39"/>
    <n v="0.61538461538461542"/>
    <n v="2.013888888888889E-2"/>
  </r>
  <r>
    <n v="704"/>
    <n v="13"/>
    <s v="Plato_4"/>
    <s v="Descripcion del Plato_4"/>
    <n v="10"/>
    <n v="18"/>
    <n v="1"/>
    <n v="38"/>
    <s v="Ninguna"/>
    <n v="18"/>
    <n v="18"/>
    <n v="8"/>
    <n v="10"/>
    <n v="0.8"/>
    <n v="2.6388888888888889E-2"/>
  </r>
  <r>
    <n v="705"/>
    <n v="12"/>
    <s v="Plato_3"/>
    <s v="Descripcion del Plato_3"/>
    <n v="12"/>
    <n v="20"/>
    <n v="3"/>
    <n v="25"/>
    <s v="Sin cebolla"/>
    <n v="60"/>
    <n v="60"/>
    <n v="24"/>
    <n v="36"/>
    <n v="0.66666666666666663"/>
    <n v="1.7361111111111112E-2"/>
  </r>
  <r>
    <n v="705"/>
    <n v="12"/>
    <s v="Plato_10"/>
    <s v="Descripcion del Plato_10"/>
    <n v="15"/>
    <n v="26"/>
    <n v="2"/>
    <n v="8"/>
    <s v="Ninguna"/>
    <n v="52"/>
    <n v="52"/>
    <n v="22"/>
    <n v="30"/>
    <n v="0.73333333333333328"/>
    <n v="5.5555555555555558E-3"/>
  </r>
  <r>
    <n v="706"/>
    <n v="20"/>
    <s v="Plato_4"/>
    <s v="Descripcion del Plato_4"/>
    <n v="10"/>
    <n v="18"/>
    <n v="3"/>
    <n v="33"/>
    <s v="Sin cebolla"/>
    <n v="54"/>
    <n v="54"/>
    <n v="24"/>
    <n v="30"/>
    <n v="0.8"/>
    <n v="2.2916666666666665E-2"/>
  </r>
  <r>
    <n v="707"/>
    <n v="15"/>
    <s v="Plato_15"/>
    <s v="Descripcion del Plato_15"/>
    <n v="19"/>
    <n v="32"/>
    <n v="1"/>
    <n v="31"/>
    <s v="Ninguna"/>
    <n v="32"/>
    <n v="32"/>
    <n v="13"/>
    <n v="19"/>
    <n v="0.68421052631578949"/>
    <n v="2.1527777777777778E-2"/>
  </r>
  <r>
    <n v="707"/>
    <n v="15"/>
    <s v="Plato_13"/>
    <s v="Descripcion del Plato_13"/>
    <n v="13"/>
    <n v="21"/>
    <n v="1"/>
    <n v="42"/>
    <s v="Sin cebolla"/>
    <n v="21"/>
    <n v="21"/>
    <n v="8"/>
    <n v="13"/>
    <n v="0.61538461538461542"/>
    <n v="2.9166666666666667E-2"/>
  </r>
  <r>
    <n v="707"/>
    <n v="15"/>
    <s v="Plato_2"/>
    <s v="Descripcion del Plato_2"/>
    <n v="18"/>
    <n v="30"/>
    <n v="2"/>
    <n v="53"/>
    <s v="Ninguna"/>
    <n v="60"/>
    <n v="60"/>
    <n v="24"/>
    <n v="36"/>
    <n v="0.66666666666666663"/>
    <n v="3.6805555555555557E-2"/>
  </r>
  <r>
    <n v="707"/>
    <n v="15"/>
    <s v="Plato_19"/>
    <s v="Descripcion del Plato_19"/>
    <n v="22"/>
    <n v="36"/>
    <n v="2"/>
    <n v="11"/>
    <s v="Ninguna"/>
    <n v="72"/>
    <n v="72"/>
    <n v="28"/>
    <n v="44"/>
    <n v="0.63636363636363635"/>
    <n v="7.6388888888888886E-3"/>
  </r>
  <r>
    <n v="708"/>
    <n v="5"/>
    <s v="Plato_6"/>
    <s v="Descripcion del Plato_6"/>
    <n v="16"/>
    <n v="27"/>
    <n v="2"/>
    <n v="24"/>
    <s v="Sin cebolla"/>
    <n v="54"/>
    <n v="54"/>
    <n v="22"/>
    <n v="32"/>
    <n v="0.6875"/>
    <n v="1.6666666666666666E-2"/>
  </r>
  <r>
    <n v="709"/>
    <n v="8"/>
    <s v="Plato_13"/>
    <s v="Descripcion del Plato_13"/>
    <n v="13"/>
    <n v="21"/>
    <n v="2"/>
    <n v="7"/>
    <s v="Ninguna"/>
    <n v="42"/>
    <n v="42"/>
    <n v="16"/>
    <n v="26"/>
    <n v="0.61538461538461542"/>
    <n v="4.8611111111111112E-3"/>
  </r>
  <r>
    <n v="709"/>
    <n v="8"/>
    <s v="Plato_8"/>
    <s v="Descripcion del Plato_8"/>
    <n v="21"/>
    <n v="35"/>
    <n v="1"/>
    <n v="33"/>
    <s v="Sin cebolla"/>
    <n v="35"/>
    <n v="35"/>
    <n v="14"/>
    <n v="21"/>
    <n v="0.66666666666666663"/>
    <n v="2.2916666666666665E-2"/>
  </r>
  <r>
    <n v="709"/>
    <n v="8"/>
    <s v="Plato_11"/>
    <s v="Descripcion del Plato_11"/>
    <n v="20"/>
    <n v="33"/>
    <n v="2"/>
    <n v="27"/>
    <s v="Sin cebolla"/>
    <n v="66"/>
    <n v="66"/>
    <n v="26"/>
    <n v="40"/>
    <n v="0.65"/>
    <n v="1.8749999999999999E-2"/>
  </r>
  <r>
    <n v="709"/>
    <n v="8"/>
    <s v="Plato_1"/>
    <s v="Descripcion del Plato_1"/>
    <n v="15"/>
    <n v="25"/>
    <n v="2"/>
    <n v="31"/>
    <s v="Ninguna"/>
    <n v="50"/>
    <n v="50"/>
    <n v="20"/>
    <n v="30"/>
    <n v="0.66666666666666663"/>
    <n v="2.1527777777777778E-2"/>
  </r>
  <r>
    <n v="710"/>
    <n v="18"/>
    <s v="Plato_3"/>
    <s v="Descripcion del Plato_3"/>
    <n v="12"/>
    <n v="20"/>
    <n v="2"/>
    <n v="32"/>
    <s v="Ninguna"/>
    <n v="40"/>
    <n v="40"/>
    <n v="16"/>
    <n v="24"/>
    <n v="0.66666666666666663"/>
    <n v="2.2222222222222223E-2"/>
  </r>
  <r>
    <n v="710"/>
    <n v="18"/>
    <s v="Plato_12"/>
    <s v="Descripcion del Plato_12"/>
    <n v="11"/>
    <n v="19"/>
    <n v="3"/>
    <n v="45"/>
    <s v="Sin cebolla"/>
    <n v="57"/>
    <n v="57"/>
    <n v="24"/>
    <n v="33"/>
    <n v="0.72727272727272729"/>
    <n v="3.125E-2"/>
  </r>
  <r>
    <n v="710"/>
    <n v="18"/>
    <s v="Plato_4"/>
    <s v="Descripcion del Plato_4"/>
    <n v="10"/>
    <n v="18"/>
    <n v="1"/>
    <n v="20"/>
    <s v="Sin cebolla"/>
    <n v="18"/>
    <n v="18"/>
    <n v="8"/>
    <n v="10"/>
    <n v="0.8"/>
    <n v="1.3888888888888888E-2"/>
  </r>
  <r>
    <n v="710"/>
    <n v="18"/>
    <s v="Plato_14"/>
    <s v="Descripcion del Plato_14"/>
    <n v="14"/>
    <n v="23"/>
    <n v="1"/>
    <n v="43"/>
    <s v="Sin cebolla"/>
    <n v="23"/>
    <n v="23"/>
    <n v="9"/>
    <n v="14"/>
    <n v="0.6428571428571429"/>
    <n v="2.9861111111111113E-2"/>
  </r>
  <r>
    <n v="711"/>
    <n v="20"/>
    <s v="Plato_18"/>
    <s v="Descripcion del Plato_18"/>
    <n v="20"/>
    <n v="34"/>
    <n v="3"/>
    <n v="43"/>
    <s v="Ninguna"/>
    <n v="102"/>
    <n v="102"/>
    <n v="42"/>
    <n v="60"/>
    <n v="0.7"/>
    <n v="2.9861111111111113E-2"/>
  </r>
  <r>
    <n v="711"/>
    <n v="20"/>
    <s v="Plato_15"/>
    <s v="Descripcion del Plato_15"/>
    <n v="19"/>
    <n v="32"/>
    <n v="2"/>
    <n v="16"/>
    <s v="Sin cebolla"/>
    <n v="64"/>
    <n v="64"/>
    <n v="26"/>
    <n v="38"/>
    <n v="0.68421052631578949"/>
    <n v="1.1111111111111112E-2"/>
  </r>
  <r>
    <n v="712"/>
    <n v="10"/>
    <s v="Plato_7"/>
    <s v="Descripcion del Plato_7"/>
    <n v="14"/>
    <n v="24"/>
    <n v="2"/>
    <n v="49"/>
    <s v="Ninguna"/>
    <n v="48"/>
    <n v="48"/>
    <n v="20"/>
    <n v="28"/>
    <n v="0.7142857142857143"/>
    <n v="3.4027777777777775E-2"/>
  </r>
  <r>
    <n v="713"/>
    <n v="6"/>
    <s v="Plato_11"/>
    <s v="Descripcion del Plato_11"/>
    <n v="20"/>
    <n v="33"/>
    <n v="3"/>
    <n v="41"/>
    <s v="Sin cebolla"/>
    <n v="99"/>
    <n v="99"/>
    <n v="39"/>
    <n v="60"/>
    <n v="0.65"/>
    <n v="2.8472222222222222E-2"/>
  </r>
  <r>
    <n v="713"/>
    <n v="6"/>
    <s v="Plato_9"/>
    <s v="Descripcion del Plato_9"/>
    <n v="17"/>
    <n v="29"/>
    <n v="3"/>
    <n v="14"/>
    <s v="Sin cebolla"/>
    <n v="87"/>
    <n v="87"/>
    <n v="36"/>
    <n v="51"/>
    <n v="0.70588235294117652"/>
    <n v="9.7222222222222224E-3"/>
  </r>
  <r>
    <n v="713"/>
    <n v="6"/>
    <s v="Plato_15"/>
    <s v="Descripcion del Plato_15"/>
    <n v="19"/>
    <n v="32"/>
    <n v="3"/>
    <n v="45"/>
    <s v="Ninguna"/>
    <n v="96"/>
    <n v="96"/>
    <n v="39"/>
    <n v="57"/>
    <n v="0.68421052631578949"/>
    <n v="3.125E-2"/>
  </r>
  <r>
    <n v="713"/>
    <n v="6"/>
    <s v="Plato_10"/>
    <s v="Descripcion del Plato_10"/>
    <n v="15"/>
    <n v="26"/>
    <n v="3"/>
    <n v="25"/>
    <s v="Ninguna"/>
    <n v="78"/>
    <n v="78"/>
    <n v="33"/>
    <n v="45"/>
    <n v="0.73333333333333328"/>
    <n v="1.7361111111111112E-2"/>
  </r>
  <r>
    <n v="714"/>
    <n v="19"/>
    <s v="Plato_18"/>
    <s v="Descripcion del Plato_18"/>
    <n v="20"/>
    <n v="34"/>
    <n v="3"/>
    <n v="17"/>
    <s v="Sin cebolla"/>
    <n v="102"/>
    <n v="102"/>
    <n v="42"/>
    <n v="60"/>
    <n v="0.7"/>
    <n v="1.1805555555555555E-2"/>
  </r>
  <r>
    <n v="714"/>
    <n v="19"/>
    <s v="Plato_2"/>
    <s v="Descripcion del Plato_2"/>
    <n v="18"/>
    <n v="30"/>
    <n v="3"/>
    <n v="17"/>
    <s v="Sin cebolla"/>
    <n v="90"/>
    <n v="90"/>
    <n v="36"/>
    <n v="54"/>
    <n v="0.66666666666666663"/>
    <n v="1.1805555555555555E-2"/>
  </r>
  <r>
    <n v="714"/>
    <n v="19"/>
    <s v="Plato_11"/>
    <s v="Descripcion del Plato_11"/>
    <n v="20"/>
    <n v="33"/>
    <n v="1"/>
    <n v="29"/>
    <s v="Sin cebolla"/>
    <n v="33"/>
    <n v="33"/>
    <n v="13"/>
    <n v="20"/>
    <n v="0.65"/>
    <n v="2.013888888888889E-2"/>
  </r>
  <r>
    <n v="715"/>
    <n v="12"/>
    <s v="Plato_2"/>
    <s v="Descripcion del Plato_2"/>
    <n v="18"/>
    <n v="30"/>
    <n v="3"/>
    <n v="35"/>
    <s v="Ninguna"/>
    <n v="90"/>
    <n v="90"/>
    <n v="36"/>
    <n v="54"/>
    <n v="0.66666666666666663"/>
    <n v="2.4305555555555556E-2"/>
  </r>
  <r>
    <n v="715"/>
    <n v="12"/>
    <s v="Plato_6"/>
    <s v="Descripcion del Plato_6"/>
    <n v="16"/>
    <n v="27"/>
    <n v="1"/>
    <n v="14"/>
    <s v="Ninguna"/>
    <n v="27"/>
    <n v="27"/>
    <n v="11"/>
    <n v="16"/>
    <n v="0.6875"/>
    <n v="9.7222222222222224E-3"/>
  </r>
  <r>
    <n v="715"/>
    <n v="12"/>
    <s v="Plato_1"/>
    <s v="Descripcion del Plato_1"/>
    <n v="15"/>
    <n v="25"/>
    <n v="3"/>
    <n v="38"/>
    <s v="Ninguna"/>
    <n v="75"/>
    <n v="75"/>
    <n v="30"/>
    <n v="45"/>
    <n v="0.66666666666666663"/>
    <n v="2.6388888888888889E-2"/>
  </r>
  <r>
    <n v="715"/>
    <n v="12"/>
    <s v="Plato_4"/>
    <s v="Descripcion del Plato_4"/>
    <n v="10"/>
    <n v="18"/>
    <n v="3"/>
    <n v="49"/>
    <s v="Sin cebolla"/>
    <n v="54"/>
    <n v="54"/>
    <n v="24"/>
    <n v="30"/>
    <n v="0.8"/>
    <n v="3.4027777777777775E-2"/>
  </r>
  <r>
    <n v="716"/>
    <n v="12"/>
    <s v="Plato_13"/>
    <s v="Descripcion del Plato_13"/>
    <n v="13"/>
    <n v="21"/>
    <n v="3"/>
    <n v="12"/>
    <s v="Ninguna"/>
    <n v="63"/>
    <n v="63"/>
    <n v="24"/>
    <n v="39"/>
    <n v="0.61538461538461542"/>
    <n v="8.3333333333333332E-3"/>
  </r>
  <r>
    <n v="716"/>
    <n v="12"/>
    <s v="Plato_1"/>
    <s v="Descripcion del Plato_1"/>
    <n v="15"/>
    <n v="25"/>
    <n v="3"/>
    <n v="48"/>
    <s v="Ninguna"/>
    <n v="75"/>
    <n v="75"/>
    <n v="30"/>
    <n v="45"/>
    <n v="0.66666666666666663"/>
    <n v="3.3333333333333333E-2"/>
  </r>
  <r>
    <n v="716"/>
    <n v="12"/>
    <s v="Plato_17"/>
    <s v="Descripcion del Plato_17"/>
    <n v="19"/>
    <n v="31"/>
    <n v="3"/>
    <n v="30"/>
    <s v="Sin cebolla"/>
    <n v="93"/>
    <n v="93"/>
    <n v="36"/>
    <n v="57"/>
    <n v="0.63157894736842102"/>
    <n v="2.0833333333333332E-2"/>
  </r>
  <r>
    <n v="717"/>
    <n v="8"/>
    <s v="Plato_5"/>
    <s v="Descripcion del Plato_5"/>
    <n v="13"/>
    <n v="22"/>
    <n v="2"/>
    <n v="23"/>
    <s v="Sin cebolla"/>
    <n v="44"/>
    <n v="44"/>
    <n v="18"/>
    <n v="26"/>
    <n v="0.69230769230769229"/>
    <n v="1.5972222222222221E-2"/>
  </r>
  <r>
    <n v="717"/>
    <n v="8"/>
    <s v="Plato_2"/>
    <s v="Descripcion del Plato_2"/>
    <n v="18"/>
    <n v="30"/>
    <n v="1"/>
    <n v="36"/>
    <s v="Sin cebolla"/>
    <n v="30"/>
    <n v="30"/>
    <n v="12"/>
    <n v="18"/>
    <n v="0.66666666666666663"/>
    <n v="2.5000000000000001E-2"/>
  </r>
  <r>
    <n v="717"/>
    <n v="8"/>
    <s v="Plato_6"/>
    <s v="Descripcion del Plato_6"/>
    <n v="16"/>
    <n v="27"/>
    <n v="3"/>
    <n v="13"/>
    <s v="Sin cebolla"/>
    <n v="81"/>
    <n v="81"/>
    <n v="33"/>
    <n v="48"/>
    <n v="0.6875"/>
    <n v="9.0277777777777769E-3"/>
  </r>
  <r>
    <n v="718"/>
    <n v="7"/>
    <s v="Plato_3"/>
    <s v="Descripcion del Plato_3"/>
    <n v="12"/>
    <n v="20"/>
    <n v="1"/>
    <n v="58"/>
    <s v="Sin cebolla"/>
    <n v="20"/>
    <n v="20"/>
    <n v="8"/>
    <n v="12"/>
    <n v="0.66666666666666663"/>
    <n v="4.027777777777778E-2"/>
  </r>
  <r>
    <n v="719"/>
    <n v="16"/>
    <s v="Plato_20"/>
    <s v="Descripcion del Plato_20"/>
    <n v="25"/>
    <n v="40"/>
    <n v="1"/>
    <n v="15"/>
    <s v="Ninguna"/>
    <n v="40"/>
    <n v="40"/>
    <n v="15"/>
    <n v="25"/>
    <n v="0.6"/>
    <n v="1.0416666666666666E-2"/>
  </r>
  <r>
    <n v="719"/>
    <n v="16"/>
    <s v="Plato_12"/>
    <s v="Descripcion del Plato_12"/>
    <n v="11"/>
    <n v="19"/>
    <n v="2"/>
    <n v="34"/>
    <s v="Ninguna"/>
    <n v="38"/>
    <n v="38"/>
    <n v="16"/>
    <n v="22"/>
    <n v="0.72727272727272729"/>
    <n v="2.361111111111111E-2"/>
  </r>
  <r>
    <n v="719"/>
    <n v="16"/>
    <s v="Plato_9"/>
    <s v="Descripcion del Plato_9"/>
    <n v="17"/>
    <n v="29"/>
    <n v="1"/>
    <n v="21"/>
    <s v="Ninguna"/>
    <n v="29"/>
    <n v="29"/>
    <n v="12"/>
    <n v="17"/>
    <n v="0.70588235294117652"/>
    <n v="1.4583333333333334E-2"/>
  </r>
  <r>
    <n v="720"/>
    <n v="4"/>
    <s v="Plato_11"/>
    <s v="Descripcion del Plato_11"/>
    <n v="20"/>
    <n v="33"/>
    <n v="1"/>
    <n v="36"/>
    <s v="Ninguna"/>
    <n v="33"/>
    <n v="33"/>
    <n v="13"/>
    <n v="20"/>
    <n v="0.65"/>
    <n v="2.5000000000000001E-2"/>
  </r>
  <r>
    <n v="720"/>
    <n v="4"/>
    <s v="Plato_9"/>
    <s v="Descripcion del Plato_9"/>
    <n v="17"/>
    <n v="29"/>
    <n v="3"/>
    <n v="44"/>
    <s v="Sin cebolla"/>
    <n v="87"/>
    <n v="87"/>
    <n v="36"/>
    <n v="51"/>
    <n v="0.70588235294117652"/>
    <n v="3.0555555555555555E-2"/>
  </r>
  <r>
    <n v="720"/>
    <n v="4"/>
    <s v="Plato_7"/>
    <s v="Descripcion del Plato_7"/>
    <n v="14"/>
    <n v="24"/>
    <n v="2"/>
    <n v="53"/>
    <s v="Sin cebolla"/>
    <n v="48"/>
    <n v="48"/>
    <n v="20"/>
    <n v="28"/>
    <n v="0.7142857142857143"/>
    <n v="3.6805555555555557E-2"/>
  </r>
  <r>
    <n v="721"/>
    <n v="6"/>
    <s v="Plato_9"/>
    <s v="Descripcion del Plato_9"/>
    <n v="17"/>
    <n v="29"/>
    <n v="1"/>
    <n v="20"/>
    <s v="Sin cebolla"/>
    <n v="29"/>
    <n v="29"/>
    <n v="12"/>
    <n v="17"/>
    <n v="0.70588235294117652"/>
    <n v="1.3888888888888888E-2"/>
  </r>
  <r>
    <n v="721"/>
    <n v="6"/>
    <s v="Plato_19"/>
    <s v="Descripcion del Plato_19"/>
    <n v="22"/>
    <n v="36"/>
    <n v="1"/>
    <n v="15"/>
    <s v="Sin cebolla"/>
    <n v="36"/>
    <n v="36"/>
    <n v="14"/>
    <n v="22"/>
    <n v="0.63636363636363635"/>
    <n v="1.0416666666666666E-2"/>
  </r>
  <r>
    <n v="721"/>
    <n v="6"/>
    <s v="Plato_7"/>
    <s v="Descripcion del Plato_7"/>
    <n v="14"/>
    <n v="24"/>
    <n v="3"/>
    <n v="44"/>
    <s v="Ninguna"/>
    <n v="72"/>
    <n v="72"/>
    <n v="30"/>
    <n v="42"/>
    <n v="0.7142857142857143"/>
    <n v="3.0555555555555555E-2"/>
  </r>
  <r>
    <n v="721"/>
    <n v="6"/>
    <s v="Plato_6"/>
    <s v="Descripcion del Plato_6"/>
    <n v="16"/>
    <n v="27"/>
    <n v="3"/>
    <n v="54"/>
    <s v="Sin cebolla"/>
    <n v="81"/>
    <n v="81"/>
    <n v="33"/>
    <n v="48"/>
    <n v="0.6875"/>
    <n v="3.7499999999999999E-2"/>
  </r>
  <r>
    <n v="722"/>
    <n v="13"/>
    <s v="Plato_13"/>
    <s v="Descripcion del Plato_13"/>
    <n v="13"/>
    <n v="21"/>
    <n v="3"/>
    <n v="43"/>
    <s v="Ninguna"/>
    <n v="63"/>
    <n v="63"/>
    <n v="24"/>
    <n v="39"/>
    <n v="0.61538461538461542"/>
    <n v="2.9861111111111113E-2"/>
  </r>
  <r>
    <n v="722"/>
    <n v="13"/>
    <s v="Plato_5"/>
    <s v="Descripcion del Plato_5"/>
    <n v="13"/>
    <n v="22"/>
    <n v="1"/>
    <n v="16"/>
    <s v="Ninguna"/>
    <n v="22"/>
    <n v="22"/>
    <n v="9"/>
    <n v="13"/>
    <n v="0.69230769230769229"/>
    <n v="1.1111111111111112E-2"/>
  </r>
  <r>
    <n v="723"/>
    <n v="12"/>
    <s v="Plato_16"/>
    <s v="Descripcion del Plato_16"/>
    <n v="16"/>
    <n v="28"/>
    <n v="2"/>
    <n v="22"/>
    <s v="Ninguna"/>
    <n v="56"/>
    <n v="56"/>
    <n v="24"/>
    <n v="32"/>
    <n v="0.75"/>
    <n v="1.5277777777777777E-2"/>
  </r>
  <r>
    <n v="723"/>
    <n v="12"/>
    <s v="Plato_8"/>
    <s v="Descripcion del Plato_8"/>
    <n v="21"/>
    <n v="35"/>
    <n v="2"/>
    <n v="9"/>
    <s v="Ninguna"/>
    <n v="70"/>
    <n v="70"/>
    <n v="28"/>
    <n v="42"/>
    <n v="0.66666666666666663"/>
    <n v="6.2500000000000003E-3"/>
  </r>
  <r>
    <n v="724"/>
    <n v="8"/>
    <s v="Plato_5"/>
    <s v="Descripcion del Plato_5"/>
    <n v="13"/>
    <n v="22"/>
    <n v="3"/>
    <n v="56"/>
    <s v="Ninguna"/>
    <n v="66"/>
    <n v="66"/>
    <n v="27"/>
    <n v="39"/>
    <n v="0.69230769230769229"/>
    <n v="3.888888888888889E-2"/>
  </r>
  <r>
    <n v="725"/>
    <n v="10"/>
    <s v="Plato_18"/>
    <s v="Descripcion del Plato_18"/>
    <n v="20"/>
    <n v="34"/>
    <n v="3"/>
    <n v="30"/>
    <s v="Ninguna"/>
    <n v="102"/>
    <n v="102"/>
    <n v="42"/>
    <n v="60"/>
    <n v="0.7"/>
    <n v="2.0833333333333332E-2"/>
  </r>
  <r>
    <n v="725"/>
    <n v="10"/>
    <s v="Plato_5"/>
    <s v="Descripcion del Plato_5"/>
    <n v="13"/>
    <n v="22"/>
    <n v="3"/>
    <n v="55"/>
    <s v="Ninguna"/>
    <n v="66"/>
    <n v="66"/>
    <n v="27"/>
    <n v="39"/>
    <n v="0.69230769230769229"/>
    <n v="3.8194444444444448E-2"/>
  </r>
  <r>
    <n v="726"/>
    <n v="11"/>
    <s v="Plato_5"/>
    <s v="Descripcion del Plato_5"/>
    <n v="13"/>
    <n v="22"/>
    <n v="2"/>
    <n v="6"/>
    <s v="Ninguna"/>
    <n v="44"/>
    <n v="44"/>
    <n v="18"/>
    <n v="26"/>
    <n v="0.69230769230769229"/>
    <n v="4.1666666666666666E-3"/>
  </r>
  <r>
    <n v="726"/>
    <n v="11"/>
    <s v="Plato_19"/>
    <s v="Descripcion del Plato_19"/>
    <n v="22"/>
    <n v="36"/>
    <n v="1"/>
    <n v="13"/>
    <s v="Ninguna"/>
    <n v="36"/>
    <n v="36"/>
    <n v="14"/>
    <n v="22"/>
    <n v="0.63636363636363635"/>
    <n v="9.0277777777777769E-3"/>
  </r>
  <r>
    <n v="726"/>
    <n v="11"/>
    <s v="Plato_14"/>
    <s v="Descripcion del Plato_14"/>
    <n v="14"/>
    <n v="23"/>
    <n v="2"/>
    <n v="55"/>
    <s v="Ninguna"/>
    <n v="46"/>
    <n v="46"/>
    <n v="18"/>
    <n v="28"/>
    <n v="0.6428571428571429"/>
    <n v="3.8194444444444448E-2"/>
  </r>
  <r>
    <n v="727"/>
    <n v="17"/>
    <s v="Plato_3"/>
    <s v="Descripcion del Plato_3"/>
    <n v="12"/>
    <n v="20"/>
    <n v="2"/>
    <n v="21"/>
    <s v="Sin cebolla"/>
    <n v="40"/>
    <n v="40"/>
    <n v="16"/>
    <n v="24"/>
    <n v="0.66666666666666663"/>
    <n v="1.4583333333333334E-2"/>
  </r>
  <r>
    <n v="728"/>
    <n v="9"/>
    <s v="Plato_4"/>
    <s v="Descripcion del Plato_4"/>
    <n v="10"/>
    <n v="18"/>
    <n v="1"/>
    <n v="42"/>
    <s v="Ninguna"/>
    <n v="18"/>
    <n v="18"/>
    <n v="8"/>
    <n v="10"/>
    <n v="0.8"/>
    <n v="2.9166666666666667E-2"/>
  </r>
  <r>
    <n v="728"/>
    <n v="9"/>
    <s v="Plato_6"/>
    <s v="Descripcion del Plato_6"/>
    <n v="16"/>
    <n v="27"/>
    <n v="3"/>
    <n v="8"/>
    <s v="Ninguna"/>
    <n v="81"/>
    <n v="81"/>
    <n v="33"/>
    <n v="48"/>
    <n v="0.6875"/>
    <n v="5.5555555555555558E-3"/>
  </r>
  <r>
    <n v="728"/>
    <n v="9"/>
    <s v="Plato_15"/>
    <s v="Descripcion del Plato_15"/>
    <n v="19"/>
    <n v="32"/>
    <n v="3"/>
    <n v="22"/>
    <s v="Ninguna"/>
    <n v="96"/>
    <n v="96"/>
    <n v="39"/>
    <n v="57"/>
    <n v="0.68421052631578949"/>
    <n v="1.5277777777777777E-2"/>
  </r>
  <r>
    <n v="729"/>
    <n v="20"/>
    <s v="Plato_18"/>
    <s v="Descripcion del Plato_18"/>
    <n v="20"/>
    <n v="34"/>
    <n v="2"/>
    <n v="57"/>
    <s v="Ninguna"/>
    <n v="68"/>
    <n v="68"/>
    <n v="28"/>
    <n v="40"/>
    <n v="0.7"/>
    <n v="3.9583333333333331E-2"/>
  </r>
  <r>
    <n v="729"/>
    <n v="20"/>
    <s v="Plato_3"/>
    <s v="Descripcion del Plato_3"/>
    <n v="12"/>
    <n v="20"/>
    <n v="3"/>
    <n v="8"/>
    <s v="Sin cebolla"/>
    <n v="60"/>
    <n v="60"/>
    <n v="24"/>
    <n v="36"/>
    <n v="0.66666666666666663"/>
    <n v="5.5555555555555558E-3"/>
  </r>
  <r>
    <n v="730"/>
    <n v="8"/>
    <s v="Plato_2"/>
    <s v="Descripcion del Plato_2"/>
    <n v="18"/>
    <n v="30"/>
    <n v="3"/>
    <n v="32"/>
    <s v="Sin cebolla"/>
    <n v="90"/>
    <n v="90"/>
    <n v="36"/>
    <n v="54"/>
    <n v="0.66666666666666663"/>
    <n v="2.2222222222222223E-2"/>
  </r>
  <r>
    <n v="730"/>
    <n v="8"/>
    <s v="Plato_7"/>
    <s v="Descripcion del Plato_7"/>
    <n v="14"/>
    <n v="24"/>
    <n v="1"/>
    <n v="47"/>
    <s v="Sin cebolla"/>
    <n v="24"/>
    <n v="24"/>
    <n v="10"/>
    <n v="14"/>
    <n v="0.7142857142857143"/>
    <n v="3.2638888888888891E-2"/>
  </r>
  <r>
    <n v="731"/>
    <n v="17"/>
    <s v="Plato_15"/>
    <s v="Descripcion del Plato_15"/>
    <n v="19"/>
    <n v="32"/>
    <n v="2"/>
    <n v="47"/>
    <s v="Sin cebolla"/>
    <n v="64"/>
    <n v="64"/>
    <n v="26"/>
    <n v="38"/>
    <n v="0.68421052631578949"/>
    <n v="3.2638888888888891E-2"/>
  </r>
  <r>
    <n v="732"/>
    <n v="12"/>
    <s v="Plato_20"/>
    <s v="Descripcion del Plato_20"/>
    <n v="25"/>
    <n v="40"/>
    <n v="3"/>
    <n v="29"/>
    <s v="Ninguna"/>
    <n v="120"/>
    <n v="120"/>
    <n v="45"/>
    <n v="75"/>
    <n v="0.6"/>
    <n v="2.013888888888889E-2"/>
  </r>
  <r>
    <n v="732"/>
    <n v="12"/>
    <s v="Plato_10"/>
    <s v="Descripcion del Plato_10"/>
    <n v="15"/>
    <n v="26"/>
    <n v="3"/>
    <n v="36"/>
    <s v="Sin cebolla"/>
    <n v="78"/>
    <n v="78"/>
    <n v="33"/>
    <n v="45"/>
    <n v="0.73333333333333328"/>
    <n v="2.5000000000000001E-2"/>
  </r>
  <r>
    <n v="732"/>
    <n v="12"/>
    <s v="Plato_19"/>
    <s v="Descripcion del Plato_19"/>
    <n v="22"/>
    <n v="36"/>
    <n v="3"/>
    <n v="56"/>
    <s v="Sin cebolla"/>
    <n v="108"/>
    <n v="108"/>
    <n v="42"/>
    <n v="66"/>
    <n v="0.63636363636363635"/>
    <n v="3.888888888888889E-2"/>
  </r>
  <r>
    <n v="733"/>
    <n v="14"/>
    <s v="Plato_19"/>
    <s v="Descripcion del Plato_19"/>
    <n v="22"/>
    <n v="36"/>
    <n v="3"/>
    <n v="31"/>
    <s v="Sin cebolla"/>
    <n v="108"/>
    <n v="108"/>
    <n v="42"/>
    <n v="66"/>
    <n v="0.63636363636363635"/>
    <n v="2.1527777777777778E-2"/>
  </r>
  <r>
    <n v="733"/>
    <n v="14"/>
    <s v="Plato_7"/>
    <s v="Descripcion del Plato_7"/>
    <n v="14"/>
    <n v="24"/>
    <n v="1"/>
    <n v="34"/>
    <s v="Ninguna"/>
    <n v="24"/>
    <n v="24"/>
    <n v="10"/>
    <n v="14"/>
    <n v="0.7142857142857143"/>
    <n v="2.361111111111111E-2"/>
  </r>
  <r>
    <n v="733"/>
    <n v="14"/>
    <s v="Plato_6"/>
    <s v="Descripcion del Plato_6"/>
    <n v="16"/>
    <n v="27"/>
    <n v="2"/>
    <n v="9"/>
    <s v="Sin cebolla"/>
    <n v="54"/>
    <n v="54"/>
    <n v="22"/>
    <n v="32"/>
    <n v="0.6875"/>
    <n v="6.2500000000000003E-3"/>
  </r>
  <r>
    <n v="734"/>
    <n v="14"/>
    <s v="Plato_15"/>
    <s v="Descripcion del Plato_15"/>
    <n v="19"/>
    <n v="32"/>
    <n v="3"/>
    <n v="11"/>
    <s v="Sin cebolla"/>
    <n v="96"/>
    <n v="96"/>
    <n v="39"/>
    <n v="57"/>
    <n v="0.68421052631578949"/>
    <n v="7.6388888888888886E-3"/>
  </r>
  <r>
    <n v="734"/>
    <n v="14"/>
    <s v="Plato_7"/>
    <s v="Descripcion del Plato_7"/>
    <n v="14"/>
    <n v="24"/>
    <n v="1"/>
    <n v="16"/>
    <s v="Ninguna"/>
    <n v="24"/>
    <n v="24"/>
    <n v="10"/>
    <n v="14"/>
    <n v="0.7142857142857143"/>
    <n v="1.1111111111111112E-2"/>
  </r>
  <r>
    <n v="734"/>
    <n v="14"/>
    <s v="Plato_12"/>
    <s v="Descripcion del Plato_12"/>
    <n v="11"/>
    <n v="19"/>
    <n v="1"/>
    <n v="25"/>
    <s v="Ninguna"/>
    <n v="19"/>
    <n v="19"/>
    <n v="8"/>
    <n v="11"/>
    <n v="0.72727272727272729"/>
    <n v="1.7361111111111112E-2"/>
  </r>
  <r>
    <n v="735"/>
    <n v="20"/>
    <s v="Plato_14"/>
    <s v="Descripcion del Plato_14"/>
    <n v="14"/>
    <n v="23"/>
    <n v="2"/>
    <n v="30"/>
    <s v="Sin cebolla"/>
    <n v="46"/>
    <n v="46"/>
    <n v="18"/>
    <n v="28"/>
    <n v="0.6428571428571429"/>
    <n v="2.0833333333333332E-2"/>
  </r>
  <r>
    <n v="735"/>
    <n v="20"/>
    <s v="Plato_15"/>
    <s v="Descripcion del Plato_15"/>
    <n v="19"/>
    <n v="32"/>
    <n v="3"/>
    <n v="57"/>
    <s v="Ninguna"/>
    <n v="96"/>
    <n v="96"/>
    <n v="39"/>
    <n v="57"/>
    <n v="0.68421052631578949"/>
    <n v="3.9583333333333331E-2"/>
  </r>
  <r>
    <n v="736"/>
    <n v="17"/>
    <s v="Plato_5"/>
    <s v="Descripcion del Plato_5"/>
    <n v="13"/>
    <n v="22"/>
    <n v="3"/>
    <n v="22"/>
    <s v="Sin cebolla"/>
    <n v="66"/>
    <n v="66"/>
    <n v="27"/>
    <n v="39"/>
    <n v="0.69230769230769229"/>
    <n v="1.5277777777777777E-2"/>
  </r>
  <r>
    <n v="736"/>
    <n v="17"/>
    <s v="Plato_16"/>
    <s v="Descripcion del Plato_16"/>
    <n v="16"/>
    <n v="28"/>
    <n v="2"/>
    <n v="43"/>
    <s v="Ninguna"/>
    <n v="56"/>
    <n v="56"/>
    <n v="24"/>
    <n v="32"/>
    <n v="0.75"/>
    <n v="2.9861111111111113E-2"/>
  </r>
  <r>
    <n v="736"/>
    <n v="17"/>
    <s v="Plato_17"/>
    <s v="Descripcion del Plato_17"/>
    <n v="19"/>
    <n v="31"/>
    <n v="3"/>
    <n v="27"/>
    <s v="Sin cebolla"/>
    <n v="93"/>
    <n v="93"/>
    <n v="36"/>
    <n v="57"/>
    <n v="0.63157894736842102"/>
    <n v="1.8749999999999999E-2"/>
  </r>
  <r>
    <n v="737"/>
    <n v="6"/>
    <s v="Plato_9"/>
    <s v="Descripcion del Plato_9"/>
    <n v="17"/>
    <n v="29"/>
    <n v="2"/>
    <n v="17"/>
    <s v="Sin cebolla"/>
    <n v="58"/>
    <n v="58"/>
    <n v="24"/>
    <n v="34"/>
    <n v="0.70588235294117652"/>
    <n v="1.1805555555555555E-2"/>
  </r>
  <r>
    <n v="737"/>
    <n v="6"/>
    <s v="Plato_2"/>
    <s v="Descripcion del Plato_2"/>
    <n v="18"/>
    <n v="30"/>
    <n v="2"/>
    <n v="5"/>
    <s v="Ninguna"/>
    <n v="60"/>
    <n v="60"/>
    <n v="24"/>
    <n v="36"/>
    <n v="0.66666666666666663"/>
    <n v="3.472222222222222E-3"/>
  </r>
  <r>
    <n v="738"/>
    <n v="15"/>
    <s v="Plato_10"/>
    <s v="Descripcion del Plato_10"/>
    <n v="15"/>
    <n v="26"/>
    <n v="2"/>
    <n v="59"/>
    <s v="Ninguna"/>
    <n v="52"/>
    <n v="52"/>
    <n v="22"/>
    <n v="30"/>
    <n v="0.73333333333333328"/>
    <n v="4.0972222222222222E-2"/>
  </r>
  <r>
    <n v="738"/>
    <n v="15"/>
    <s v="Plato_16"/>
    <s v="Descripcion del Plato_16"/>
    <n v="16"/>
    <n v="28"/>
    <n v="1"/>
    <n v="15"/>
    <s v="Ninguna"/>
    <n v="28"/>
    <n v="28"/>
    <n v="12"/>
    <n v="16"/>
    <n v="0.75"/>
    <n v="1.0416666666666666E-2"/>
  </r>
  <r>
    <n v="738"/>
    <n v="15"/>
    <s v="Plato_4"/>
    <s v="Descripcion del Plato_4"/>
    <n v="10"/>
    <n v="18"/>
    <n v="3"/>
    <n v="20"/>
    <s v="Sin cebolla"/>
    <n v="54"/>
    <n v="54"/>
    <n v="24"/>
    <n v="30"/>
    <n v="0.8"/>
    <n v="1.3888888888888888E-2"/>
  </r>
  <r>
    <n v="739"/>
    <n v="10"/>
    <s v="Plato_14"/>
    <s v="Descripcion del Plato_14"/>
    <n v="14"/>
    <n v="23"/>
    <n v="2"/>
    <n v="54"/>
    <s v="Ninguna"/>
    <n v="46"/>
    <n v="46"/>
    <n v="18"/>
    <n v="28"/>
    <n v="0.6428571428571429"/>
    <n v="3.7499999999999999E-2"/>
  </r>
  <r>
    <n v="740"/>
    <n v="16"/>
    <s v="Plato_16"/>
    <s v="Descripcion del Plato_16"/>
    <n v="16"/>
    <n v="28"/>
    <n v="3"/>
    <n v="31"/>
    <s v="Ninguna"/>
    <n v="84"/>
    <n v="84"/>
    <n v="36"/>
    <n v="48"/>
    <n v="0.75"/>
    <n v="2.1527777777777778E-2"/>
  </r>
  <r>
    <n v="740"/>
    <n v="16"/>
    <s v="Plato_15"/>
    <s v="Descripcion del Plato_15"/>
    <n v="19"/>
    <n v="32"/>
    <n v="1"/>
    <n v="16"/>
    <s v="Sin cebolla"/>
    <n v="32"/>
    <n v="32"/>
    <n v="13"/>
    <n v="19"/>
    <n v="0.68421052631578949"/>
    <n v="1.1111111111111112E-2"/>
  </r>
  <r>
    <n v="740"/>
    <n v="16"/>
    <s v="Plato_19"/>
    <s v="Descripcion del Plato_19"/>
    <n v="22"/>
    <n v="36"/>
    <n v="3"/>
    <n v="45"/>
    <s v="Sin cebolla"/>
    <n v="108"/>
    <n v="108"/>
    <n v="42"/>
    <n v="66"/>
    <n v="0.63636363636363635"/>
    <n v="3.125E-2"/>
  </r>
  <r>
    <n v="740"/>
    <n v="16"/>
    <s v="Plato_14"/>
    <s v="Descripcion del Plato_14"/>
    <n v="14"/>
    <n v="23"/>
    <n v="3"/>
    <n v="21"/>
    <s v="Sin cebolla"/>
    <n v="69"/>
    <n v="69"/>
    <n v="27"/>
    <n v="42"/>
    <n v="0.6428571428571429"/>
    <n v="1.4583333333333334E-2"/>
  </r>
  <r>
    <n v="741"/>
    <n v="14"/>
    <s v="Plato_7"/>
    <s v="Descripcion del Plato_7"/>
    <n v="14"/>
    <n v="24"/>
    <n v="3"/>
    <n v="52"/>
    <s v="Sin cebolla"/>
    <n v="72"/>
    <n v="72"/>
    <n v="30"/>
    <n v="42"/>
    <n v="0.7142857142857143"/>
    <n v="3.6111111111111108E-2"/>
  </r>
  <r>
    <n v="741"/>
    <n v="14"/>
    <s v="Plato_9"/>
    <s v="Descripcion del Plato_9"/>
    <n v="17"/>
    <n v="29"/>
    <n v="2"/>
    <n v="40"/>
    <s v="Ninguna"/>
    <n v="58"/>
    <n v="58"/>
    <n v="24"/>
    <n v="34"/>
    <n v="0.70588235294117652"/>
    <n v="2.7777777777777776E-2"/>
  </r>
  <r>
    <n v="741"/>
    <n v="14"/>
    <s v="Plato_11"/>
    <s v="Descripcion del Plato_11"/>
    <n v="20"/>
    <n v="33"/>
    <n v="3"/>
    <n v="39"/>
    <s v="Sin cebolla"/>
    <n v="99"/>
    <n v="99"/>
    <n v="39"/>
    <n v="60"/>
    <n v="0.65"/>
    <n v="2.7083333333333334E-2"/>
  </r>
  <r>
    <n v="741"/>
    <n v="14"/>
    <s v="Plato_16"/>
    <s v="Descripcion del Plato_16"/>
    <n v="16"/>
    <n v="28"/>
    <n v="2"/>
    <n v="34"/>
    <s v="Sin cebolla"/>
    <n v="56"/>
    <n v="56"/>
    <n v="24"/>
    <n v="32"/>
    <n v="0.75"/>
    <n v="2.361111111111111E-2"/>
  </r>
  <r>
    <n v="742"/>
    <n v="20"/>
    <s v="Plato_17"/>
    <s v="Descripcion del Plato_17"/>
    <n v="19"/>
    <n v="31"/>
    <n v="1"/>
    <n v="41"/>
    <s v="Sin cebolla"/>
    <n v="31"/>
    <n v="31"/>
    <n v="12"/>
    <n v="19"/>
    <n v="0.63157894736842102"/>
    <n v="2.8472222222222222E-2"/>
  </r>
  <r>
    <n v="742"/>
    <n v="20"/>
    <s v="Plato_2"/>
    <s v="Descripcion del Plato_2"/>
    <n v="18"/>
    <n v="30"/>
    <n v="3"/>
    <n v="43"/>
    <s v="Ninguna"/>
    <n v="90"/>
    <n v="90"/>
    <n v="36"/>
    <n v="54"/>
    <n v="0.66666666666666663"/>
    <n v="2.9861111111111113E-2"/>
  </r>
  <r>
    <n v="742"/>
    <n v="20"/>
    <s v="Plato_10"/>
    <s v="Descripcion del Plato_10"/>
    <n v="15"/>
    <n v="26"/>
    <n v="1"/>
    <n v="26"/>
    <s v="Sin cebolla"/>
    <n v="26"/>
    <n v="26"/>
    <n v="11"/>
    <n v="15"/>
    <n v="0.73333333333333328"/>
    <n v="1.8055555555555554E-2"/>
  </r>
  <r>
    <n v="742"/>
    <n v="20"/>
    <s v="Plato_12"/>
    <s v="Descripcion del Plato_12"/>
    <n v="11"/>
    <n v="19"/>
    <n v="1"/>
    <n v="35"/>
    <s v="Ninguna"/>
    <n v="19"/>
    <n v="19"/>
    <n v="8"/>
    <n v="11"/>
    <n v="0.72727272727272729"/>
    <n v="2.4305555555555556E-2"/>
  </r>
  <r>
    <n v="743"/>
    <n v="19"/>
    <s v="Plato_10"/>
    <s v="Descripcion del Plato_10"/>
    <n v="15"/>
    <n v="26"/>
    <n v="2"/>
    <n v="59"/>
    <s v="Sin cebolla"/>
    <n v="52"/>
    <n v="52"/>
    <n v="22"/>
    <n v="30"/>
    <n v="0.73333333333333328"/>
    <n v="4.0972222222222222E-2"/>
  </r>
  <r>
    <n v="743"/>
    <n v="19"/>
    <s v="Plato_4"/>
    <s v="Descripcion del Plato_4"/>
    <n v="10"/>
    <n v="18"/>
    <n v="2"/>
    <n v="41"/>
    <s v="Ninguna"/>
    <n v="36"/>
    <n v="36"/>
    <n v="16"/>
    <n v="20"/>
    <n v="0.8"/>
    <n v="2.8472222222222222E-2"/>
  </r>
  <r>
    <n v="743"/>
    <n v="19"/>
    <s v="Plato_14"/>
    <s v="Descripcion del Plato_14"/>
    <n v="14"/>
    <n v="23"/>
    <n v="2"/>
    <n v="43"/>
    <s v="Sin cebolla"/>
    <n v="46"/>
    <n v="46"/>
    <n v="18"/>
    <n v="28"/>
    <n v="0.6428571428571429"/>
    <n v="2.9861111111111113E-2"/>
  </r>
  <r>
    <n v="744"/>
    <n v="11"/>
    <s v="Plato_4"/>
    <s v="Descripcion del Plato_4"/>
    <n v="10"/>
    <n v="18"/>
    <n v="1"/>
    <n v="57"/>
    <s v="Ninguna"/>
    <n v="18"/>
    <n v="18"/>
    <n v="8"/>
    <n v="10"/>
    <n v="0.8"/>
    <n v="3.9583333333333331E-2"/>
  </r>
  <r>
    <n v="744"/>
    <n v="11"/>
    <s v="Plato_9"/>
    <s v="Descripcion del Plato_9"/>
    <n v="17"/>
    <n v="29"/>
    <n v="2"/>
    <n v="10"/>
    <s v="Ninguna"/>
    <n v="58"/>
    <n v="58"/>
    <n v="24"/>
    <n v="34"/>
    <n v="0.70588235294117652"/>
    <n v="6.9444444444444441E-3"/>
  </r>
  <r>
    <n v="745"/>
    <n v="3"/>
    <s v="Plato_8"/>
    <s v="Descripcion del Plato_8"/>
    <n v="21"/>
    <n v="35"/>
    <n v="3"/>
    <n v="34"/>
    <s v="Ninguna"/>
    <n v="105"/>
    <n v="105"/>
    <n v="42"/>
    <n v="63"/>
    <n v="0.66666666666666663"/>
    <n v="2.361111111111111E-2"/>
  </r>
  <r>
    <n v="745"/>
    <n v="3"/>
    <s v="Plato_7"/>
    <s v="Descripcion del Plato_7"/>
    <n v="14"/>
    <n v="24"/>
    <n v="2"/>
    <n v="9"/>
    <s v="Ninguna"/>
    <n v="48"/>
    <n v="48"/>
    <n v="20"/>
    <n v="28"/>
    <n v="0.7142857142857143"/>
    <n v="6.2500000000000003E-3"/>
  </r>
  <r>
    <n v="745"/>
    <n v="3"/>
    <s v="Plato_1"/>
    <s v="Descripcion del Plato_1"/>
    <n v="15"/>
    <n v="25"/>
    <n v="2"/>
    <n v="23"/>
    <s v="Ninguna"/>
    <n v="50"/>
    <n v="50"/>
    <n v="20"/>
    <n v="30"/>
    <n v="0.66666666666666663"/>
    <n v="1.5972222222222221E-2"/>
  </r>
  <r>
    <n v="745"/>
    <n v="3"/>
    <s v="Plato_6"/>
    <s v="Descripcion del Plato_6"/>
    <n v="16"/>
    <n v="27"/>
    <n v="3"/>
    <n v="7"/>
    <s v="Sin cebolla"/>
    <n v="81"/>
    <n v="81"/>
    <n v="33"/>
    <n v="48"/>
    <n v="0.6875"/>
    <n v="4.8611111111111112E-3"/>
  </r>
  <r>
    <n v="746"/>
    <n v="13"/>
    <s v="Plato_8"/>
    <s v="Descripcion del Plato_8"/>
    <n v="21"/>
    <n v="35"/>
    <n v="3"/>
    <n v="34"/>
    <s v="Ninguna"/>
    <n v="105"/>
    <n v="105"/>
    <n v="42"/>
    <n v="63"/>
    <n v="0.66666666666666663"/>
    <n v="2.361111111111111E-2"/>
  </r>
  <r>
    <n v="746"/>
    <n v="13"/>
    <s v="Plato_15"/>
    <s v="Descripcion del Plato_15"/>
    <n v="19"/>
    <n v="32"/>
    <n v="3"/>
    <n v="43"/>
    <s v="Ninguna"/>
    <n v="96"/>
    <n v="96"/>
    <n v="39"/>
    <n v="57"/>
    <n v="0.68421052631578949"/>
    <n v="2.9861111111111113E-2"/>
  </r>
  <r>
    <n v="747"/>
    <n v="16"/>
    <s v="Plato_1"/>
    <s v="Descripcion del Plato_1"/>
    <n v="15"/>
    <n v="25"/>
    <n v="1"/>
    <n v="28"/>
    <s v="Ninguna"/>
    <n v="25"/>
    <n v="25"/>
    <n v="10"/>
    <n v="15"/>
    <n v="0.66666666666666663"/>
    <n v="1.9444444444444445E-2"/>
  </r>
  <r>
    <n v="748"/>
    <n v="2"/>
    <s v="Plato_15"/>
    <s v="Descripcion del Plato_15"/>
    <n v="19"/>
    <n v="32"/>
    <n v="1"/>
    <n v="5"/>
    <s v="Sin cebolla"/>
    <n v="32"/>
    <n v="32"/>
    <n v="13"/>
    <n v="19"/>
    <n v="0.68421052631578949"/>
    <n v="3.472222222222222E-3"/>
  </r>
  <r>
    <n v="748"/>
    <n v="2"/>
    <s v="Plato_10"/>
    <s v="Descripcion del Plato_10"/>
    <n v="15"/>
    <n v="26"/>
    <n v="3"/>
    <n v="32"/>
    <s v="Ninguna"/>
    <n v="78"/>
    <n v="78"/>
    <n v="33"/>
    <n v="45"/>
    <n v="0.73333333333333328"/>
    <n v="2.2222222222222223E-2"/>
  </r>
  <r>
    <n v="749"/>
    <n v="1"/>
    <s v="Plato_8"/>
    <s v="Descripcion del Plato_8"/>
    <n v="21"/>
    <n v="35"/>
    <n v="2"/>
    <n v="8"/>
    <s v="Ninguna"/>
    <n v="70"/>
    <n v="70"/>
    <n v="28"/>
    <n v="42"/>
    <n v="0.66666666666666663"/>
    <n v="5.5555555555555558E-3"/>
  </r>
  <r>
    <n v="750"/>
    <n v="6"/>
    <s v="Plato_17"/>
    <s v="Descripcion del Plato_17"/>
    <n v="19"/>
    <n v="31"/>
    <n v="3"/>
    <n v="47"/>
    <s v="Ninguna"/>
    <n v="93"/>
    <n v="93"/>
    <n v="36"/>
    <n v="57"/>
    <n v="0.63157894736842102"/>
    <n v="3.2638888888888891E-2"/>
  </r>
  <r>
    <n v="750"/>
    <n v="6"/>
    <s v="Plato_10"/>
    <s v="Descripcion del Plato_10"/>
    <n v="15"/>
    <n v="26"/>
    <n v="1"/>
    <n v="39"/>
    <s v="Ninguna"/>
    <n v="26"/>
    <n v="26"/>
    <n v="11"/>
    <n v="15"/>
    <n v="0.73333333333333328"/>
    <n v="2.7083333333333334E-2"/>
  </r>
  <r>
    <n v="751"/>
    <n v="17"/>
    <s v="Plato_9"/>
    <s v="Descripcion del Plato_9"/>
    <n v="17"/>
    <n v="29"/>
    <n v="1"/>
    <n v="37"/>
    <s v="Ninguna"/>
    <n v="29"/>
    <n v="29"/>
    <n v="12"/>
    <n v="17"/>
    <n v="0.70588235294117652"/>
    <n v="2.5694444444444443E-2"/>
  </r>
  <r>
    <n v="751"/>
    <n v="17"/>
    <s v="Plato_1"/>
    <s v="Descripcion del Plato_1"/>
    <n v="15"/>
    <n v="25"/>
    <n v="3"/>
    <n v="31"/>
    <s v="Sin cebolla"/>
    <n v="75"/>
    <n v="75"/>
    <n v="30"/>
    <n v="45"/>
    <n v="0.66666666666666663"/>
    <n v="2.1527777777777778E-2"/>
  </r>
  <r>
    <n v="751"/>
    <n v="17"/>
    <s v="Plato_5"/>
    <s v="Descripcion del Plato_5"/>
    <n v="13"/>
    <n v="22"/>
    <n v="3"/>
    <n v="19"/>
    <s v="Ninguna"/>
    <n v="66"/>
    <n v="66"/>
    <n v="27"/>
    <n v="39"/>
    <n v="0.69230769230769229"/>
    <n v="1.3194444444444444E-2"/>
  </r>
  <r>
    <n v="752"/>
    <n v="3"/>
    <s v="Plato_2"/>
    <s v="Descripcion del Plato_2"/>
    <n v="18"/>
    <n v="30"/>
    <n v="2"/>
    <n v="30"/>
    <s v="Sin cebolla"/>
    <n v="60"/>
    <n v="60"/>
    <n v="24"/>
    <n v="36"/>
    <n v="0.66666666666666663"/>
    <n v="2.0833333333333332E-2"/>
  </r>
  <r>
    <n v="753"/>
    <n v="11"/>
    <s v="Plato_15"/>
    <s v="Descripcion del Plato_15"/>
    <n v="19"/>
    <n v="32"/>
    <n v="1"/>
    <n v="35"/>
    <s v="Sin cebolla"/>
    <n v="32"/>
    <n v="32"/>
    <n v="13"/>
    <n v="19"/>
    <n v="0.68421052631578949"/>
    <n v="2.4305555555555556E-2"/>
  </r>
  <r>
    <n v="753"/>
    <n v="11"/>
    <s v="Plato_14"/>
    <s v="Descripcion del Plato_14"/>
    <n v="14"/>
    <n v="23"/>
    <n v="1"/>
    <n v="23"/>
    <s v="Sin cebolla"/>
    <n v="23"/>
    <n v="23"/>
    <n v="9"/>
    <n v="14"/>
    <n v="0.6428571428571429"/>
    <n v="1.5972222222222221E-2"/>
  </r>
  <r>
    <n v="753"/>
    <n v="11"/>
    <s v="Plato_7"/>
    <s v="Descripcion del Plato_7"/>
    <n v="14"/>
    <n v="24"/>
    <n v="3"/>
    <n v="24"/>
    <s v="Ninguna"/>
    <n v="72"/>
    <n v="72"/>
    <n v="30"/>
    <n v="42"/>
    <n v="0.7142857142857143"/>
    <n v="1.6666666666666666E-2"/>
  </r>
  <r>
    <n v="753"/>
    <n v="11"/>
    <s v="Plato_19"/>
    <s v="Descripcion del Plato_19"/>
    <n v="22"/>
    <n v="36"/>
    <n v="1"/>
    <n v="46"/>
    <s v="Ninguna"/>
    <n v="36"/>
    <n v="36"/>
    <n v="14"/>
    <n v="22"/>
    <n v="0.63636363636363635"/>
    <n v="3.1944444444444442E-2"/>
  </r>
  <r>
    <n v="754"/>
    <n v="8"/>
    <s v="Plato_7"/>
    <s v="Descripcion del Plato_7"/>
    <n v="14"/>
    <n v="24"/>
    <n v="3"/>
    <n v="26"/>
    <s v="Ninguna"/>
    <n v="72"/>
    <n v="72"/>
    <n v="30"/>
    <n v="42"/>
    <n v="0.7142857142857143"/>
    <n v="1.8055555555555554E-2"/>
  </r>
  <r>
    <n v="754"/>
    <n v="8"/>
    <s v="Plato_6"/>
    <s v="Descripcion del Plato_6"/>
    <n v="16"/>
    <n v="27"/>
    <n v="3"/>
    <n v="11"/>
    <s v="Sin cebolla"/>
    <n v="81"/>
    <n v="81"/>
    <n v="33"/>
    <n v="48"/>
    <n v="0.6875"/>
    <n v="7.6388888888888886E-3"/>
  </r>
  <r>
    <n v="754"/>
    <n v="8"/>
    <s v="Plato_16"/>
    <s v="Descripcion del Plato_16"/>
    <n v="16"/>
    <n v="28"/>
    <n v="3"/>
    <n v="52"/>
    <s v="Ninguna"/>
    <n v="84"/>
    <n v="84"/>
    <n v="36"/>
    <n v="48"/>
    <n v="0.75"/>
    <n v="3.6111111111111108E-2"/>
  </r>
  <r>
    <n v="755"/>
    <n v="12"/>
    <s v="Plato_13"/>
    <s v="Descripcion del Plato_13"/>
    <n v="13"/>
    <n v="21"/>
    <n v="1"/>
    <n v="6"/>
    <s v="Ninguna"/>
    <n v="21"/>
    <n v="21"/>
    <n v="8"/>
    <n v="13"/>
    <n v="0.61538461538461542"/>
    <n v="4.1666666666666666E-3"/>
  </r>
  <r>
    <n v="755"/>
    <n v="12"/>
    <s v="Plato_1"/>
    <s v="Descripcion del Plato_1"/>
    <n v="15"/>
    <n v="25"/>
    <n v="3"/>
    <n v="37"/>
    <s v="Ninguna"/>
    <n v="75"/>
    <n v="75"/>
    <n v="30"/>
    <n v="45"/>
    <n v="0.66666666666666663"/>
    <n v="2.5694444444444443E-2"/>
  </r>
  <r>
    <n v="755"/>
    <n v="12"/>
    <s v="Plato_12"/>
    <s v="Descripcion del Plato_12"/>
    <n v="11"/>
    <n v="19"/>
    <n v="3"/>
    <n v="46"/>
    <s v="Ninguna"/>
    <n v="57"/>
    <n v="57"/>
    <n v="24"/>
    <n v="33"/>
    <n v="0.72727272727272729"/>
    <n v="3.1944444444444442E-2"/>
  </r>
  <r>
    <n v="755"/>
    <n v="12"/>
    <s v="Plato_9"/>
    <s v="Descripcion del Plato_9"/>
    <n v="17"/>
    <n v="29"/>
    <n v="2"/>
    <n v="20"/>
    <s v="Sin cebolla"/>
    <n v="58"/>
    <n v="58"/>
    <n v="24"/>
    <n v="34"/>
    <n v="0.70588235294117652"/>
    <n v="1.3888888888888888E-2"/>
  </r>
  <r>
    <n v="756"/>
    <n v="11"/>
    <s v="Plato_17"/>
    <s v="Descripcion del Plato_17"/>
    <n v="19"/>
    <n v="31"/>
    <n v="1"/>
    <n v="21"/>
    <s v="Ninguna"/>
    <n v="31"/>
    <n v="31"/>
    <n v="12"/>
    <n v="19"/>
    <n v="0.63157894736842102"/>
    <n v="1.4583333333333334E-2"/>
  </r>
  <r>
    <n v="756"/>
    <n v="11"/>
    <s v="Plato_12"/>
    <s v="Descripcion del Plato_12"/>
    <n v="11"/>
    <n v="19"/>
    <n v="1"/>
    <n v="13"/>
    <s v="Ninguna"/>
    <n v="19"/>
    <n v="19"/>
    <n v="8"/>
    <n v="11"/>
    <n v="0.72727272727272729"/>
    <n v="9.0277777777777769E-3"/>
  </r>
  <r>
    <n v="757"/>
    <n v="3"/>
    <s v="Plato_2"/>
    <s v="Descripcion del Plato_2"/>
    <n v="18"/>
    <n v="30"/>
    <n v="2"/>
    <n v="40"/>
    <s v="Ninguna"/>
    <n v="60"/>
    <n v="60"/>
    <n v="24"/>
    <n v="36"/>
    <n v="0.66666666666666663"/>
    <n v="2.7777777777777776E-2"/>
  </r>
  <r>
    <n v="758"/>
    <n v="18"/>
    <s v="Plato_2"/>
    <s v="Descripcion del Plato_2"/>
    <n v="18"/>
    <n v="30"/>
    <n v="1"/>
    <n v="32"/>
    <s v="Ninguna"/>
    <n v="30"/>
    <n v="30"/>
    <n v="12"/>
    <n v="18"/>
    <n v="0.66666666666666663"/>
    <n v="2.2222222222222223E-2"/>
  </r>
  <r>
    <n v="758"/>
    <n v="18"/>
    <s v="Plato_5"/>
    <s v="Descripcion del Plato_5"/>
    <n v="13"/>
    <n v="22"/>
    <n v="1"/>
    <n v="9"/>
    <s v="Sin cebolla"/>
    <n v="22"/>
    <n v="22"/>
    <n v="9"/>
    <n v="13"/>
    <n v="0.69230769230769229"/>
    <n v="6.2500000000000003E-3"/>
  </r>
  <r>
    <n v="759"/>
    <n v="20"/>
    <s v="Plato_11"/>
    <s v="Descripcion del Plato_11"/>
    <n v="20"/>
    <n v="33"/>
    <n v="3"/>
    <n v="48"/>
    <s v="Ninguna"/>
    <n v="99"/>
    <n v="99"/>
    <n v="39"/>
    <n v="60"/>
    <n v="0.65"/>
    <n v="3.3333333333333333E-2"/>
  </r>
  <r>
    <n v="759"/>
    <n v="20"/>
    <s v="Plato_6"/>
    <s v="Descripcion del Plato_6"/>
    <n v="16"/>
    <n v="27"/>
    <n v="3"/>
    <n v="51"/>
    <s v="Ninguna"/>
    <n v="81"/>
    <n v="81"/>
    <n v="33"/>
    <n v="48"/>
    <n v="0.6875"/>
    <n v="3.5416666666666666E-2"/>
  </r>
  <r>
    <n v="759"/>
    <n v="20"/>
    <s v="Plato_1"/>
    <s v="Descripcion del Plato_1"/>
    <n v="15"/>
    <n v="25"/>
    <n v="3"/>
    <n v="41"/>
    <s v="Ninguna"/>
    <n v="75"/>
    <n v="75"/>
    <n v="30"/>
    <n v="45"/>
    <n v="0.66666666666666663"/>
    <n v="2.8472222222222222E-2"/>
  </r>
  <r>
    <n v="759"/>
    <n v="20"/>
    <s v="Plato_9"/>
    <s v="Descripcion del Plato_9"/>
    <n v="17"/>
    <n v="29"/>
    <n v="3"/>
    <n v="56"/>
    <s v="Sin cebolla"/>
    <n v="87"/>
    <n v="87"/>
    <n v="36"/>
    <n v="51"/>
    <n v="0.70588235294117652"/>
    <n v="3.888888888888889E-2"/>
  </r>
  <r>
    <n v="760"/>
    <n v="5"/>
    <s v="Plato_8"/>
    <s v="Descripcion del Plato_8"/>
    <n v="21"/>
    <n v="35"/>
    <n v="3"/>
    <n v="20"/>
    <s v="Ninguna"/>
    <n v="105"/>
    <n v="105"/>
    <n v="42"/>
    <n v="63"/>
    <n v="0.66666666666666663"/>
    <n v="1.3888888888888888E-2"/>
  </r>
  <r>
    <n v="761"/>
    <n v="4"/>
    <s v="Plato_7"/>
    <s v="Descripcion del Plato_7"/>
    <n v="14"/>
    <n v="24"/>
    <n v="3"/>
    <n v="54"/>
    <s v="Sin cebolla"/>
    <n v="72"/>
    <n v="72"/>
    <n v="30"/>
    <n v="42"/>
    <n v="0.7142857142857143"/>
    <n v="3.7499999999999999E-2"/>
  </r>
  <r>
    <n v="761"/>
    <n v="4"/>
    <s v="Plato_16"/>
    <s v="Descripcion del Plato_16"/>
    <n v="16"/>
    <n v="28"/>
    <n v="2"/>
    <n v="20"/>
    <s v="Ninguna"/>
    <n v="56"/>
    <n v="56"/>
    <n v="24"/>
    <n v="32"/>
    <n v="0.75"/>
    <n v="1.3888888888888888E-2"/>
  </r>
  <r>
    <n v="761"/>
    <n v="4"/>
    <s v="Plato_14"/>
    <s v="Descripcion del Plato_14"/>
    <n v="14"/>
    <n v="23"/>
    <n v="2"/>
    <n v="28"/>
    <s v="Ninguna"/>
    <n v="46"/>
    <n v="46"/>
    <n v="18"/>
    <n v="28"/>
    <n v="0.6428571428571429"/>
    <n v="1.9444444444444445E-2"/>
  </r>
  <r>
    <n v="762"/>
    <n v="4"/>
    <s v="Plato_13"/>
    <s v="Descripcion del Plato_13"/>
    <n v="13"/>
    <n v="21"/>
    <n v="1"/>
    <n v="20"/>
    <s v="Sin cebolla"/>
    <n v="21"/>
    <n v="21"/>
    <n v="8"/>
    <n v="13"/>
    <n v="0.61538461538461542"/>
    <n v="1.3888888888888888E-2"/>
  </r>
  <r>
    <n v="762"/>
    <n v="4"/>
    <s v="Plato_10"/>
    <s v="Descripcion del Plato_10"/>
    <n v="15"/>
    <n v="26"/>
    <n v="3"/>
    <n v="9"/>
    <s v="Ninguna"/>
    <n v="78"/>
    <n v="78"/>
    <n v="33"/>
    <n v="45"/>
    <n v="0.73333333333333328"/>
    <n v="6.2500000000000003E-3"/>
  </r>
  <r>
    <n v="763"/>
    <n v="18"/>
    <s v="Plato_11"/>
    <s v="Descripcion del Plato_11"/>
    <n v="20"/>
    <n v="33"/>
    <n v="2"/>
    <n v="14"/>
    <s v="Sin cebolla"/>
    <n v="66"/>
    <n v="66"/>
    <n v="26"/>
    <n v="40"/>
    <n v="0.65"/>
    <n v="9.7222222222222224E-3"/>
  </r>
  <r>
    <n v="763"/>
    <n v="18"/>
    <s v="Plato_12"/>
    <s v="Descripcion del Plato_12"/>
    <n v="11"/>
    <n v="19"/>
    <n v="2"/>
    <n v="18"/>
    <s v="Sin cebolla"/>
    <n v="38"/>
    <n v="38"/>
    <n v="16"/>
    <n v="22"/>
    <n v="0.72727272727272729"/>
    <n v="1.2500000000000001E-2"/>
  </r>
  <r>
    <n v="764"/>
    <n v="20"/>
    <s v="Plato_6"/>
    <s v="Descripcion del Plato_6"/>
    <n v="16"/>
    <n v="27"/>
    <n v="1"/>
    <n v="53"/>
    <s v="Ninguna"/>
    <n v="27"/>
    <n v="27"/>
    <n v="11"/>
    <n v="16"/>
    <n v="0.6875"/>
    <n v="3.6805555555555557E-2"/>
  </r>
  <r>
    <n v="764"/>
    <n v="20"/>
    <s v="Plato_18"/>
    <s v="Descripcion del Plato_18"/>
    <n v="20"/>
    <n v="34"/>
    <n v="1"/>
    <n v="24"/>
    <s v="Ninguna"/>
    <n v="34"/>
    <n v="34"/>
    <n v="14"/>
    <n v="20"/>
    <n v="0.7"/>
    <n v="1.6666666666666666E-2"/>
  </r>
  <r>
    <n v="764"/>
    <n v="20"/>
    <s v="Plato_7"/>
    <s v="Descripcion del Plato_7"/>
    <n v="14"/>
    <n v="24"/>
    <n v="1"/>
    <n v="35"/>
    <s v="Ninguna"/>
    <n v="24"/>
    <n v="24"/>
    <n v="10"/>
    <n v="14"/>
    <n v="0.7142857142857143"/>
    <n v="2.4305555555555556E-2"/>
  </r>
  <r>
    <n v="765"/>
    <n v="20"/>
    <s v="Plato_10"/>
    <s v="Descripcion del Plato_10"/>
    <n v="15"/>
    <n v="26"/>
    <n v="3"/>
    <n v="55"/>
    <s v="Sin cebolla"/>
    <n v="78"/>
    <n v="78"/>
    <n v="33"/>
    <n v="45"/>
    <n v="0.73333333333333328"/>
    <n v="3.8194444444444448E-2"/>
  </r>
  <r>
    <n v="765"/>
    <n v="20"/>
    <s v="Plato_16"/>
    <s v="Descripcion del Plato_16"/>
    <n v="16"/>
    <n v="28"/>
    <n v="2"/>
    <n v="14"/>
    <s v="Ninguna"/>
    <n v="56"/>
    <n v="56"/>
    <n v="24"/>
    <n v="32"/>
    <n v="0.75"/>
    <n v="9.7222222222222224E-3"/>
  </r>
  <r>
    <n v="765"/>
    <n v="20"/>
    <s v="Plato_13"/>
    <s v="Descripcion del Plato_13"/>
    <n v="13"/>
    <n v="21"/>
    <n v="3"/>
    <n v="52"/>
    <s v="Ninguna"/>
    <n v="63"/>
    <n v="63"/>
    <n v="24"/>
    <n v="39"/>
    <n v="0.61538461538461542"/>
    <n v="3.6111111111111108E-2"/>
  </r>
  <r>
    <n v="765"/>
    <n v="20"/>
    <s v="Plato_19"/>
    <s v="Descripcion del Plato_19"/>
    <n v="22"/>
    <n v="36"/>
    <n v="1"/>
    <n v="43"/>
    <s v="Ninguna"/>
    <n v="36"/>
    <n v="36"/>
    <n v="14"/>
    <n v="22"/>
    <n v="0.63636363636363635"/>
    <n v="2.9861111111111113E-2"/>
  </r>
  <r>
    <n v="766"/>
    <n v="17"/>
    <s v="Plato_2"/>
    <s v="Descripcion del Plato_2"/>
    <n v="18"/>
    <n v="30"/>
    <n v="2"/>
    <n v="52"/>
    <s v="Ninguna"/>
    <n v="60"/>
    <n v="60"/>
    <n v="24"/>
    <n v="36"/>
    <n v="0.66666666666666663"/>
    <n v="3.6111111111111108E-2"/>
  </r>
  <r>
    <n v="766"/>
    <n v="17"/>
    <s v="Plato_12"/>
    <s v="Descripcion del Plato_12"/>
    <n v="11"/>
    <n v="19"/>
    <n v="1"/>
    <n v="59"/>
    <s v="Ninguna"/>
    <n v="19"/>
    <n v="19"/>
    <n v="8"/>
    <n v="11"/>
    <n v="0.72727272727272729"/>
    <n v="4.0972222222222222E-2"/>
  </r>
  <r>
    <n v="766"/>
    <n v="17"/>
    <s v="Plato_3"/>
    <s v="Descripcion del Plato_3"/>
    <n v="12"/>
    <n v="20"/>
    <n v="3"/>
    <n v="7"/>
    <s v="Ninguna"/>
    <n v="60"/>
    <n v="60"/>
    <n v="24"/>
    <n v="36"/>
    <n v="0.66666666666666663"/>
    <n v="4.8611111111111112E-3"/>
  </r>
  <r>
    <n v="766"/>
    <n v="17"/>
    <s v="Plato_14"/>
    <s v="Descripcion del Plato_14"/>
    <n v="14"/>
    <n v="23"/>
    <n v="2"/>
    <n v="16"/>
    <s v="Sin cebolla"/>
    <n v="46"/>
    <n v="46"/>
    <n v="18"/>
    <n v="28"/>
    <n v="0.6428571428571429"/>
    <n v="1.1111111111111112E-2"/>
  </r>
  <r>
    <n v="767"/>
    <n v="10"/>
    <s v="Plato_9"/>
    <s v="Descripcion del Plato_9"/>
    <n v="17"/>
    <n v="29"/>
    <n v="2"/>
    <n v="12"/>
    <s v="Sin cebolla"/>
    <n v="58"/>
    <n v="58"/>
    <n v="24"/>
    <n v="34"/>
    <n v="0.70588235294117652"/>
    <n v="8.3333333333333332E-3"/>
  </r>
  <r>
    <n v="767"/>
    <n v="10"/>
    <s v="Plato_7"/>
    <s v="Descripcion del Plato_7"/>
    <n v="14"/>
    <n v="24"/>
    <n v="2"/>
    <n v="30"/>
    <s v="Sin cebolla"/>
    <n v="48"/>
    <n v="48"/>
    <n v="20"/>
    <n v="28"/>
    <n v="0.7142857142857143"/>
    <n v="2.0833333333333332E-2"/>
  </r>
  <r>
    <n v="767"/>
    <n v="10"/>
    <s v="Plato_13"/>
    <s v="Descripcion del Plato_13"/>
    <n v="13"/>
    <n v="21"/>
    <n v="3"/>
    <n v="43"/>
    <s v="Sin cebolla"/>
    <n v="63"/>
    <n v="63"/>
    <n v="24"/>
    <n v="39"/>
    <n v="0.61538461538461542"/>
    <n v="2.9861111111111113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1F079D-30E5-4FE9-A2BB-057C68B2C397}" name="TablaDinámica11"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93:A194" firstHeaderRow="1" firstDataRow="1" firstDataCol="0"/>
  <pivotFields count="15">
    <pivotField numFmtId="1" showAll="0"/>
    <pivotField numFmtId="1" showAll="0"/>
    <pivotField showAll="0"/>
    <pivotField showAll="0"/>
    <pivotField numFmtId="44" showAll="0"/>
    <pivotField numFmtId="44" showAll="0"/>
    <pivotField numFmtId="1" showAll="0"/>
    <pivotField numFmtId="1" showAll="0"/>
    <pivotField showAll="0"/>
    <pivotField numFmtId="44" showAll="0"/>
    <pivotField numFmtId="44" showAll="0"/>
    <pivotField numFmtId="44" showAll="0"/>
    <pivotField dataField="1" numFmtId="44" showAll="0"/>
    <pivotField numFmtId="10" showAll="0"/>
    <pivotField numFmtId="166" showAll="0"/>
  </pivotFields>
  <rowItems count="1">
    <i/>
  </rowItems>
  <colItems count="1">
    <i/>
  </colItems>
  <dataFields count="1">
    <dataField name="Suma de Costo" fld="12" baseField="0" baseItem="0" numFmtId="4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EB3F83-5D99-46E8-9282-2BF19E0140FD}" name="TablaDinámica10"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78:B186" firstHeaderRow="1" firstDataRow="1" firstDataCol="1"/>
  <pivotFields count="34">
    <pivotField numFmtId="49" showAll="0"/>
    <pivotField numFmtId="49" showAll="0"/>
    <pivotField showAll="0"/>
    <pivotField dataField="1"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Items count="1">
    <i/>
  </colItems>
  <dataFields count="1">
    <dataField name="Promedio de Número de Comensales2" fld="3" subtotal="average" baseField="27" baseItem="9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166EBE-EE8E-4B92-BA0D-192E1109989D}" name="TablaDinámica2"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3">
  <location ref="A33:C38" firstHeaderRow="1" firstDataRow="2"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axis="axisRow" dataField="1" showAll="0" sortType="descending">
      <items count="4">
        <item x="1"/>
        <item x="2"/>
        <item x="0"/>
        <item t="default"/>
      </items>
      <autoSortScope>
        <pivotArea dataOnly="0" outline="0" fieldPosition="0">
          <references count="2">
            <reference field="4294967294" count="1" selected="0">
              <x v="0"/>
            </reference>
            <reference field="24" count="1" selected="0">
              <x v="1"/>
            </reference>
          </references>
        </pivotArea>
      </autoSortScope>
    </pivotField>
    <pivotField showAll="0"/>
    <pivotField showAll="0"/>
    <pivotField numFmtId="44" showAll="0"/>
    <pivotField numFmtId="44" showAll="0"/>
    <pivotField showAll="0"/>
    <pivotField showAll="0"/>
    <pivotField showAll="0"/>
    <pivotField showAll="0"/>
    <pivotField showAll="0"/>
    <pivotField showAll="0"/>
    <pivotField showAll="0"/>
    <pivotField axis="axisCol" showAll="0">
      <items count="3">
        <item h="1" x="1"/>
        <item x="0"/>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2"/>
  </rowFields>
  <rowItems count="4">
    <i>
      <x v="1"/>
    </i>
    <i>
      <x v="2"/>
    </i>
    <i>
      <x/>
    </i>
    <i t="grand">
      <x/>
    </i>
  </rowItems>
  <colFields count="1">
    <field x="24"/>
  </colFields>
  <colItems count="2">
    <i>
      <x v="1"/>
    </i>
    <i t="grand">
      <x/>
    </i>
  </colItems>
  <dataFields count="1">
    <dataField name="Cuenta de Método de Pago" fld="12" subtotal="count" baseField="0" baseItem="0"/>
  </dataFields>
  <chartFormats count="5">
    <chartFormat chart="0" format="0" series="1">
      <pivotArea type="data" outline="0" fieldPosition="0">
        <references count="2">
          <reference field="4294967294" count="1" selected="0">
            <x v="0"/>
          </reference>
          <reference field="24" count="1" selected="0">
            <x v="1"/>
          </reference>
        </references>
      </pivotArea>
    </chartFormat>
    <chartFormat chart="16" format="0" series="1">
      <pivotArea type="data" outline="0" fieldPosition="0">
        <references count="2">
          <reference field="4294967294" count="1" selected="0">
            <x v="0"/>
          </reference>
          <reference field="24" count="1" selected="0">
            <x v="1"/>
          </reference>
        </references>
      </pivotArea>
    </chartFormat>
    <chartFormat chart="16" format="1">
      <pivotArea type="data" outline="0" fieldPosition="0">
        <references count="3">
          <reference field="4294967294" count="1" selected="0">
            <x v="0"/>
          </reference>
          <reference field="12" count="1" selected="0">
            <x v="1"/>
          </reference>
          <reference field="24" count="1" selected="0">
            <x v="1"/>
          </reference>
        </references>
      </pivotArea>
    </chartFormat>
    <chartFormat chart="16" format="2">
      <pivotArea type="data" outline="0" fieldPosition="0">
        <references count="3">
          <reference field="4294967294" count="1" selected="0">
            <x v="0"/>
          </reference>
          <reference field="12" count="1" selected="0">
            <x v="2"/>
          </reference>
          <reference field="24" count="1" selected="0">
            <x v="1"/>
          </reference>
        </references>
      </pivotArea>
    </chartFormat>
    <chartFormat chart="16" format="3">
      <pivotArea type="data" outline="0" fieldPosition="0">
        <references count="3">
          <reference field="4294967294" count="1" selected="0">
            <x v="0"/>
          </reference>
          <reference field="12"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ED1F77-BFFE-48D8-9E72-E8216F7BB802}" name="TablaDinámica7"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111:C120" firstHeaderRow="1" firstDataRow="2"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709">
        <item x="700"/>
        <item x="146"/>
        <item x="553"/>
        <item x="311"/>
        <item x="264"/>
        <item x="396"/>
        <item x="157"/>
        <item x="641"/>
        <item x="526"/>
        <item x="271"/>
        <item x="25"/>
        <item x="36"/>
        <item x="687"/>
        <item x="640"/>
        <item x="6"/>
        <item x="355"/>
        <item x="368"/>
        <item x="200"/>
        <item x="624"/>
        <item x="662"/>
        <item x="132"/>
        <item x="65"/>
        <item x="279"/>
        <item x="415"/>
        <item x="46"/>
        <item x="410"/>
        <item x="600"/>
        <item x="103"/>
        <item x="131"/>
        <item x="374"/>
        <item x="591"/>
        <item x="147"/>
        <item x="564"/>
        <item x="240"/>
        <item x="164"/>
        <item x="303"/>
        <item x="138"/>
        <item x="618"/>
        <item x="116"/>
        <item x="155"/>
        <item x="158"/>
        <item x="85"/>
        <item x="473"/>
        <item x="621"/>
        <item x="633"/>
        <item x="16"/>
        <item x="520"/>
        <item x="348"/>
        <item x="88"/>
        <item x="126"/>
        <item x="209"/>
        <item x="239"/>
        <item x="382"/>
        <item x="692"/>
        <item x="422"/>
        <item x="631"/>
        <item x="604"/>
        <item x="356"/>
        <item x="101"/>
        <item x="467"/>
        <item x="464"/>
        <item x="91"/>
        <item x="403"/>
        <item x="400"/>
        <item x="33"/>
        <item x="162"/>
        <item x="401"/>
        <item x="324"/>
        <item x="675"/>
        <item x="189"/>
        <item x="549"/>
        <item x="230"/>
        <item x="175"/>
        <item x="39"/>
        <item x="210"/>
        <item x="702"/>
        <item x="318"/>
        <item x="602"/>
        <item x="643"/>
        <item x="130"/>
        <item x="335"/>
        <item x="64"/>
        <item x="406"/>
        <item x="672"/>
        <item x="430"/>
        <item x="678"/>
        <item x="428"/>
        <item x="393"/>
        <item x="283"/>
        <item x="163"/>
        <item x="391"/>
        <item x="135"/>
        <item x="28"/>
        <item x="202"/>
        <item x="366"/>
        <item x="488"/>
        <item x="677"/>
        <item x="586"/>
        <item x="319"/>
        <item x="100"/>
        <item x="83"/>
        <item x="99"/>
        <item x="499"/>
        <item x="443"/>
        <item x="40"/>
        <item x="71"/>
        <item x="186"/>
        <item x="284"/>
        <item x="414"/>
        <item x="505"/>
        <item x="455"/>
        <item x="104"/>
        <item x="34"/>
        <item x="639"/>
        <item x="180"/>
        <item x="389"/>
        <item x="616"/>
        <item x="201"/>
        <item x="607"/>
        <item x="166"/>
        <item x="686"/>
        <item x="265"/>
        <item x="487"/>
        <item x="184"/>
        <item x="37"/>
        <item x="581"/>
        <item x="296"/>
        <item x="567"/>
        <item x="294"/>
        <item x="9"/>
        <item x="188"/>
        <item x="49"/>
        <item x="566"/>
        <item x="703"/>
        <item x="299"/>
        <item x="448"/>
        <item x="185"/>
        <item x="97"/>
        <item x="361"/>
        <item x="181"/>
        <item x="667"/>
        <item x="442"/>
        <item x="684"/>
        <item x="174"/>
        <item x="606"/>
        <item x="18"/>
        <item x="325"/>
        <item x="525"/>
        <item x="223"/>
        <item x="407"/>
        <item x="183"/>
        <item x="127"/>
        <item x="75"/>
        <item x="193"/>
        <item x="326"/>
        <item x="509"/>
        <item x="383"/>
        <item x="647"/>
        <item x="578"/>
        <item x="496"/>
        <item x="623"/>
        <item x="461"/>
        <item x="673"/>
        <item x="247"/>
        <item x="418"/>
        <item x="690"/>
        <item x="648"/>
        <item x="110"/>
        <item x="463"/>
        <item x="168"/>
        <item x="229"/>
        <item x="597"/>
        <item x="236"/>
        <item x="276"/>
        <item x="96"/>
        <item x="585"/>
        <item x="26"/>
        <item x="327"/>
        <item x="423"/>
        <item x="59"/>
        <item x="457"/>
        <item x="329"/>
        <item x="440"/>
        <item x="371"/>
        <item x="30"/>
        <item x="250"/>
        <item x="76"/>
        <item x="638"/>
        <item x="268"/>
        <item x="77"/>
        <item x="521"/>
        <item x="332"/>
        <item x="534"/>
        <item x="510"/>
        <item x="156"/>
        <item x="550"/>
        <item x="609"/>
        <item x="287"/>
        <item x="32"/>
        <item x="706"/>
        <item x="622"/>
        <item x="402"/>
        <item x="20"/>
        <item x="308"/>
        <item x="670"/>
        <item x="376"/>
        <item x="494"/>
        <item x="514"/>
        <item x="48"/>
        <item x="270"/>
        <item x="635"/>
        <item x="427"/>
        <item x="537"/>
        <item x="447"/>
        <item x="66"/>
        <item x="233"/>
        <item x="150"/>
        <item x="533"/>
        <item x="446"/>
        <item x="316"/>
        <item x="456"/>
        <item x="612"/>
        <item x="544"/>
        <item x="694"/>
        <item x="399"/>
        <item x="441"/>
        <item x="477"/>
        <item x="297"/>
        <item x="12"/>
        <item x="593"/>
        <item x="653"/>
        <item x="470"/>
        <item x="364"/>
        <item x="590"/>
        <item x="369"/>
        <item x="478"/>
        <item x="105"/>
        <item x="491"/>
        <item x="465"/>
        <item x="705"/>
        <item x="504"/>
        <item x="395"/>
        <item x="333"/>
        <item x="262"/>
        <item x="149"/>
        <item x="291"/>
        <item x="107"/>
        <item x="573"/>
        <item x="426"/>
        <item x="245"/>
        <item x="53"/>
        <item x="575"/>
        <item x="576"/>
        <item x="314"/>
        <item x="646"/>
        <item x="665"/>
        <item x="80"/>
        <item x="562"/>
        <item x="579"/>
        <item x="495"/>
        <item x="87"/>
        <item x="611"/>
        <item x="70"/>
        <item x="683"/>
        <item x="693"/>
        <item x="220"/>
        <item x="568"/>
        <item x="119"/>
        <item x="4"/>
        <item x="260"/>
        <item x="569"/>
        <item x="310"/>
        <item x="148"/>
        <item x="94"/>
        <item x="315"/>
        <item x="244"/>
        <item x="254"/>
        <item x="82"/>
        <item x="323"/>
        <item x="429"/>
        <item x="47"/>
        <item x="620"/>
        <item x="44"/>
        <item x="424"/>
        <item x="214"/>
        <item x="688"/>
        <item x="190"/>
        <item x="484"/>
        <item x="506"/>
        <item x="644"/>
        <item x="580"/>
        <item x="165"/>
        <item x="217"/>
        <item x="587"/>
        <item x="657"/>
        <item x="697"/>
        <item x="29"/>
        <item x="249"/>
        <item x="577"/>
        <item x="179"/>
        <item x="689"/>
        <item x="282"/>
        <item x="5"/>
        <item x="362"/>
        <item x="450"/>
        <item x="582"/>
        <item x="698"/>
        <item x="102"/>
        <item x="632"/>
        <item x="182"/>
        <item x="471"/>
        <item x="346"/>
        <item x="501"/>
        <item x="377"/>
        <item x="701"/>
        <item x="140"/>
        <item x="388"/>
        <item x="342"/>
        <item x="365"/>
        <item x="370"/>
        <item x="671"/>
        <item x="206"/>
        <item x="45"/>
        <item x="154"/>
        <item x="197"/>
        <item x="31"/>
        <item x="69"/>
        <item x="645"/>
        <item x="524"/>
        <item x="93"/>
        <item x="480"/>
        <item x="658"/>
        <item x="139"/>
        <item x="453"/>
        <item x="538"/>
        <item x="170"/>
        <item x="432"/>
        <item x="14"/>
        <item x="601"/>
        <item x="522"/>
        <item x="571"/>
        <item x="345"/>
        <item x="375"/>
        <item x="289"/>
        <item x="626"/>
        <item x="592"/>
        <item x="86"/>
        <item x="343"/>
        <item x="292"/>
        <item x="285"/>
        <item x="112"/>
        <item x="476"/>
        <item x="278"/>
        <item x="312"/>
        <item x="258"/>
        <item x="507"/>
        <item x="194"/>
        <item x="421"/>
        <item x="173"/>
        <item x="344"/>
        <item x="328"/>
        <item x="89"/>
        <item x="57"/>
        <item x="596"/>
        <item x="629"/>
        <item x="707"/>
        <item x="338"/>
        <item x="73"/>
        <item x="2"/>
        <item x="305"/>
        <item x="207"/>
        <item x="565"/>
        <item x="390"/>
        <item x="309"/>
        <item x="225"/>
        <item x="613"/>
        <item x="615"/>
        <item x="129"/>
        <item x="483"/>
        <item x="372"/>
        <item x="68"/>
        <item x="531"/>
        <item x="570"/>
        <item x="192"/>
        <item x="300"/>
        <item x="281"/>
        <item x="19"/>
        <item x="699"/>
        <item x="123"/>
        <item x="321"/>
        <item x="307"/>
        <item x="42"/>
        <item x="625"/>
        <item x="216"/>
        <item x="317"/>
        <item x="360"/>
        <item x="617"/>
        <item x="392"/>
        <item x="133"/>
        <item x="472"/>
        <item x="381"/>
        <item x="444"/>
        <item x="459"/>
        <item x="124"/>
        <item x="546"/>
        <item x="232"/>
        <item x="594"/>
        <item x="502"/>
        <item x="10"/>
        <item x="481"/>
        <item x="334"/>
        <item x="178"/>
        <item x="535"/>
        <item x="17"/>
        <item x="286"/>
        <item x="654"/>
        <item x="62"/>
        <item x="363"/>
        <item x="141"/>
        <item x="543"/>
        <item x="98"/>
        <item x="95"/>
        <item x="685"/>
        <item x="516"/>
        <item x="301"/>
        <item x="252"/>
        <item x="458"/>
        <item x="58"/>
        <item x="555"/>
        <item x="474"/>
        <item x="78"/>
        <item x="394"/>
        <item x="545"/>
        <item x="409"/>
        <item x="676"/>
        <item x="610"/>
        <item x="649"/>
        <item x="508"/>
        <item x="205"/>
        <item x="385"/>
        <item x="72"/>
        <item x="497"/>
        <item x="3"/>
        <item x="226"/>
        <item x="219"/>
        <item x="63"/>
        <item x="358"/>
        <item x="354"/>
        <item x="253"/>
        <item x="554"/>
        <item x="404"/>
        <item x="680"/>
        <item x="661"/>
        <item x="431"/>
        <item x="523"/>
        <item x="500"/>
        <item x="111"/>
        <item x="405"/>
        <item x="122"/>
        <item x="558"/>
        <item x="433"/>
        <item x="198"/>
        <item x="482"/>
        <item x="529"/>
        <item x="336"/>
        <item x="489"/>
        <item x="547"/>
        <item x="551"/>
        <item x="274"/>
        <item x="302"/>
        <item x="340"/>
        <item x="267"/>
        <item x="145"/>
        <item x="627"/>
        <item x="572"/>
        <item x="595"/>
        <item x="322"/>
        <item x="588"/>
        <item x="134"/>
        <item x="242"/>
        <item x="454"/>
        <item x="438"/>
        <item x="52"/>
        <item x="136"/>
        <item x="552"/>
        <item x="634"/>
        <item x="50"/>
        <item x="420"/>
        <item x="666"/>
        <item x="642"/>
        <item x="691"/>
        <item x="490"/>
        <item x="469"/>
        <item x="479"/>
        <item x="357"/>
        <item x="386"/>
        <item x="15"/>
        <item x="298"/>
        <item x="61"/>
        <item x="584"/>
        <item x="246"/>
        <item x="23"/>
        <item x="608"/>
        <item x="120"/>
        <item x="293"/>
        <item x="199"/>
        <item x="682"/>
        <item x="650"/>
        <item x="22"/>
        <item x="330"/>
        <item x="81"/>
        <item x="113"/>
        <item x="492"/>
        <item x="425"/>
        <item x="204"/>
        <item x="320"/>
        <item x="259"/>
        <item x="79"/>
        <item x="466"/>
        <item x="90"/>
        <item x="378"/>
        <item x="263"/>
        <item x="349"/>
        <item x="304"/>
        <item x="373"/>
        <item x="475"/>
        <item x="511"/>
        <item x="221"/>
        <item x="460"/>
        <item x="439"/>
        <item x="599"/>
        <item x="589"/>
        <item x="408"/>
        <item x="224"/>
        <item x="228"/>
        <item x="417"/>
        <item x="651"/>
        <item x="295"/>
        <item x="663"/>
        <item x="603"/>
        <item x="118"/>
        <item x="668"/>
        <item x="367"/>
        <item x="561"/>
        <item x="656"/>
        <item x="636"/>
        <item x="339"/>
        <item x="384"/>
        <item x="556"/>
        <item x="196"/>
        <item x="528"/>
        <item x="27"/>
        <item x="628"/>
        <item x="513"/>
        <item x="272"/>
        <item x="674"/>
        <item x="142"/>
        <item x="187"/>
        <item x="630"/>
        <item x="125"/>
        <item x="350"/>
        <item x="619"/>
        <item x="159"/>
        <item x="176"/>
        <item x="280"/>
        <item x="462"/>
        <item x="416"/>
        <item x="347"/>
        <item x="660"/>
        <item x="434"/>
        <item x="583"/>
        <item x="451"/>
        <item x="231"/>
        <item x="542"/>
        <item x="161"/>
        <item x="43"/>
        <item x="536"/>
        <item x="255"/>
        <item x="379"/>
        <item x="266"/>
        <item x="211"/>
        <item x="195"/>
        <item x="605"/>
        <item x="486"/>
        <item x="128"/>
        <item x="144"/>
        <item x="60"/>
        <item x="108"/>
        <item x="151"/>
        <item x="503"/>
        <item x="277"/>
        <item x="306"/>
        <item x="55"/>
        <item x="1"/>
        <item x="679"/>
        <item x="485"/>
        <item x="290"/>
        <item x="437"/>
        <item x="273"/>
        <item x="398"/>
        <item x="413"/>
        <item x="493"/>
        <item x="237"/>
        <item x="212"/>
        <item x="498"/>
        <item x="313"/>
        <item x="614"/>
        <item x="532"/>
        <item x="574"/>
        <item x="275"/>
        <item x="557"/>
        <item x="527"/>
        <item x="655"/>
        <item x="548"/>
        <item x="261"/>
        <item x="664"/>
        <item x="449"/>
        <item x="519"/>
        <item x="152"/>
        <item x="74"/>
        <item x="530"/>
        <item x="11"/>
        <item x="35"/>
        <item x="21"/>
        <item x="56"/>
        <item x="563"/>
        <item x="54"/>
        <item x="227"/>
        <item x="67"/>
        <item x="92"/>
        <item x="468"/>
        <item x="419"/>
        <item x="84"/>
        <item x="512"/>
        <item x="560"/>
        <item x="24"/>
        <item x="540"/>
        <item x="121"/>
        <item x="696"/>
        <item x="436"/>
        <item x="288"/>
        <item x="114"/>
        <item x="153"/>
        <item x="191"/>
        <item x="177"/>
        <item x="137"/>
        <item x="681"/>
        <item x="8"/>
        <item x="51"/>
        <item x="172"/>
        <item x="331"/>
        <item x="652"/>
        <item x="541"/>
        <item x="669"/>
        <item x="235"/>
        <item x="351"/>
        <item x="452"/>
        <item x="169"/>
        <item x="208"/>
        <item x="115"/>
        <item x="222"/>
        <item x="359"/>
        <item x="412"/>
        <item x="256"/>
        <item x="515"/>
        <item x="109"/>
        <item x="238"/>
        <item x="637"/>
        <item x="257"/>
        <item x="243"/>
        <item x="353"/>
        <item x="38"/>
        <item x="241"/>
        <item x="218"/>
        <item x="337"/>
        <item x="0"/>
        <item x="380"/>
        <item x="397"/>
        <item x="167"/>
        <item x="160"/>
        <item x="13"/>
        <item x="106"/>
        <item x="559"/>
        <item x="435"/>
        <item x="341"/>
        <item x="387"/>
        <item x="352"/>
        <item x="517"/>
        <item x="171"/>
        <item x="215"/>
        <item x="7"/>
        <item x="143"/>
        <item x="598"/>
        <item x="234"/>
        <item x="117"/>
        <item x="695"/>
        <item x="203"/>
        <item x="518"/>
        <item x="411"/>
        <item x="704"/>
        <item x="539"/>
        <item x="251"/>
        <item x="41"/>
        <item x="445"/>
        <item x="213"/>
        <item x="269"/>
        <item x="659"/>
        <item x="248"/>
        <item t="default"/>
      </items>
    </pivotField>
    <pivotField showAll="0"/>
    <pivotField numFmtId="44" showAll="0"/>
    <pivotField numFmtId="44" showAll="0"/>
    <pivotField showAll="0"/>
    <pivotField showAll="0"/>
    <pivotField showAll="0"/>
    <pivotField showAll="0"/>
    <pivotField showAll="0"/>
    <pivotField showAll="0"/>
    <pivotField showAll="0"/>
    <pivotField axis="axisCol" showAll="0">
      <items count="3">
        <item h="1"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Fields count="1">
    <field x="24"/>
  </colFields>
  <colItems count="2">
    <i>
      <x v="1"/>
    </i>
    <i t="grand">
      <x/>
    </i>
  </colItems>
  <dataFields count="1">
    <dataField name="Suma de Propina" fld="13" baseField="0" baseItem="0" numFmtId="44"/>
  </dataFields>
  <formats count="1">
    <format dxfId="2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4B9FF3-2A2A-40CA-9CF9-DBFE7E71CEC2}" name="TablaDinámica1"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2">
  <location ref="A13:B18" firstHeaderRow="1"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numFmtId="44" showAll="0"/>
    <pivotField dataField="1" numFmtId="44" showAll="0"/>
    <pivotField showAll="0"/>
    <pivotField showAll="0"/>
    <pivotField showAll="0"/>
    <pivotField showAll="0"/>
    <pivotField showAll="0"/>
    <pivotField showAll="0"/>
    <pivotField showAll="0"/>
    <pivotField axis="axisRow" showAll="0">
      <items count="3">
        <item h="1" x="1"/>
        <item x="0"/>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24"/>
    <field x="11"/>
  </rowFields>
  <rowItems count="5">
    <i>
      <x v="1"/>
    </i>
    <i r="1">
      <x/>
    </i>
    <i r="1">
      <x v="1"/>
    </i>
    <i r="1">
      <x v="2"/>
    </i>
    <i t="grand">
      <x/>
    </i>
  </rowItems>
  <colItems count="1">
    <i/>
  </colItems>
  <dataFields count="1">
    <dataField name="Suma de Monto Total Pagado" fld="16" baseField="0" baseItem="0" numFmtId="44"/>
  </dataFields>
  <formats count="3">
    <format dxfId="26">
      <pivotArea outline="0" collapsedLevelsAreSubtotals="1" fieldPosition="0"/>
    </format>
    <format dxfId="25">
      <pivotArea outline="0" collapsedLevelsAreSubtotals="1" fieldPosition="0"/>
    </format>
    <format dxfId="24">
      <pivotArea collapsedLevelsAreSubtotals="1" fieldPosition="0">
        <references count="2">
          <reference field="11" count="1">
            <x v="0"/>
          </reference>
          <reference field="24" count="0" selected="0"/>
        </references>
      </pivotArea>
    </format>
  </formats>
  <chartFormats count="5">
    <chartFormat chart="10" format="1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10" format="18">
      <pivotArea type="data" outline="0" fieldPosition="0">
        <references count="3">
          <reference field="4294967294" count="1" selected="0">
            <x v="0"/>
          </reference>
          <reference field="11" count="1" selected="0">
            <x v="0"/>
          </reference>
          <reference field="24" count="1" selected="0">
            <x v="1"/>
          </reference>
        </references>
      </pivotArea>
    </chartFormat>
    <chartFormat chart="10" format="19">
      <pivotArea type="data" outline="0" fieldPosition="0">
        <references count="3">
          <reference field="4294967294" count="1" selected="0">
            <x v="0"/>
          </reference>
          <reference field="11" count="1" selected="0">
            <x v="1"/>
          </reference>
          <reference field="24" count="1" selected="0">
            <x v="1"/>
          </reference>
        </references>
      </pivotArea>
    </chartFormat>
    <chartFormat chart="10" format="20">
      <pivotArea type="data" outline="0" fieldPosition="0">
        <references count="3">
          <reference field="4294967294" count="1" selected="0">
            <x v="0"/>
          </reference>
          <reference field="11" count="1" selected="0">
            <x v="2"/>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601037-EA91-4050-83B9-285BF427DD19}" name="TablaDinámica6"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93:C102" firstHeaderRow="1" firstDataRow="2" firstDataCol="1"/>
  <pivotFields count="34">
    <pivotField numFmtId="49" showAll="0">
      <items count="7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38"/>
        <item x="242"/>
        <item x="126"/>
        <item x="209"/>
        <item x="144"/>
        <item x="132"/>
        <item x="149"/>
        <item x="160"/>
        <item x="234"/>
        <item x="204"/>
        <item x="236"/>
        <item x="249"/>
        <item x="233"/>
        <item x="208"/>
        <item x="226"/>
        <item x="263"/>
        <item x="221"/>
        <item x="195"/>
        <item x="211"/>
        <item x="124"/>
        <item x="237"/>
        <item x="123"/>
        <item x="188"/>
        <item x="185"/>
        <item x="246"/>
        <item x="148"/>
        <item x="243"/>
        <item x="200"/>
        <item x="140"/>
        <item x="121"/>
        <item x="202"/>
        <item x="244"/>
        <item x="142"/>
        <item x="216"/>
        <item x="145"/>
        <item x="182"/>
        <item x="191"/>
        <item x="238"/>
        <item x="139"/>
        <item x="161"/>
        <item x="261"/>
        <item x="219"/>
        <item x="231"/>
        <item x="225"/>
        <item x="203"/>
        <item x="170"/>
        <item x="177"/>
        <item x="214"/>
        <item x="213"/>
        <item x="186"/>
        <item x="189"/>
        <item x="166"/>
        <item x="192"/>
        <item x="153"/>
        <item x="253"/>
        <item x="262"/>
        <item x="207"/>
        <item x="174"/>
        <item x="257"/>
        <item x="193"/>
        <item x="232"/>
        <item x="178"/>
        <item x="162"/>
        <item x="120"/>
        <item x="156"/>
        <item x="119"/>
        <item x="155"/>
        <item x="239"/>
        <item x="175"/>
        <item x="130"/>
        <item x="125"/>
        <item x="205"/>
        <item x="265"/>
        <item x="167"/>
        <item x="259"/>
        <item x="165"/>
        <item x="147"/>
        <item x="260"/>
        <item x="157"/>
        <item x="245"/>
        <item x="190"/>
        <item x="168"/>
        <item x="254"/>
        <item x="222"/>
        <item x="118"/>
        <item x="255"/>
        <item x="180"/>
        <item x="136"/>
        <item x="154"/>
        <item x="134"/>
        <item x="206"/>
        <item x="164"/>
        <item x="131"/>
        <item x="169"/>
        <item x="198"/>
        <item x="141"/>
        <item x="122"/>
        <item x="199"/>
        <item x="227"/>
        <item x="248"/>
        <item x="173"/>
        <item x="220"/>
        <item x="194"/>
        <item x="133"/>
        <item x="215"/>
        <item x="184"/>
        <item x="258"/>
        <item x="223"/>
        <item x="197"/>
        <item x="201"/>
        <item x="171"/>
        <item x="181"/>
        <item x="217"/>
        <item x="187"/>
        <item x="229"/>
        <item x="158"/>
        <item x="252"/>
        <item x="230"/>
        <item x="163"/>
        <item x="179"/>
        <item x="159"/>
        <item x="256"/>
        <item x="264"/>
        <item x="129"/>
        <item x="235"/>
        <item x="127"/>
        <item x="135"/>
        <item x="196"/>
        <item x="172"/>
        <item x="250"/>
        <item x="224"/>
        <item x="150"/>
        <item x="212"/>
        <item x="240"/>
        <item x="228"/>
        <item x="146"/>
        <item x="176"/>
        <item x="251"/>
        <item x="183"/>
        <item x="241"/>
        <item x="137"/>
        <item x="210"/>
        <item x="218"/>
        <item x="128"/>
        <item x="152"/>
        <item x="143"/>
        <item x="151"/>
        <item x="247"/>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t="default"/>
      </items>
    </pivotField>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2">
            <reference field="4294967294" count="1" selected="0">
              <x v="0"/>
            </reference>
            <reference field="24" count="1" selected="0" defaultSubtotal="1">
              <x v="0"/>
            </reference>
          </references>
        </pivotArea>
      </autoSortScope>
    </pivotField>
    <pivotField showAll="0">
      <items count="4">
        <item x="0"/>
        <item x="2"/>
        <item x="1"/>
        <item t="default"/>
      </items>
    </pivotField>
    <pivotField showAll="0">
      <items count="4">
        <item x="1"/>
        <item x="2"/>
        <item x="0"/>
        <item t="default"/>
      </items>
    </pivotField>
    <pivotField showAll="0"/>
    <pivotField showAll="0"/>
    <pivotField dataField="1" numFmtId="44" showAll="0"/>
    <pivotField numFmtId="44" showAll="0"/>
    <pivotField showAll="0"/>
    <pivotField showAll="0"/>
    <pivotField showAll="0">
      <items count="21">
        <item x="15"/>
        <item x="14"/>
        <item x="3"/>
        <item x="4"/>
        <item x="16"/>
        <item x="19"/>
        <item x="6"/>
        <item x="10"/>
        <item x="1"/>
        <item x="9"/>
        <item x="17"/>
        <item x="8"/>
        <item x="2"/>
        <item x="12"/>
        <item x="13"/>
        <item x="7"/>
        <item x="18"/>
        <item x="0"/>
        <item x="5"/>
        <item x="11"/>
        <item t="default"/>
      </items>
    </pivotField>
    <pivotField showAll="0"/>
    <pivotField showAll="0"/>
    <pivotField showAll="0"/>
    <pivotField showAll="0"/>
    <pivotField axis="axisCol" showAll="0">
      <items count="3">
        <item x="1"/>
        <item h="1"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Fields count="1">
    <field x="24"/>
  </colFields>
  <colItems count="2">
    <i>
      <x/>
    </i>
    <i t="grand">
      <x/>
    </i>
  </colItems>
  <dataFields count="1">
    <dataField name="Suma de Monto Total de la Cuenta" fld="15" baseField="0" baseItem="0" numFmtId="44"/>
  </dataFields>
  <formats count="1">
    <format dxfId="27">
      <pivotArea outline="0" collapsedLevelsAreSubtotals="1" fieldPosition="0"/>
    </format>
  </formats>
  <chartFormats count="2">
    <chartFormat chart="1" format="0" series="1">
      <pivotArea type="data" outline="0" fieldPosition="0">
        <references count="2">
          <reference field="4294967294" count="1" selected="0">
            <x v="0"/>
          </reference>
          <reference field="24" count="1" selected="0">
            <x v="0"/>
          </reference>
        </references>
      </pivotArea>
    </chartFormat>
    <chartFormat chart="1" format="1">
      <pivotArea type="data" outline="0" fieldPosition="0">
        <references count="3">
          <reference field="4294967294" count="1" selected="0">
            <x v="0"/>
          </reference>
          <reference field="24" count="1" selected="0">
            <x v="0"/>
          </reference>
          <reference field="27" count="1" selected="0">
            <x v="9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2D6F62-3406-46B8-B2BA-5AC99F271657}" name="TablaDinámica5"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72:B84" firstHeaderRow="1"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dataField="1" numFmtId="44" showAll="0"/>
    <pivotField showAll="0"/>
    <pivotField axis="axisRow" showAll="0" sortType="descending">
      <items count="12">
        <item x="10"/>
        <item x="6"/>
        <item x="2"/>
        <item x="9"/>
        <item x="1"/>
        <item x="8"/>
        <item x="0"/>
        <item x="3"/>
        <item x="4"/>
        <item x="7"/>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8"/>
  </rowFields>
  <rowItems count="12">
    <i>
      <x v="3"/>
    </i>
    <i>
      <x v="1"/>
    </i>
    <i>
      <x v="8"/>
    </i>
    <i>
      <x/>
    </i>
    <i>
      <x v="9"/>
    </i>
    <i>
      <x v="4"/>
    </i>
    <i>
      <x v="6"/>
    </i>
    <i>
      <x v="7"/>
    </i>
    <i>
      <x v="10"/>
    </i>
    <i>
      <x v="2"/>
    </i>
    <i>
      <x v="5"/>
    </i>
    <i t="grand">
      <x/>
    </i>
  </rowItems>
  <colItems count="1">
    <i/>
  </colItems>
  <dataFields count="1">
    <dataField name="Suma de Monto Total Pagado" fld="16" baseField="0" baseItem="0" numFmtId="44"/>
  </dataFields>
  <formats count="1">
    <format dxfId="2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C7BB5F-6799-44E7-9D82-361B4A939BCB}" name="TablaDinámica4"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52:I58" firstHeaderRow="1" firstDataRow="3"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axis="axisRow" showAll="0">
      <items count="4">
        <item x="0"/>
        <item x="2"/>
        <item x="1"/>
        <item t="default"/>
      </items>
    </pivotField>
    <pivotField showAll="0"/>
    <pivotField showAll="0"/>
    <pivotField showAll="0"/>
    <pivotField numFmtId="44" showAll="0"/>
    <pivotField dataField="1" numFmtId="44" showAll="0"/>
    <pivotField showAll="0"/>
    <pivotField showAll="0"/>
    <pivotField showAll="0"/>
    <pivotField showAll="0"/>
    <pivotField showAll="0"/>
    <pivotField showAll="0"/>
    <pivotField showAll="0"/>
    <pivotField axis="axisCol" showAll="0">
      <items count="3">
        <item h="1" x="1"/>
        <item x="0"/>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1"/>
  </rowFields>
  <rowItems count="4">
    <i>
      <x/>
    </i>
    <i>
      <x v="1"/>
    </i>
    <i>
      <x v="2"/>
    </i>
    <i t="grand">
      <x/>
    </i>
  </rowItems>
  <colFields count="2">
    <field x="27"/>
    <field x="24"/>
  </colFields>
  <colItems count="8">
    <i>
      <x v="92"/>
    </i>
    <i>
      <x v="93"/>
    </i>
    <i>
      <x v="94"/>
    </i>
    <i>
      <x v="95"/>
    </i>
    <i>
      <x v="96"/>
    </i>
    <i>
      <x v="97"/>
    </i>
    <i>
      <x v="98"/>
    </i>
    <i t="grand">
      <x/>
    </i>
  </colItems>
  <dataFields count="1">
    <dataField name="Suma de Monto Total Pagado" fld="16" baseField="0" baseItem="0" numFmtId="44"/>
  </dataFields>
  <formats count="1">
    <format dxfId="29">
      <pivotArea outline="0" collapsedLevelsAreSubtotals="1" fieldPosition="0"/>
    </format>
  </formats>
  <chartFormats count="7">
    <chartFormat chart="0" format="0" series="1">
      <pivotArea type="data" outline="0" fieldPosition="0">
        <references count="2">
          <reference field="4294967294" count="1" selected="0">
            <x v="0"/>
          </reference>
          <reference field="27" count="1" selected="0">
            <x v="92"/>
          </reference>
        </references>
      </pivotArea>
    </chartFormat>
    <chartFormat chart="0" format="1" series="1">
      <pivotArea type="data" outline="0" fieldPosition="0">
        <references count="2">
          <reference field="4294967294" count="1" selected="0">
            <x v="0"/>
          </reference>
          <reference field="27" count="1" selected="0">
            <x v="93"/>
          </reference>
        </references>
      </pivotArea>
    </chartFormat>
    <chartFormat chart="0" format="2" series="1">
      <pivotArea type="data" outline="0" fieldPosition="0">
        <references count="2">
          <reference field="4294967294" count="1" selected="0">
            <x v="0"/>
          </reference>
          <reference field="27" count="1" selected="0">
            <x v="94"/>
          </reference>
        </references>
      </pivotArea>
    </chartFormat>
    <chartFormat chart="0" format="3" series="1">
      <pivotArea type="data" outline="0" fieldPosition="0">
        <references count="2">
          <reference field="4294967294" count="1" selected="0">
            <x v="0"/>
          </reference>
          <reference field="27" count="1" selected="0">
            <x v="95"/>
          </reference>
        </references>
      </pivotArea>
    </chartFormat>
    <chartFormat chart="0" format="4" series="1">
      <pivotArea type="data" outline="0" fieldPosition="0">
        <references count="2">
          <reference field="4294967294" count="1" selected="0">
            <x v="0"/>
          </reference>
          <reference field="27" count="1" selected="0">
            <x v="96"/>
          </reference>
        </references>
      </pivotArea>
    </chartFormat>
    <chartFormat chart="0" format="5" series="1">
      <pivotArea type="data" outline="0" fieldPosition="0">
        <references count="2">
          <reference field="4294967294" count="1" selected="0">
            <x v="0"/>
          </reference>
          <reference field="27" count="1" selected="0">
            <x v="97"/>
          </reference>
        </references>
      </pivotArea>
    </chartFormat>
    <chartFormat chart="0" format="6" series="1">
      <pivotArea type="data" outline="0" fieldPosition="0">
        <references count="2">
          <reference field="4294967294" count="1" selected="0">
            <x v="0"/>
          </reference>
          <reference field="27" count="1" selected="0">
            <x v="9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A12382-B60F-4421-A7A2-108D8A9B989C}" name="TablaDinámica9"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62:C170" firstHeaderRow="0" firstDataRow="1" firstDataCol="1"/>
  <pivotFields count="34">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dataField="1" showAll="0"/>
    <pivotField showAll="0"/>
    <pivotField dataField="1" numFmtId="44" showAll="0"/>
    <pivotField numFmtId="44" showAll="0"/>
    <pivotField showAll="0"/>
    <pivotField showAll="0"/>
    <pivotField showAll="0"/>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7"/>
  </rowFields>
  <rowItems count="8">
    <i>
      <x v="92"/>
    </i>
    <i>
      <x v="93"/>
    </i>
    <i>
      <x v="94"/>
    </i>
    <i>
      <x v="95"/>
    </i>
    <i>
      <x v="96"/>
    </i>
    <i>
      <x v="97"/>
    </i>
    <i>
      <x v="98"/>
    </i>
    <i t="grand">
      <x/>
    </i>
  </rowItems>
  <colFields count="1">
    <field x="-2"/>
  </colFields>
  <colItems count="2">
    <i>
      <x/>
    </i>
    <i i="1">
      <x v="1"/>
    </i>
  </colItems>
  <dataFields count="2">
    <dataField name="Promedio de Monto Total de la Cuenta3" fld="15" subtotal="average" baseField="27" baseItem="0"/>
    <dataField name="Promedio de Propina2" fld="13" subtotal="average" baseField="27" baseItem="92"/>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116714-DE66-4AF2-A7E1-F93AE54059C6}" name="TablaDinámica3"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131:D138" firstHeaderRow="1" firstDataRow="2" firstDataCol="1"/>
  <pivotFields count="34">
    <pivotField dataField="1" numFmtId="49" showAll="0">
      <items count="7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38"/>
        <item x="242"/>
        <item x="126"/>
        <item x="209"/>
        <item x="144"/>
        <item x="132"/>
        <item x="149"/>
        <item x="160"/>
        <item x="234"/>
        <item x="204"/>
        <item x="236"/>
        <item x="249"/>
        <item x="233"/>
        <item x="208"/>
        <item x="226"/>
        <item x="263"/>
        <item x="221"/>
        <item x="195"/>
        <item x="211"/>
        <item x="124"/>
        <item x="237"/>
        <item x="123"/>
        <item x="188"/>
        <item x="185"/>
        <item x="246"/>
        <item x="148"/>
        <item x="243"/>
        <item x="200"/>
        <item x="140"/>
        <item x="121"/>
        <item x="202"/>
        <item x="244"/>
        <item x="142"/>
        <item x="216"/>
        <item x="145"/>
        <item x="182"/>
        <item x="191"/>
        <item x="238"/>
        <item x="139"/>
        <item x="161"/>
        <item x="261"/>
        <item x="219"/>
        <item x="231"/>
        <item x="225"/>
        <item x="203"/>
        <item x="170"/>
        <item x="177"/>
        <item x="214"/>
        <item x="213"/>
        <item x="186"/>
        <item x="189"/>
        <item x="166"/>
        <item x="192"/>
        <item x="153"/>
        <item x="253"/>
        <item x="262"/>
        <item x="207"/>
        <item x="174"/>
        <item x="257"/>
        <item x="193"/>
        <item x="232"/>
        <item x="178"/>
        <item x="162"/>
        <item x="120"/>
        <item x="156"/>
        <item x="119"/>
        <item x="155"/>
        <item x="239"/>
        <item x="175"/>
        <item x="130"/>
        <item x="125"/>
        <item x="205"/>
        <item x="265"/>
        <item x="167"/>
        <item x="259"/>
        <item x="165"/>
        <item x="147"/>
        <item x="260"/>
        <item x="157"/>
        <item x="245"/>
        <item x="190"/>
        <item x="168"/>
        <item x="254"/>
        <item x="222"/>
        <item x="118"/>
        <item x="255"/>
        <item x="180"/>
        <item x="136"/>
        <item x="154"/>
        <item x="134"/>
        <item x="206"/>
        <item x="164"/>
        <item x="131"/>
        <item x="169"/>
        <item x="198"/>
        <item x="141"/>
        <item x="122"/>
        <item x="199"/>
        <item x="227"/>
        <item x="248"/>
        <item x="173"/>
        <item x="220"/>
        <item x="194"/>
        <item x="133"/>
        <item x="215"/>
        <item x="184"/>
        <item x="258"/>
        <item x="223"/>
        <item x="197"/>
        <item x="201"/>
        <item x="171"/>
        <item x="181"/>
        <item x="217"/>
        <item x="187"/>
        <item x="229"/>
        <item x="158"/>
        <item x="252"/>
        <item x="230"/>
        <item x="163"/>
        <item x="179"/>
        <item x="159"/>
        <item x="256"/>
        <item x="264"/>
        <item x="129"/>
        <item x="235"/>
        <item x="127"/>
        <item x="135"/>
        <item x="196"/>
        <item x="172"/>
        <item x="250"/>
        <item x="224"/>
        <item x="150"/>
        <item x="212"/>
        <item x="240"/>
        <item x="228"/>
        <item x="146"/>
        <item x="176"/>
        <item x="251"/>
        <item x="183"/>
        <item x="241"/>
        <item x="137"/>
        <item x="210"/>
        <item x="218"/>
        <item x="128"/>
        <item x="152"/>
        <item x="143"/>
        <item x="151"/>
        <item x="247"/>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t="default"/>
      </items>
    </pivotField>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axis="axisRow" showAll="0">
      <items count="6">
        <item x="1"/>
        <item x="2"/>
        <item x="0"/>
        <item x="4"/>
        <item x="3"/>
        <item t="default"/>
      </items>
    </pivotField>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axis="axisCol" showAll="0">
      <items count="3">
        <item x="1"/>
        <item x="0"/>
        <item t="default"/>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0"/>
  </rowFields>
  <rowItems count="6">
    <i>
      <x/>
    </i>
    <i>
      <x v="1"/>
    </i>
    <i>
      <x v="2"/>
    </i>
    <i>
      <x v="3"/>
    </i>
    <i>
      <x v="4"/>
    </i>
    <i t="grand">
      <x/>
    </i>
  </rowItems>
  <colFields count="1">
    <field x="24"/>
  </colFields>
  <colItems count="3">
    <i>
      <x/>
    </i>
    <i>
      <x v="1"/>
    </i>
    <i t="grand">
      <x/>
    </i>
  </colItems>
  <dataFields count="1">
    <dataField name="Cuenta de Número de Orden" fld="0" subtotal="count" baseField="10" baseItem="0"/>
  </dataFields>
  <chartFormats count="2">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F2B40-6E9F-450A-B3C4-DC7CDBE9301F}" name="TablaDinámica5"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77:B582" firstHeaderRow="1" firstDataRow="1" firstDataCol="1"/>
  <pivotFields count="34">
    <pivotField dataField="1"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sortType="descending"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autoSortScope>
        <pivotArea dataOnly="0" outline="0" fieldPosition="0">
          <references count="1">
            <reference field="4294967294" count="1" selected="0">
              <x v="0"/>
            </reference>
          </references>
        </pivotArea>
      </autoSortScope>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sortType="descending">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autoSortScope>
        <pivotArea dataOnly="0" outline="0" fieldPosition="0">
          <references count="1">
            <reference field="4294967294" count="1" selected="0">
              <x v="0"/>
            </reference>
          </references>
        </pivotArea>
      </autoSortScope>
    </pivotField>
    <pivotField showAll="0" sortType="descending">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1">
    <field x="29"/>
  </rowFields>
  <rowItems count="5">
    <i>
      <x v="2"/>
    </i>
    <i>
      <x v="4"/>
    </i>
    <i>
      <x v="1"/>
    </i>
    <i>
      <x v="3"/>
    </i>
    <i t="grand">
      <x/>
    </i>
  </rowItems>
  <colItems count="1">
    <i/>
  </colItems>
  <dataFields count="1">
    <dataField name="Cuenta de Número de Orden" fld="0" subtotal="count" baseField="0" baseItem="0"/>
  </dataFields>
  <formats count="1">
    <format dxfId="22">
      <pivotArea dataOnly="0" labelOnly="1" fieldPosition="0">
        <references count="1">
          <reference field="29"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F748557-34BD-49AD-8535-EE7CE01E168C}" name="TablaDinámica4"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B569" firstHeaderRow="1" firstDataRow="1" firstDataCol="1"/>
  <pivotFields count="34">
    <pivotField numFmtId="49" showAll="0"/>
    <pivotField numFmtId="49" showAll="0"/>
    <pivotField axis="axisRow" dataField="1" showAll="0" sortType="descending">
      <items count="547">
        <item x="33"/>
        <item x="85"/>
        <item x="32"/>
        <item x="507"/>
        <item x="25"/>
        <item x="359"/>
        <item x="442"/>
        <item x="424"/>
        <item x="428"/>
        <item x="512"/>
        <item x="150"/>
        <item x="102"/>
        <item x="452"/>
        <item x="65"/>
        <item x="277"/>
        <item x="496"/>
        <item x="206"/>
        <item x="399"/>
        <item x="3"/>
        <item x="172"/>
        <item x="244"/>
        <item x="445"/>
        <item x="459"/>
        <item x="320"/>
        <item x="110"/>
        <item x="330"/>
        <item x="208"/>
        <item x="373"/>
        <item x="52"/>
        <item x="153"/>
        <item x="80"/>
        <item x="398"/>
        <item x="154"/>
        <item x="283"/>
        <item x="165"/>
        <item x="349"/>
        <item x="116"/>
        <item x="358"/>
        <item x="273"/>
        <item x="467"/>
        <item x="348"/>
        <item x="37"/>
        <item x="103"/>
        <item x="410"/>
        <item x="210"/>
        <item x="15"/>
        <item x="132"/>
        <item x="460"/>
        <item x="392"/>
        <item x="314"/>
        <item x="251"/>
        <item x="389"/>
        <item x="125"/>
        <item x="480"/>
        <item x="17"/>
        <item x="313"/>
        <item x="294"/>
        <item x="386"/>
        <item x="261"/>
        <item x="338"/>
        <item x="479"/>
        <item x="223"/>
        <item x="492"/>
        <item x="16"/>
        <item x="436"/>
        <item x="381"/>
        <item x="457"/>
        <item x="441"/>
        <item x="20"/>
        <item x="262"/>
        <item x="123"/>
        <item x="291"/>
        <item x="422"/>
        <item x="301"/>
        <item x="470"/>
        <item x="505"/>
        <item x="544"/>
        <item x="191"/>
        <item x="30"/>
        <item x="41"/>
        <item x="427"/>
        <item x="346"/>
        <item x="255"/>
        <item x="183"/>
        <item x="247"/>
        <item x="90"/>
        <item x="199"/>
        <item x="423"/>
        <item x="68"/>
        <item x="365"/>
        <item x="205"/>
        <item x="527"/>
        <item x="147"/>
        <item x="60"/>
        <item x="272"/>
        <item x="276"/>
        <item x="31"/>
        <item x="237"/>
        <item x="326"/>
        <item x="253"/>
        <item x="490"/>
        <item x="451"/>
        <item x="134"/>
        <item x="178"/>
        <item x="455"/>
        <item x="380"/>
        <item x="343"/>
        <item x="171"/>
        <item x="356"/>
        <item x="303"/>
        <item x="93"/>
        <item x="18"/>
        <item x="79"/>
        <item x="278"/>
        <item x="186"/>
        <item x="297"/>
        <item x="534"/>
        <item x="536"/>
        <item x="182"/>
        <item x="239"/>
        <item x="242"/>
        <item x="229"/>
        <item x="537"/>
        <item x="6"/>
        <item x="192"/>
        <item x="94"/>
        <item x="347"/>
        <item x="369"/>
        <item x="137"/>
        <item x="431"/>
        <item x="112"/>
        <item x="143"/>
        <item x="120"/>
        <item x="352"/>
        <item x="9"/>
        <item x="341"/>
        <item x="231"/>
        <item x="361"/>
        <item x="417"/>
        <item x="146"/>
        <item x="128"/>
        <item x="360"/>
        <item x="464"/>
        <item x="252"/>
        <item x="190"/>
        <item x="364"/>
        <item x="368"/>
        <item x="508"/>
        <item x="285"/>
        <item x="463"/>
        <item x="63"/>
        <item x="529"/>
        <item x="405"/>
        <item x="27"/>
        <item x="194"/>
        <item x="84"/>
        <item x="29"/>
        <item x="406"/>
        <item x="388"/>
        <item x="176"/>
        <item x="503"/>
        <item x="454"/>
        <item x="73"/>
        <item x="542"/>
        <item x="28"/>
        <item x="87"/>
        <item x="197"/>
        <item x="135"/>
        <item x="97"/>
        <item x="263"/>
        <item x="96"/>
        <item x="53"/>
        <item x="433"/>
        <item x="355"/>
        <item x="525"/>
        <item x="240"/>
        <item x="114"/>
        <item x="376"/>
        <item x="374"/>
        <item x="204"/>
        <item x="258"/>
        <item x="449"/>
        <item x="495"/>
        <item x="156"/>
        <item x="483"/>
        <item x="119"/>
        <item x="224"/>
        <item x="72"/>
        <item x="383"/>
        <item x="385"/>
        <item x="420"/>
        <item x="23"/>
        <item x="217"/>
        <item x="22"/>
        <item x="539"/>
        <item x="169"/>
        <item x="397"/>
        <item x="287"/>
        <item x="403"/>
        <item x="528"/>
        <item x="67"/>
        <item x="216"/>
        <item x="458"/>
        <item x="184"/>
        <item x="535"/>
        <item x="89"/>
        <item x="319"/>
        <item x="443"/>
        <item x="484"/>
        <item x="439"/>
        <item x="256"/>
        <item x="516"/>
        <item x="280"/>
        <item x="312"/>
        <item x="337"/>
        <item x="375"/>
        <item x="170"/>
        <item x="304"/>
        <item x="241"/>
        <item x="357"/>
        <item x="462"/>
        <item x="498"/>
        <item x="533"/>
        <item x="175"/>
        <item x="226"/>
        <item x="284"/>
        <item x="155"/>
        <item x="173"/>
        <item x="316"/>
        <item x="514"/>
        <item x="311"/>
        <item x="315"/>
        <item x="130"/>
        <item x="82"/>
        <item x="323"/>
        <item x="333"/>
        <item x="414"/>
        <item x="55"/>
        <item x="476"/>
        <item x="201"/>
        <item x="472"/>
        <item x="510"/>
        <item x="149"/>
        <item x="98"/>
        <item x="363"/>
        <item x="489"/>
        <item x="95"/>
        <item x="129"/>
        <item x="293"/>
        <item x="401"/>
        <item x="245"/>
        <item x="382"/>
        <item x="221"/>
        <item x="391"/>
        <item x="215"/>
        <item x="1"/>
        <item x="140"/>
        <item x="317"/>
        <item x="211"/>
        <item x="345"/>
        <item x="281"/>
        <item x="101"/>
        <item x="292"/>
        <item x="158"/>
        <item x="118"/>
        <item x="152"/>
        <item x="115"/>
        <item x="105"/>
        <item x="58"/>
        <item x="430"/>
        <item x="446"/>
        <item x="390"/>
        <item x="220"/>
        <item x="222"/>
        <item x="339"/>
        <item x="465"/>
        <item x="260"/>
        <item x="227"/>
        <item x="298"/>
        <item x="174"/>
        <item x="78"/>
        <item x="475"/>
        <item x="196"/>
        <item x="228"/>
        <item x="127"/>
        <item x="515"/>
        <item x="236"/>
        <item x="481"/>
        <item x="107"/>
        <item x="379"/>
        <item x="487"/>
        <item x="474"/>
        <item x="502"/>
        <item x="524"/>
        <item x="491"/>
        <item x="288"/>
        <item x="166"/>
        <item x="274"/>
        <item x="296"/>
        <item x="478"/>
        <item x="38"/>
        <item x="86"/>
        <item x="468"/>
        <item x="336"/>
        <item x="66"/>
        <item x="233"/>
        <item x="321"/>
        <item x="88"/>
        <item x="62"/>
        <item x="434"/>
        <item x="419"/>
        <item x="249"/>
        <item x="400"/>
        <item x="308"/>
        <item x="269"/>
        <item x="332"/>
        <item x="44"/>
        <item x="396"/>
        <item x="494"/>
        <item x="106"/>
        <item x="113"/>
        <item x="51"/>
        <item x="49"/>
        <item x="76"/>
        <item x="282"/>
        <item x="532"/>
        <item x="74"/>
        <item x="408"/>
        <item x="43"/>
        <item x="499"/>
        <item x="307"/>
        <item x="235"/>
        <item x="266"/>
        <item x="100"/>
        <item x="151"/>
        <item x="275"/>
        <item x="213"/>
        <item x="469"/>
        <item x="117"/>
        <item x="279"/>
        <item x="519"/>
        <item x="136"/>
        <item x="322"/>
        <item x="335"/>
        <item x="437"/>
        <item x="202"/>
        <item x="144"/>
        <item x="270"/>
        <item x="246"/>
        <item x="334"/>
        <item x="126"/>
        <item x="230"/>
        <item x="471"/>
        <item x="179"/>
        <item x="141"/>
        <item x="482"/>
        <item x="362"/>
        <item x="290"/>
        <item x="504"/>
        <item x="393"/>
        <item x="139"/>
        <item x="486"/>
        <item x="411"/>
        <item x="207"/>
        <item x="111"/>
        <item x="267"/>
        <item x="394"/>
        <item x="438"/>
        <item x="306"/>
        <item x="48"/>
        <item x="185"/>
        <item x="402"/>
        <item x="39"/>
        <item x="99"/>
        <item x="138"/>
        <item x="517"/>
        <item x="145"/>
        <item x="522"/>
        <item x="377"/>
        <item x="404"/>
        <item x="45"/>
        <item x="395"/>
        <item x="543"/>
        <item x="232"/>
        <item x="0"/>
        <item x="511"/>
        <item x="122"/>
        <item x="14"/>
        <item x="259"/>
        <item x="248"/>
        <item x="370"/>
        <item x="83"/>
        <item x="271"/>
        <item x="351"/>
        <item x="450"/>
        <item x="188"/>
        <item x="8"/>
        <item x="162"/>
        <item x="69"/>
        <item x="538"/>
        <item x="180"/>
        <item x="257"/>
        <item x="81"/>
        <item x="540"/>
        <item x="163"/>
        <item x="75"/>
        <item x="302"/>
        <item x="545"/>
        <item x="225"/>
        <item x="157"/>
        <item x="195"/>
        <item x="530"/>
        <item x="477"/>
        <item x="214"/>
        <item x="189"/>
        <item x="26"/>
        <item x="407"/>
        <item x="13"/>
        <item x="466"/>
        <item x="378"/>
        <item x="64"/>
        <item x="429"/>
        <item x="523"/>
        <item x="418"/>
        <item x="160"/>
        <item x="329"/>
        <item x="71"/>
        <item x="124"/>
        <item x="59"/>
        <item x="295"/>
        <item x="286"/>
        <item x="200"/>
        <item x="488"/>
        <item x="181"/>
        <item x="520"/>
        <item x="521"/>
        <item x="371"/>
        <item x="541"/>
        <item x="440"/>
        <item x="218"/>
        <item x="42"/>
        <item x="300"/>
        <item x="416"/>
        <item x="485"/>
        <item x="413"/>
        <item x="289"/>
        <item x="24"/>
        <item x="444"/>
        <item x="250"/>
        <item x="34"/>
        <item x="167"/>
        <item x="187"/>
        <item x="461"/>
        <item x="309"/>
        <item x="506"/>
        <item x="412"/>
        <item x="509"/>
        <item x="91"/>
        <item x="328"/>
        <item x="367"/>
        <item x="268"/>
        <item x="142"/>
        <item x="148"/>
        <item x="456"/>
        <item x="324"/>
        <item x="109"/>
        <item x="70"/>
        <item x="426"/>
        <item x="366"/>
        <item x="40"/>
        <item x="327"/>
        <item x="193"/>
        <item x="12"/>
        <item x="35"/>
        <item x="387"/>
        <item x="198"/>
        <item x="56"/>
        <item x="21"/>
        <item x="493"/>
        <item x="10"/>
        <item x="325"/>
        <item x="501"/>
        <item x="54"/>
        <item x="447"/>
        <item x="531"/>
        <item x="11"/>
        <item x="209"/>
        <item x="50"/>
        <item x="299"/>
        <item x="310"/>
        <item x="513"/>
        <item x="372"/>
        <item x="344"/>
        <item x="131"/>
        <item x="497"/>
        <item x="2"/>
        <item x="350"/>
        <item x="448"/>
        <item x="219"/>
        <item x="353"/>
        <item x="104"/>
        <item x="318"/>
        <item x="212"/>
        <item x="203"/>
        <item x="243"/>
        <item x="47"/>
        <item x="421"/>
        <item x="238"/>
        <item x="4"/>
        <item x="177"/>
        <item x="305"/>
        <item x="342"/>
        <item x="61"/>
        <item x="409"/>
        <item x="108"/>
        <item x="425"/>
        <item x="518"/>
        <item x="415"/>
        <item x="133"/>
        <item x="526"/>
        <item x="354"/>
        <item x="161"/>
        <item x="121"/>
        <item x="500"/>
        <item x="46"/>
        <item x="168"/>
        <item x="5"/>
        <item x="435"/>
        <item x="77"/>
        <item x="19"/>
        <item x="473"/>
        <item x="7"/>
        <item x="57"/>
        <item x="164"/>
        <item x="254"/>
        <item x="159"/>
        <item x="264"/>
        <item x="453"/>
        <item x="384"/>
        <item x="234"/>
        <item x="340"/>
        <item x="331"/>
        <item x="92"/>
        <item x="265"/>
        <item x="432"/>
        <item x="36"/>
        <item t="default"/>
      </items>
      <autoSortScope>
        <pivotArea dataOnly="0" outline="0" fieldPosition="0">
          <references count="1">
            <reference field="4294967294" count="1" selected="0">
              <x v="0"/>
            </reference>
          </references>
        </pivotArea>
      </autoSortScope>
    </pivotField>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547">
    <i>
      <x v="387"/>
    </i>
    <i>
      <x v="477"/>
    </i>
    <i>
      <x v="472"/>
    </i>
    <i>
      <x v="96"/>
    </i>
    <i>
      <x v="139"/>
    </i>
    <i>
      <x v="300"/>
    </i>
    <i>
      <x v="370"/>
    </i>
    <i>
      <x v="526"/>
    </i>
    <i>
      <x v="448"/>
    </i>
    <i>
      <x v="321"/>
    </i>
    <i>
      <x v="372"/>
    </i>
    <i>
      <x v="479"/>
    </i>
    <i>
      <x v="505"/>
    </i>
    <i>
      <x v="512"/>
    </i>
    <i>
      <x v="525"/>
    </i>
    <i>
      <x v="396"/>
    </i>
    <i>
      <x v="408"/>
    </i>
    <i>
      <x v="531"/>
    </i>
    <i>
      <x v="268"/>
    </i>
    <i>
      <x v="12"/>
    </i>
    <i>
      <x v="10"/>
    </i>
    <i>
      <x v="16"/>
    </i>
    <i>
      <x v="200"/>
    </i>
    <i>
      <x v="32"/>
    </i>
    <i>
      <x v="90"/>
    </i>
    <i>
      <x v="45"/>
    </i>
    <i>
      <x v="106"/>
    </i>
    <i>
      <x v="109"/>
    </i>
    <i>
      <x v="152"/>
    </i>
    <i>
      <x v="58"/>
    </i>
    <i>
      <x v="155"/>
    </i>
    <i>
      <x v="59"/>
    </i>
    <i>
      <x v="223"/>
    </i>
    <i>
      <x v="79"/>
    </i>
    <i>
      <x v="83"/>
    </i>
    <i>
      <x v="136"/>
    </i>
    <i>
      <x v="452"/>
    </i>
    <i>
      <x v="491"/>
    </i>
    <i>
      <x v="473"/>
    </i>
    <i>
      <x v="369"/>
    </i>
    <i>
      <x v="516"/>
    </i>
    <i>
      <x v="295"/>
    </i>
    <i>
      <x v="466"/>
    </i>
    <i>
      <x v="302"/>
    </i>
    <i>
      <x v="480"/>
    </i>
    <i>
      <x v="373"/>
    </i>
    <i>
      <x v="353"/>
    </i>
    <i>
      <x v="376"/>
    </i>
    <i>
      <x v="360"/>
    </i>
    <i>
      <x v="305"/>
    </i>
    <i>
      <x v="457"/>
    </i>
    <i>
      <x v="388"/>
    </i>
    <i>
      <x v="470"/>
    </i>
    <i>
      <x v="391"/>
    </i>
    <i>
      <x v="341"/>
    </i>
    <i>
      <x v="393"/>
    </i>
    <i>
      <x v="488"/>
    </i>
    <i>
      <x v="313"/>
    </i>
    <i>
      <x v="500"/>
    </i>
    <i>
      <x v="398"/>
    </i>
    <i>
      <x v="514"/>
    </i>
    <i>
      <x v="402"/>
    </i>
    <i>
      <x v="521"/>
    </i>
    <i>
      <x v="316"/>
    </i>
    <i>
      <x v="368"/>
    </i>
    <i>
      <x v="410"/>
    </i>
    <i>
      <x v="453"/>
    </i>
    <i>
      <x v="415"/>
    </i>
    <i>
      <x v="458"/>
    </i>
    <i>
      <x v="416"/>
    </i>
    <i>
      <x v="469"/>
    </i>
    <i>
      <x v="417"/>
    </i>
    <i>
      <x v="335"/>
    </i>
    <i>
      <x v="418"/>
    </i>
    <i>
      <x v="474"/>
    </i>
    <i>
      <x v="420"/>
    </i>
    <i>
      <x v="346"/>
    </i>
    <i>
      <x v="424"/>
    </i>
    <i>
      <x v="487"/>
    </i>
    <i>
      <x v="425"/>
    </i>
    <i>
      <x v="490"/>
    </i>
    <i>
      <x v="527"/>
    </i>
    <i>
      <x v="499"/>
    </i>
    <i>
      <x v="532"/>
    </i>
    <i>
      <x v="503"/>
    </i>
    <i>
      <x v="545"/>
    </i>
    <i>
      <x v="357"/>
    </i>
    <i>
      <x v="445"/>
    </i>
    <i>
      <x v="515"/>
    </i>
    <i>
      <x v="447"/>
    </i>
    <i>
      <x v="518"/>
    </i>
    <i>
      <x v="297"/>
    </i>
    <i>
      <x v="522"/>
    </i>
    <i>
      <x v="449"/>
    </i>
    <i>
      <x v="362"/>
    </i>
    <i>
      <x v="450"/>
    </i>
    <i>
      <x v="451"/>
    </i>
    <i>
      <x v="427"/>
    </i>
    <i>
      <x v="538"/>
    </i>
    <i>
      <x v="431"/>
    </i>
    <i>
      <x v="440"/>
    </i>
    <i>
      <x v="409"/>
    </i>
    <i>
      <x v="202"/>
    </i>
    <i>
      <x v="167"/>
    </i>
    <i>
      <x v="14"/>
    </i>
    <i>
      <x v="24"/>
    </i>
    <i>
      <x v="179"/>
    </i>
    <i>
      <x v="27"/>
    </i>
    <i>
      <x v="242"/>
    </i>
    <i>
      <x v="33"/>
    </i>
    <i>
      <x v="154"/>
    </i>
    <i>
      <x v="35"/>
    </i>
    <i>
      <x v="172"/>
    </i>
    <i>
      <x v="37"/>
    </i>
    <i>
      <x v="195"/>
    </i>
    <i>
      <x v="41"/>
    </i>
    <i>
      <x v="225"/>
    </i>
    <i>
      <x v="49"/>
    </i>
    <i>
      <x v="256"/>
    </i>
    <i>
      <x v="54"/>
    </i>
    <i>
      <x v="265"/>
    </i>
    <i>
      <x v="57"/>
    </i>
    <i>
      <x v="164"/>
    </i>
    <i>
      <x v="66"/>
    </i>
    <i>
      <x v="169"/>
    </i>
    <i>
      <x v="67"/>
    </i>
    <i>
      <x v="175"/>
    </i>
    <i>
      <x v="69"/>
    </i>
    <i>
      <x v="192"/>
    </i>
    <i>
      <x v="70"/>
    </i>
    <i>
      <x v="197"/>
    </i>
    <i>
      <x v="71"/>
    </i>
    <i>
      <x v="221"/>
    </i>
    <i>
      <x v="80"/>
    </i>
    <i>
      <x v="235"/>
    </i>
    <i>
      <x v="81"/>
    </i>
    <i>
      <x v="247"/>
    </i>
    <i>
      <x v="84"/>
    </i>
    <i>
      <x v="137"/>
    </i>
    <i>
      <x v="85"/>
    </i>
    <i>
      <x v="140"/>
    </i>
    <i>
      <x v="89"/>
    </i>
    <i>
      <x v="149"/>
    </i>
    <i>
      <x v="92"/>
    </i>
    <i>
      <x v="161"/>
    </i>
    <i>
      <x v="94"/>
    </i>
    <i>
      <x v="165"/>
    </i>
    <i>
      <x v="11"/>
    </i>
    <i>
      <x v="168"/>
    </i>
    <i>
      <x v="102"/>
    </i>
    <i>
      <x v="171"/>
    </i>
    <i>
      <x v="103"/>
    </i>
    <i>
      <x v="173"/>
    </i>
    <i>
      <x v="105"/>
    </i>
    <i>
      <x v="176"/>
    </i>
    <i>
      <x v="2"/>
    </i>
    <i>
      <x v="186"/>
    </i>
    <i>
      <x v="107"/>
    </i>
    <i>
      <x v="193"/>
    </i>
    <i>
      <x v="110"/>
    </i>
    <i>
      <x v="196"/>
    </i>
    <i>
      <x v="111"/>
    </i>
    <i>
      <x v="201"/>
    </i>
    <i>
      <x v="119"/>
    </i>
    <i>
      <x v="204"/>
    </i>
    <i>
      <x v="121"/>
    </i>
    <i>
      <x v="224"/>
    </i>
    <i>
      <x v="123"/>
    </i>
    <i>
      <x v="227"/>
    </i>
    <i>
      <x v="125"/>
    </i>
    <i>
      <x v="237"/>
    </i>
    <i>
      <x v="128"/>
    </i>
    <i>
      <x v="243"/>
    </i>
    <i>
      <x v="129"/>
    </i>
    <i>
      <x v="248"/>
    </i>
    <i>
      <x v="134"/>
    </i>
    <i>
      <x v="262"/>
    </i>
    <i>
      <x v="135"/>
    </i>
    <i>
      <x v="141"/>
    </i>
    <i>
      <x v="482"/>
    </i>
    <i>
      <x v="355"/>
    </i>
    <i>
      <x v="342"/>
    </i>
    <i>
      <x v="356"/>
    </i>
    <i>
      <x v="324"/>
    </i>
    <i>
      <x v="286"/>
    </i>
    <i>
      <x v="498"/>
    </i>
    <i>
      <x v="358"/>
    </i>
    <i>
      <x v="530"/>
    </i>
    <i>
      <x v="359"/>
    </i>
    <i>
      <x v="323"/>
    </i>
    <i>
      <x v="287"/>
    </i>
    <i>
      <x v="329"/>
    </i>
    <i>
      <x v="361"/>
    </i>
    <i>
      <x v="282"/>
    </i>
    <i>
      <x v="288"/>
    </i>
    <i>
      <x v="506"/>
    </i>
    <i>
      <x v="363"/>
    </i>
    <i>
      <x v="347"/>
    </i>
    <i>
      <x v="364"/>
    </i>
    <i>
      <x v="285"/>
    </i>
    <i>
      <x v="365"/>
    </i>
    <i>
      <x v="454"/>
    </i>
    <i>
      <x v="366"/>
    </i>
    <i>
      <x v="462"/>
    </i>
    <i>
      <x v="367"/>
    </i>
    <i>
      <x v="326"/>
    </i>
    <i>
      <x v="289"/>
    </i>
    <i>
      <x v="478"/>
    </i>
    <i>
      <x v="290"/>
    </i>
    <i>
      <x v="486"/>
    </i>
    <i>
      <x v="291"/>
    </i>
    <i>
      <x v="494"/>
    </i>
    <i>
      <x v="371"/>
    </i>
    <i>
      <x v="502"/>
    </i>
    <i>
      <x v="292"/>
    </i>
    <i>
      <x v="510"/>
    </i>
    <i>
      <x v="293"/>
    </i>
    <i>
      <x v="345"/>
    </i>
    <i>
      <x v="374"/>
    </i>
    <i>
      <x v="349"/>
    </i>
    <i>
      <x v="375"/>
    </i>
    <i>
      <x v="534"/>
    </i>
    <i>
      <x v="294"/>
    </i>
    <i>
      <x v="542"/>
    </i>
    <i>
      <x v="377"/>
    </i>
    <i>
      <x v="320"/>
    </i>
    <i>
      <x v="378"/>
    </i>
    <i>
      <x v="456"/>
    </i>
    <i>
      <x v="379"/>
    </i>
    <i>
      <x v="460"/>
    </i>
    <i>
      <x v="380"/>
    </i>
    <i>
      <x v="464"/>
    </i>
    <i>
      <x v="381"/>
    </i>
    <i>
      <x v="468"/>
    </i>
    <i>
      <x v="382"/>
    </i>
    <i>
      <x v="327"/>
    </i>
    <i>
      <x v="383"/>
    </i>
    <i>
      <x v="476"/>
    </i>
    <i>
      <x v="384"/>
    </i>
    <i>
      <x v="332"/>
    </i>
    <i>
      <x v="385"/>
    </i>
    <i>
      <x v="484"/>
    </i>
    <i>
      <x v="386"/>
    </i>
    <i>
      <x v="334"/>
    </i>
    <i>
      <x v="274"/>
    </i>
    <i>
      <x v="492"/>
    </i>
    <i>
      <x v="296"/>
    </i>
    <i>
      <x v="496"/>
    </i>
    <i>
      <x v="389"/>
    </i>
    <i>
      <x v="338"/>
    </i>
    <i>
      <x v="390"/>
    </i>
    <i>
      <x v="504"/>
    </i>
    <i>
      <x v="275"/>
    </i>
    <i>
      <x v="508"/>
    </i>
    <i>
      <x v="392"/>
    </i>
    <i>
      <x v="283"/>
    </i>
    <i>
      <x v="298"/>
    </i>
    <i>
      <x v="344"/>
    </i>
    <i>
      <x v="394"/>
    </i>
    <i>
      <x v="520"/>
    </i>
    <i>
      <x v="395"/>
    </i>
    <i>
      <x v="524"/>
    </i>
    <i>
      <x v="299"/>
    </i>
    <i>
      <x v="528"/>
    </i>
    <i>
      <x v="397"/>
    </i>
    <i>
      <x v="352"/>
    </i>
    <i>
      <x v="276"/>
    </i>
    <i>
      <x v="536"/>
    </i>
    <i>
      <x v="399"/>
    </i>
    <i>
      <x v="540"/>
    </i>
    <i>
      <x v="400"/>
    </i>
    <i>
      <x v="544"/>
    </i>
    <i>
      <x v="401"/>
    </i>
    <i>
      <x v="319"/>
    </i>
    <i>
      <x v="301"/>
    </i>
    <i>
      <x v="281"/>
    </i>
    <i>
      <x v="403"/>
    </i>
    <i>
      <x v="455"/>
    </i>
    <i>
      <x v="404"/>
    </i>
    <i>
      <x v="322"/>
    </i>
    <i>
      <x v="405"/>
    </i>
    <i>
      <x v="459"/>
    </i>
    <i>
      <x v="406"/>
    </i>
    <i>
      <x v="461"/>
    </i>
    <i>
      <x v="407"/>
    </i>
    <i>
      <x v="463"/>
    </i>
    <i>
      <x v="277"/>
    </i>
    <i>
      <x v="465"/>
    </i>
    <i>
      <x v="273"/>
    </i>
    <i>
      <x v="467"/>
    </i>
    <i>
      <x v="303"/>
    </i>
    <i>
      <x v="325"/>
    </i>
    <i>
      <x v="411"/>
    </i>
    <i>
      <x v="471"/>
    </i>
    <i>
      <x v="412"/>
    </i>
    <i>
      <x v="328"/>
    </i>
    <i>
      <x v="413"/>
    </i>
    <i>
      <x v="475"/>
    </i>
    <i>
      <x v="414"/>
    </i>
    <i>
      <x v="330"/>
    </i>
    <i>
      <x v="304"/>
    </i>
    <i>
      <x v="331"/>
    </i>
    <i>
      <x v="278"/>
    </i>
    <i>
      <x v="481"/>
    </i>
    <i>
      <x v="306"/>
    </i>
    <i>
      <x v="483"/>
    </i>
    <i>
      <x v="307"/>
    </i>
    <i>
      <x v="485"/>
    </i>
    <i>
      <x v="419"/>
    </i>
    <i>
      <x v="333"/>
    </i>
    <i>
      <x v="308"/>
    </i>
    <i>
      <x v="489"/>
    </i>
    <i>
      <x v="421"/>
    </i>
    <i>
      <x v="336"/>
    </i>
    <i>
      <x v="422"/>
    </i>
    <i>
      <x v="493"/>
    </i>
    <i>
      <x v="423"/>
    </i>
    <i>
      <x v="495"/>
    </i>
    <i>
      <x v="309"/>
    </i>
    <i>
      <x v="497"/>
    </i>
    <i>
      <x v="310"/>
    </i>
    <i>
      <x v="337"/>
    </i>
    <i>
      <x v="426"/>
    </i>
    <i>
      <x v="501"/>
    </i>
    <i>
      <x v="311"/>
    </i>
    <i>
      <x v="339"/>
    </i>
    <i>
      <x v="428"/>
    </i>
    <i>
      <x v="340"/>
    </i>
    <i>
      <x v="429"/>
    </i>
    <i>
      <x v="507"/>
    </i>
    <i>
      <x v="430"/>
    </i>
    <i>
      <x v="509"/>
    </i>
    <i>
      <x v="312"/>
    </i>
    <i>
      <x v="511"/>
    </i>
    <i>
      <x v="432"/>
    </i>
    <i>
      <x v="513"/>
    </i>
    <i>
      <x v="433"/>
    </i>
    <i>
      <x v="343"/>
    </i>
    <i>
      <x v="434"/>
    </i>
    <i>
      <x v="517"/>
    </i>
    <i>
      <x v="435"/>
    </i>
    <i>
      <x v="519"/>
    </i>
    <i>
      <x v="436"/>
    </i>
    <i>
      <x v="284"/>
    </i>
    <i>
      <x v="437"/>
    </i>
    <i>
      <x v="523"/>
    </i>
    <i>
      <x v="438"/>
    </i>
    <i>
      <x v="348"/>
    </i>
    <i>
      <x v="439"/>
    </i>
    <i>
      <x v="350"/>
    </i>
    <i>
      <x v="279"/>
    </i>
    <i>
      <x v="529"/>
    </i>
    <i>
      <x v="441"/>
    </i>
    <i>
      <x v="351"/>
    </i>
    <i>
      <x v="442"/>
    </i>
    <i>
      <x v="533"/>
    </i>
    <i>
      <x v="443"/>
    </i>
    <i>
      <x v="535"/>
    </i>
    <i>
      <x v="444"/>
    </i>
    <i>
      <x v="537"/>
    </i>
    <i>
      <x v="314"/>
    </i>
    <i>
      <x v="539"/>
    </i>
    <i>
      <x v="446"/>
    </i>
    <i>
      <x v="541"/>
    </i>
    <i>
      <x v="315"/>
    </i>
    <i>
      <x v="543"/>
    </i>
    <i>
      <x v="280"/>
    </i>
    <i>
      <x v="354"/>
    </i>
    <i>
      <x v="317"/>
    </i>
    <i>
      <x v="318"/>
    </i>
    <i>
      <x v="86"/>
    </i>
    <i>
      <x v="77"/>
    </i>
    <i>
      <x v="95"/>
    </i>
    <i>
      <x v="98"/>
    </i>
    <i>
      <x v="208"/>
    </i>
    <i>
      <x v="99"/>
    </i>
    <i>
      <x v="240"/>
    </i>
    <i>
      <x v="100"/>
    </i>
    <i>
      <x v="184"/>
    </i>
    <i>
      <x v="101"/>
    </i>
    <i>
      <x v="17"/>
    </i>
    <i>
      <x v="43"/>
    </i>
    <i>
      <x v="216"/>
    </i>
    <i>
      <x v="44"/>
    </i>
    <i>
      <x v="232"/>
    </i>
    <i>
      <x v="104"/>
    </i>
    <i>
      <x v="26"/>
    </i>
    <i>
      <x v="5"/>
    </i>
    <i>
      <x v="97"/>
    </i>
    <i>
      <x v="46"/>
    </i>
    <i>
      <x v="188"/>
    </i>
    <i>
      <x v="47"/>
    </i>
    <i>
      <x v="21"/>
    </i>
    <i>
      <x v="108"/>
    </i>
    <i>
      <x v="25"/>
    </i>
    <i>
      <x v="13"/>
    </i>
    <i>
      <x v="212"/>
    </i>
    <i>
      <x v="48"/>
    </i>
    <i>
      <x v="220"/>
    </i>
    <i>
      <x v="22"/>
    </i>
    <i>
      <x v="228"/>
    </i>
    <i>
      <x v="112"/>
    </i>
    <i>
      <x v="236"/>
    </i>
    <i>
      <x v="113"/>
    </i>
    <i>
      <x v="244"/>
    </i>
    <i>
      <x v="114"/>
    </i>
    <i>
      <x v="252"/>
    </i>
    <i>
      <x v="115"/>
    </i>
    <i>
      <x v="260"/>
    </i>
    <i>
      <x v="116"/>
    </i>
    <i>
      <x v="182"/>
    </i>
    <i>
      <x v="117"/>
    </i>
    <i>
      <x v="76"/>
    </i>
    <i>
      <x v="118"/>
    </i>
    <i>
      <x v="190"/>
    </i>
    <i>
      <x v="50"/>
    </i>
    <i>
      <x v="194"/>
    </i>
    <i>
      <x v="120"/>
    </i>
    <i>
      <x v="198"/>
    </i>
    <i>
      <x v="51"/>
    </i>
    <i>
      <x v="9"/>
    </i>
    <i>
      <x v="122"/>
    </i>
    <i>
      <x v="206"/>
    </i>
    <i>
      <x v="52"/>
    </i>
    <i>
      <x v="210"/>
    </i>
    <i>
      <x v="124"/>
    </i>
    <i>
      <x v="214"/>
    </i>
    <i>
      <x v="53"/>
    </i>
    <i>
      <x v="218"/>
    </i>
    <i>
      <x v="126"/>
    </i>
    <i>
      <x v="222"/>
    </i>
    <i>
      <x v="127"/>
    </i>
    <i>
      <x v="226"/>
    </i>
    <i>
      <x v="28"/>
    </i>
    <i>
      <x v="230"/>
    </i>
    <i>
      <x v="55"/>
    </i>
    <i>
      <x v="234"/>
    </i>
    <i>
      <x v="130"/>
    </i>
    <i>
      <x v="238"/>
    </i>
    <i>
      <x v="131"/>
    </i>
    <i>
      <x v="91"/>
    </i>
    <i>
      <x v="132"/>
    </i>
    <i>
      <x v="246"/>
    </i>
    <i>
      <x v="133"/>
    </i>
    <i>
      <x v="250"/>
    </i>
    <i>
      <x v="56"/>
    </i>
    <i>
      <x v="254"/>
    </i>
    <i>
      <x v="29"/>
    </i>
    <i>
      <x v="258"/>
    </i>
    <i>
      <x/>
    </i>
    <i>
      <x v="42"/>
    </i>
    <i>
      <x v="6"/>
    </i>
    <i>
      <x v="181"/>
    </i>
    <i>
      <x v="138"/>
    </i>
    <i>
      <x v="183"/>
    </i>
    <i>
      <x v="7"/>
    </i>
    <i>
      <x v="185"/>
    </i>
    <i>
      <x v="60"/>
    </i>
    <i>
      <x v="187"/>
    </i>
    <i>
      <x v="264"/>
    </i>
    <i>
      <x v="189"/>
    </i>
    <i>
      <x v="61"/>
    </i>
    <i>
      <x v="191"/>
    </i>
    <i>
      <x v="267"/>
    </i>
    <i>
      <x v="78"/>
    </i>
    <i>
      <x v="269"/>
    </i>
    <i>
      <x v="8"/>
    </i>
    <i>
      <x v="271"/>
    </i>
    <i>
      <x v="36"/>
    </i>
    <i>
      <x v="20"/>
    </i>
    <i>
      <x v="199"/>
    </i>
    <i>
      <x v="147"/>
    </i>
    <i>
      <x v="82"/>
    </i>
    <i>
      <x v="148"/>
    </i>
    <i>
      <x v="203"/>
    </i>
    <i>
      <x v="62"/>
    </i>
    <i>
      <x v="205"/>
    </i>
    <i>
      <x v="150"/>
    </i>
    <i>
      <x v="207"/>
    </i>
    <i>
      <x v="151"/>
    </i>
    <i>
      <x v="209"/>
    </i>
    <i>
      <x v="15"/>
    </i>
    <i>
      <x v="211"/>
    </i>
    <i>
      <x v="153"/>
    </i>
    <i>
      <x v="213"/>
    </i>
    <i>
      <x v="63"/>
    </i>
    <i>
      <x v="215"/>
    </i>
    <i>
      <x v="3"/>
    </i>
    <i>
      <x v="217"/>
    </i>
    <i>
      <x v="156"/>
    </i>
    <i>
      <x v="219"/>
    </i>
    <i>
      <x v="157"/>
    </i>
    <i>
      <x v="38"/>
    </i>
    <i>
      <x v="158"/>
    </i>
    <i>
      <x v="18"/>
    </i>
    <i>
      <x v="159"/>
    </i>
    <i>
      <x v="87"/>
    </i>
    <i>
      <x v="160"/>
    </i>
    <i>
      <x v="88"/>
    </i>
    <i>
      <x v="64"/>
    </i>
    <i>
      <x v="229"/>
    </i>
    <i>
      <x v="162"/>
    </i>
    <i>
      <x v="231"/>
    </i>
    <i>
      <x v="163"/>
    </i>
    <i>
      <x v="233"/>
    </i>
    <i>
      <x v="65"/>
    </i>
    <i>
      <x v="39"/>
    </i>
    <i>
      <x v="30"/>
    </i>
    <i>
      <x v="1"/>
    </i>
    <i>
      <x v="166"/>
    </i>
    <i>
      <x v="239"/>
    </i>
    <i>
      <x v="31"/>
    </i>
    <i>
      <x v="241"/>
    </i>
    <i>
      <x v="68"/>
    </i>
    <i>
      <x v="40"/>
    </i>
    <i>
      <x v="4"/>
    </i>
    <i>
      <x v="245"/>
    </i>
    <i>
      <x v="170"/>
    </i>
    <i>
      <x v="93"/>
    </i>
    <i>
      <x v="23"/>
    </i>
    <i>
      <x v="249"/>
    </i>
    <i>
      <x v="34"/>
    </i>
    <i>
      <x v="251"/>
    </i>
    <i>
      <x v="72"/>
    </i>
    <i>
      <x v="253"/>
    </i>
    <i>
      <x v="174"/>
    </i>
    <i>
      <x v="255"/>
    </i>
    <i>
      <x v="73"/>
    </i>
    <i>
      <x v="257"/>
    </i>
    <i>
      <x v="74"/>
    </i>
    <i>
      <x v="259"/>
    </i>
    <i>
      <x v="177"/>
    </i>
    <i>
      <x v="261"/>
    </i>
    <i>
      <x v="178"/>
    </i>
    <i>
      <x v="263"/>
    </i>
    <i>
      <x v="75"/>
    </i>
    <i>
      <x v="180"/>
    </i>
    <i>
      <x v="266"/>
    </i>
    <i>
      <x v="142"/>
    </i>
    <i>
      <x v="19"/>
    </i>
    <i>
      <x v="143"/>
    </i>
    <i>
      <x v="270"/>
    </i>
    <i>
      <x v="144"/>
    </i>
    <i>
      <x v="272"/>
    </i>
    <i>
      <x v="145"/>
    </i>
    <i>
      <x v="146"/>
    </i>
    <i t="grand">
      <x/>
    </i>
  </rowItems>
  <colItems count="1">
    <i/>
  </colItems>
  <dataFields count="1">
    <dataField name="Cuenta de Nombre del Clien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0258F2-0E30-4F3D-8DFD-84FDE89D0FF3}" name="Tabla_cocina" displayName="Tabla_cocina" ref="A2:O1904" totalsRowShown="0">
  <autoFilter ref="A2:O1904" xr:uid="{BB0258F2-0E30-4F3D-8DFD-84FDE89D0FF3}"/>
  <tableColumns count="15">
    <tableColumn id="1" xr3:uid="{8DFA4A17-B68B-4083-B11C-AB794196F915}" name="Numero de Orden" dataDxfId="71"/>
    <tableColumn id="2" xr3:uid="{9CAF84BA-D848-45F4-8052-F6763C8351A1}" name="Numero de Mesa" dataDxfId="70"/>
    <tableColumn id="3" xr3:uid="{24D256D1-DC60-4420-A969-3C9978495072}" name="Nombre del Plato" dataDxfId="69"/>
    <tableColumn id="4" xr3:uid="{ABD59BBD-A368-4AAF-B164-72CE3EB2F6AF}" name="Descripcion del Plato" dataDxfId="68"/>
    <tableColumn id="5" xr3:uid="{FA61D043-EF6B-4E57-BF93-ADE03951BCAC}" name="Costo Unitario" dataDxfId="67" dataCellStyle="Moneda"/>
    <tableColumn id="6" xr3:uid="{36E592A9-4E0A-4F80-9131-AF97C9902FA7}" name="Precio Unitario" dataDxfId="66" dataCellStyle="Moneda"/>
    <tableColumn id="7" xr3:uid="{DA35978C-DDE9-428D-B0E9-5C7F91506DA3}" name="Cantidad Ordenada" dataDxfId="65"/>
    <tableColumn id="8" xr3:uid="{03AA228C-BAE8-4D07-A373-B4D22FD5B8B3}" name="Tiempo de Preparacion" dataDxfId="64"/>
    <tableColumn id="9" xr3:uid="{BC5CAA08-0E2A-40C4-B53D-5BB54C6D8A1F}" name="Observaciones" dataDxfId="63"/>
    <tableColumn id="11" xr3:uid="{CD4E3382-8083-4918-B770-4B4E50E5E128}" name="Total del Pedido" dataDxfId="62">
      <calculatedColumnFormula>Tabla_cocina[[#This Row],[Precio Unitario]]*Tabla_cocina[[#This Row],[Cantidad Ordenada]]</calculatedColumnFormula>
    </tableColumn>
    <tableColumn id="10" xr3:uid="{72321546-4067-43FD-A6C3-3D965FC87E44}" name="Ganancia Bruta" dataDxfId="61">
      <calculatedColumnFormula>Tabla_cocina[[#This Row],[Total del Pedido]]</calculatedColumnFormula>
    </tableColumn>
    <tableColumn id="12" xr3:uid="{3901A30A-B4EE-4CA7-842D-CD27A4C5A68E}" name="Ganancia Neta" dataDxfId="60">
      <calculatedColumnFormula>Tabla_cocina[[#This Row],[Ganancia Bruta]]-Tabla_cocina[[#This Row],[Costo]]</calculatedColumnFormula>
    </tableColumn>
    <tableColumn id="14" xr3:uid="{0EA9B72B-486E-4166-959C-18F8A1CFC75C}" name="Costo" dataDxfId="59">
      <calculatedColumnFormula>Tabla_cocina[[#This Row],[Costo Unitario]]*Tabla_cocina[[#This Row],[Cantidad Ordenada]]</calculatedColumnFormula>
    </tableColumn>
    <tableColumn id="13" xr3:uid="{15E98217-CA9A-4E6A-9BD8-94D84AF2EEEC}" name="Porcentaje de Ganancia" dataDxfId="58">
      <calculatedColumnFormula>(Tabla_cocina[[#This Row],[Ganancia Neta]]/Tabla_cocina[[#This Row],[Costo]])</calculatedColumnFormula>
    </tableColumn>
    <tableColumn id="15" xr3:uid="{650D5493-3B5E-4FBA-A50D-4C6EDECE4892}" name="minutos preparacion" dataDxfId="57" dataCellStyle="Millares">
      <calculatedColumnFormula>Tabla_cocina[[#This Row],[Tiempo de Preparacion]]/1440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F82A30-28D7-4CFC-A574-704C071A25FF}" name="Tabla_Sala" displayName="Tabla_Sala" ref="A2:Y769" totalsRowShown="0" headerRowDxfId="56">
  <autoFilter ref="A2:Y769" xr:uid="{60F82A30-28D7-4CFC-A574-704C071A25FF}"/>
  <sortState xmlns:xlrd2="http://schemas.microsoft.com/office/spreadsheetml/2017/richdata2" ref="A121:W268">
    <sortCondition descending="1" ref="F2:F769"/>
  </sortState>
  <tableColumns count="25">
    <tableColumn id="11" xr3:uid="{8D0FFDAE-AA37-44F2-8745-69432316796D}" name="Número de Orden" dataDxfId="55"/>
    <tableColumn id="1" xr3:uid="{970D7E6D-4CDA-4603-BD8D-B325AADC2152}" name="Número de Mesa" dataDxfId="54"/>
    <tableColumn id="2" xr3:uid="{32AFB379-7AEB-49C7-8E5B-99638174F056}" name="Nombre del Cliente" dataDxfId="53"/>
    <tableColumn id="3" xr3:uid="{5C0F1C26-6B51-40E4-90F7-206578356A55}" name="Número de Comensales" dataDxfId="52" dataCellStyle="Millares"/>
    <tableColumn id="21" xr3:uid="{9DF7EA4C-8BC5-4DC9-AFD5-990A37B933F8}" name="Fecha de Factura" dataDxfId="51" dataCellStyle="Millares">
      <calculatedColumnFormula>Tabla_Sala[[#This Row],[Hora de Salida]]</calculatedColumnFormula>
    </tableColumn>
    <tableColumn id="4" xr3:uid="{7724D86E-277E-476E-8F5C-13EC9F4F2301}" name="Hora de Llegada" dataDxfId="50"/>
    <tableColumn id="5" xr3:uid="{19F4398E-FAD8-4EC8-9D6F-F170F0E764AF}" name="Hora de Salida" dataDxfId="49"/>
    <tableColumn id="22" xr3:uid="{F6E4CED7-BACB-4F00-A726-99C4E0B518A6}" name="Tiempo de Permanencia" dataDxfId="48">
      <calculatedColumnFormula>IF(Tabla_Sala[[#This Row],[Estado de la Mesa]]="Ocupada",(Tabla_Sala[[#This Row],[Hora de Salida]]-Tabla_Sala[[#This Row],[Hora de Llegada]]) + 15/1440, Tabla_Sala[[#This Row],[Hora de Salida]]-Tabla_Sala[[#This Row],[Hora de Llegada]])</calculatedColumnFormula>
    </tableColumn>
    <tableColumn id="23" xr3:uid="{57C3CE0E-6C04-4884-964D-B7452AD3BD54}" name="Tiempo Preparacion" dataDxfId="47">
      <calculatedColumnFormula>SUMIFS(Tabla_cocina[minutos preparacion],Tabla_cocina[Numero de Orden],Tabla_Sala[[#This Row],[Número de Orden]])</calculatedColumnFormula>
    </tableColumn>
    <tableColumn id="24" xr3:uid="{6D47AE78-A3A3-4E58-B6E0-8C790A28B896}" name="Tiempo de Degustacion" dataDxfId="46">
      <calculatedColumnFormula>IF(Tabla_Sala[[#This Row],[Tiempo de Permanencia]]-Tabla_Sala[[#This Row],[Tiempo Preparacion]] &gt; 0, Tabla_Sala[[#This Row],[Tiempo de Permanencia]]-Tabla_Sala[[#This Row],[Tiempo Preparacion]], 0)</calculatedColumnFormula>
    </tableColumn>
    <tableColumn id="6" xr3:uid="{0E46253D-E39B-4D70-9EC0-B28F34DC670F}" name="Mesero Asignado" dataDxfId="45"/>
    <tableColumn id="7" xr3:uid="{031DE842-B40E-42FF-B8AE-54E85D6FBAC3}" name="Tipo de Servicio" dataDxfId="44"/>
    <tableColumn id="8" xr3:uid="{D200E3F2-EE5A-4F19-BB69-BE6D13245335}" name="Método de Pago" dataDxfId="43"/>
    <tableColumn id="9" xr3:uid="{BE1BB7DC-20E9-46C4-B20E-EA430E010C66}" name="Propina" dataDxfId="42" dataCellStyle="Moneda"/>
    <tableColumn id="10" xr3:uid="{E702917B-21BA-4216-9A63-B66720D79527}" name="Estado de la Mesa" dataDxfId="41"/>
    <tableColumn id="18" xr3:uid="{843BFEA6-C168-487A-8B28-48E2787298B7}" name="Monto Total de la Cuenta" dataDxfId="40">
      <calculatedColumnFormula>SUMIFS(Tabla_cocina[Ganancia Bruta],Tabla_cocina[Numero de Orden],Tabla_Sala[[#This Row],[Número de Orden]])</calculatedColumnFormula>
    </tableColumn>
    <tableColumn id="20" xr3:uid="{B921ADD3-D4F2-46FA-B7C2-9D097FBB84F2}" name="Monto Total Pagado" dataDxfId="39">
      <calculatedColumnFormula>Tabla_Sala[[#This Row],[Propina]]+Tabla_Sala[[#This Row],[Monto Total de la Cuenta]]</calculatedColumnFormula>
    </tableColumn>
    <tableColumn id="17" xr3:uid="{1203A521-58B7-465E-974F-5D6ED6FEAFD7}" name="Platos Pedidos" dataDxfId="38">
      <calculatedColumnFormula>_xlfn.TEXTJOIN(", ",TRUE,T3:W3)</calculatedColumnFormula>
    </tableColumn>
    <tableColumn id="12" xr3:uid="{2575F10C-0631-42A3-8E11-03C7AAC322C7}" name="País de Origen" dataDxfId="37"/>
    <tableColumn id="13" xr3:uid="{4D4501CE-932F-49CD-BC5E-9DB605F46262}" name="Platos Ordenados" dataDxfId="36"/>
    <tableColumn id="14" xr3:uid="{32D0C17C-9E46-4832-A8D9-E633D481F8B1}" name="Columna1" dataDxfId="35"/>
    <tableColumn id="15" xr3:uid="{6C1B0ADA-BB57-4222-B683-FE8DE251CEE7}" name="Columna2" dataDxfId="34"/>
    <tableColumn id="16" xr3:uid="{E5539862-6C2B-452A-AE4F-77D79B904B3F}" name="Columna3" dataDxfId="33"/>
    <tableColumn id="19" xr3:uid="{CCBA9711-0976-44EC-8EF7-F9F73F54A74E}" name="Platos ordenados cocina_def" dataDxfId="32">
      <calculatedColumnFormula array="1">_xlfn.CONCAT(_xlfn._xlws.FILTER(Tabla_cocina[Nombre del Plato], Tabla_cocina[Numero de Orden]=Tabla_Sala[[#This Row],[Número de Orden]]), "")</calculatedColumnFormula>
    </tableColumn>
    <tableColumn id="25" xr3:uid="{E47A5E94-A480-4C77-B9D3-2EBFDBEC1F54}" name="Orden Cobrada" dataDxfId="31" dataCellStyle="Millares">
      <calculatedColumnFormula>IF(Tabla_Sala[[#This Row],[Tiempo de Degustacion]]&gt;0,TRUE,FALSE)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6F78-AB95-4A0C-B2A2-85D24C39BEB3}">
  <dimension ref="A1:O1904"/>
  <sheetViews>
    <sheetView topLeftCell="D1" workbookViewId="0">
      <selection activeCell="J9" sqref="J9"/>
    </sheetView>
  </sheetViews>
  <sheetFormatPr baseColWidth="10" defaultRowHeight="14.4" x14ac:dyDescent="0.3"/>
  <cols>
    <col min="1" max="1" width="17.44140625" style="1" customWidth="1"/>
    <col min="2" max="2" width="16.6640625" style="1" customWidth="1"/>
    <col min="3" max="3" width="17.33203125" style="2" customWidth="1"/>
    <col min="4" max="4" width="22.109375" style="2" bestFit="1" customWidth="1"/>
    <col min="5" max="5" width="14.6640625" style="3" customWidth="1"/>
    <col min="6" max="6" width="15.21875" style="3" customWidth="1"/>
    <col min="7" max="7" width="19.109375" style="1" customWidth="1"/>
    <col min="8" max="8" width="22" style="1" customWidth="1"/>
    <col min="9" max="9" width="15.21875" style="2" customWidth="1"/>
    <col min="10" max="10" width="16.5546875" bestFit="1" customWidth="1"/>
    <col min="11" max="11" width="15.88671875" bestFit="1" customWidth="1"/>
    <col min="12" max="12" width="15.44140625" bestFit="1" customWidth="1"/>
    <col min="14" max="14" width="23" bestFit="1" customWidth="1"/>
    <col min="15" max="15" width="20.5546875" bestFit="1" customWidth="1"/>
  </cols>
  <sheetData>
    <row r="1" spans="1:15" ht="67.8" customHeight="1" x14ac:dyDescent="0.3">
      <c r="A1" s="8"/>
      <c r="B1" s="9"/>
      <c r="C1" s="10"/>
      <c r="D1" s="10"/>
      <c r="E1" s="11"/>
      <c r="F1" s="11"/>
      <c r="G1" s="9"/>
      <c r="H1" s="9"/>
      <c r="I1" s="10"/>
      <c r="J1" s="6" t="s">
        <v>661</v>
      </c>
      <c r="K1" s="6" t="s">
        <v>664</v>
      </c>
      <c r="L1" s="6" t="s">
        <v>665</v>
      </c>
      <c r="M1" s="6" t="s">
        <v>668</v>
      </c>
      <c r="N1" s="6" t="s">
        <v>666</v>
      </c>
    </row>
    <row r="2" spans="1:15" x14ac:dyDescent="0.3">
      <c r="A2" t="s">
        <v>80</v>
      </c>
      <c r="B2" t="s">
        <v>81</v>
      </c>
      <c r="C2" t="s">
        <v>0</v>
      </c>
      <c r="D2" t="s">
        <v>82</v>
      </c>
      <c r="E2" t="s">
        <v>1</v>
      </c>
      <c r="F2" t="s">
        <v>2</v>
      </c>
      <c r="G2" t="s">
        <v>3</v>
      </c>
      <c r="H2" s="1" t="s">
        <v>83</v>
      </c>
      <c r="I2" t="s">
        <v>4</v>
      </c>
      <c r="J2" t="s">
        <v>660</v>
      </c>
      <c r="K2" t="s">
        <v>107</v>
      </c>
      <c r="L2" t="s">
        <v>662</v>
      </c>
      <c r="M2" t="s">
        <v>667</v>
      </c>
      <c r="N2" t="s">
        <v>663</v>
      </c>
      <c r="O2" t="s">
        <v>677</v>
      </c>
    </row>
    <row r="3" spans="1:15" x14ac:dyDescent="0.3">
      <c r="A3" s="1">
        <v>1</v>
      </c>
      <c r="B3" s="1">
        <v>10</v>
      </c>
      <c r="C3" s="2" t="s">
        <v>5</v>
      </c>
      <c r="D3" s="2" t="s">
        <v>84</v>
      </c>
      <c r="E3" s="3">
        <v>14</v>
      </c>
      <c r="F3" s="3">
        <v>24</v>
      </c>
      <c r="G3" s="1">
        <v>2</v>
      </c>
      <c r="H3" s="1">
        <v>25</v>
      </c>
      <c r="I3" s="2" t="s">
        <v>6</v>
      </c>
      <c r="J3" s="7">
        <f>Tabla_cocina[[#This Row],[Precio Unitario]]*Tabla_cocina[[#This Row],[Cantidad Ordenada]]</f>
        <v>48</v>
      </c>
      <c r="K3" s="7">
        <f>Tabla_cocina[[#This Row],[Total del Pedido]]</f>
        <v>48</v>
      </c>
      <c r="L3" s="7">
        <f>Tabla_cocina[[#This Row],[Ganancia Bruta]]-Tabla_cocina[[#This Row],[Costo]]</f>
        <v>20</v>
      </c>
      <c r="M3" s="7">
        <f>Tabla_cocina[[#This Row],[Costo Unitario]]*Tabla_cocina[[#This Row],[Cantidad Ordenada]]</f>
        <v>28</v>
      </c>
      <c r="N3" s="12">
        <f>(Tabla_cocina[[#This Row],[Ganancia Neta]]/Tabla_cocina[[#This Row],[Costo]])</f>
        <v>0.7142857142857143</v>
      </c>
      <c r="O3" s="17">
        <f>Tabla_cocina[[#This Row],[Tiempo de Preparacion]]/1440</f>
        <v>1.7361111111111112E-2</v>
      </c>
    </row>
    <row r="4" spans="1:15" x14ac:dyDescent="0.3">
      <c r="A4" s="1">
        <v>1</v>
      </c>
      <c r="B4" s="1">
        <v>10</v>
      </c>
      <c r="C4" s="2" t="s">
        <v>7</v>
      </c>
      <c r="D4" s="2" t="s">
        <v>85</v>
      </c>
      <c r="E4" s="3">
        <v>18</v>
      </c>
      <c r="F4" s="3">
        <v>30</v>
      </c>
      <c r="G4" s="1">
        <v>3</v>
      </c>
      <c r="H4" s="1">
        <v>32</v>
      </c>
      <c r="I4" s="2" t="s">
        <v>8</v>
      </c>
      <c r="J4" s="7">
        <f>Tabla_cocina[[#This Row],[Precio Unitario]]*Tabla_cocina[[#This Row],[Cantidad Ordenada]]</f>
        <v>90</v>
      </c>
      <c r="K4" s="7">
        <f>Tabla_cocina[[#This Row],[Total del Pedido]]</f>
        <v>90</v>
      </c>
      <c r="L4" s="7">
        <f>Tabla_cocina[[#This Row],[Ganancia Bruta]]-Tabla_cocina[[#This Row],[Costo]]</f>
        <v>36</v>
      </c>
      <c r="M4" s="7">
        <f>Tabla_cocina[[#This Row],[Costo Unitario]]*Tabla_cocina[[#This Row],[Cantidad Ordenada]]</f>
        <v>54</v>
      </c>
      <c r="N4" s="12">
        <f>(Tabla_cocina[[#This Row],[Ganancia Neta]]/Tabla_cocina[[#This Row],[Costo]])</f>
        <v>0.66666666666666663</v>
      </c>
      <c r="O4" s="17">
        <f>Tabla_cocina[[#This Row],[Tiempo de Preparacion]]/1440</f>
        <v>2.2222222222222223E-2</v>
      </c>
    </row>
    <row r="5" spans="1:15" x14ac:dyDescent="0.3">
      <c r="A5" s="1">
        <v>2</v>
      </c>
      <c r="B5" s="1">
        <v>6</v>
      </c>
      <c r="C5" s="2" t="s">
        <v>9</v>
      </c>
      <c r="D5" s="2" t="s">
        <v>86</v>
      </c>
      <c r="E5" s="3">
        <v>19</v>
      </c>
      <c r="F5" s="3">
        <v>31</v>
      </c>
      <c r="G5" s="1">
        <v>1</v>
      </c>
      <c r="H5" s="1">
        <v>51</v>
      </c>
      <c r="I5" s="2" t="s">
        <v>6</v>
      </c>
      <c r="J5" s="7">
        <f>Tabla_cocina[[#This Row],[Precio Unitario]]*Tabla_cocina[[#This Row],[Cantidad Ordenada]]</f>
        <v>31</v>
      </c>
      <c r="K5" s="7">
        <f>Tabla_cocina[[#This Row],[Total del Pedido]]</f>
        <v>31</v>
      </c>
      <c r="L5" s="7">
        <f>Tabla_cocina[[#This Row],[Ganancia Bruta]]-Tabla_cocina[[#This Row],[Costo]]</f>
        <v>12</v>
      </c>
      <c r="M5" s="7">
        <f>Tabla_cocina[[#This Row],[Costo Unitario]]*Tabla_cocina[[#This Row],[Cantidad Ordenada]]</f>
        <v>19</v>
      </c>
      <c r="N5" s="12">
        <f>(Tabla_cocina[[#This Row],[Ganancia Neta]]/Tabla_cocina[[#This Row],[Costo]])</f>
        <v>0.63157894736842102</v>
      </c>
      <c r="O5" s="17">
        <f>Tabla_cocina[[#This Row],[Tiempo de Preparacion]]/1440</f>
        <v>3.5416666666666666E-2</v>
      </c>
    </row>
    <row r="6" spans="1:15" x14ac:dyDescent="0.3">
      <c r="A6" s="1">
        <v>2</v>
      </c>
      <c r="B6" s="1">
        <v>6</v>
      </c>
      <c r="C6" s="2" t="s">
        <v>10</v>
      </c>
      <c r="D6" s="2" t="s">
        <v>87</v>
      </c>
      <c r="E6" s="3">
        <v>16</v>
      </c>
      <c r="F6" s="3">
        <v>27</v>
      </c>
      <c r="G6" s="1">
        <v>1</v>
      </c>
      <c r="H6" s="1">
        <v>34</v>
      </c>
      <c r="I6" s="2" t="s">
        <v>8</v>
      </c>
      <c r="J6" s="7">
        <f>Tabla_cocina[[#This Row],[Precio Unitario]]*Tabla_cocina[[#This Row],[Cantidad Ordenada]]</f>
        <v>27</v>
      </c>
      <c r="K6" s="7">
        <f>Tabla_cocina[[#This Row],[Total del Pedido]]</f>
        <v>27</v>
      </c>
      <c r="L6" s="7">
        <f>Tabla_cocina[[#This Row],[Ganancia Bruta]]-Tabla_cocina[[#This Row],[Costo]]</f>
        <v>11</v>
      </c>
      <c r="M6" s="7">
        <f>Tabla_cocina[[#This Row],[Costo Unitario]]*Tabla_cocina[[#This Row],[Cantidad Ordenada]]</f>
        <v>16</v>
      </c>
      <c r="N6" s="12">
        <f>(Tabla_cocina[[#This Row],[Ganancia Neta]]/Tabla_cocina[[#This Row],[Costo]])</f>
        <v>0.6875</v>
      </c>
      <c r="O6" s="17">
        <f>Tabla_cocina[[#This Row],[Tiempo de Preparacion]]/1440</f>
        <v>2.361111111111111E-2</v>
      </c>
    </row>
    <row r="7" spans="1:15" x14ac:dyDescent="0.3">
      <c r="A7" s="1">
        <v>3</v>
      </c>
      <c r="B7" s="1">
        <v>20</v>
      </c>
      <c r="C7" s="2" t="s">
        <v>11</v>
      </c>
      <c r="D7" s="2" t="s">
        <v>88</v>
      </c>
      <c r="E7" s="3">
        <v>25</v>
      </c>
      <c r="F7" s="3">
        <v>40</v>
      </c>
      <c r="G7" s="1">
        <v>1</v>
      </c>
      <c r="H7" s="1">
        <v>9</v>
      </c>
      <c r="I7" s="2" t="s">
        <v>8</v>
      </c>
      <c r="J7" s="7">
        <f>Tabla_cocina[[#This Row],[Precio Unitario]]*Tabla_cocina[[#This Row],[Cantidad Ordenada]]</f>
        <v>40</v>
      </c>
      <c r="K7" s="7">
        <f>Tabla_cocina[[#This Row],[Total del Pedido]]</f>
        <v>40</v>
      </c>
      <c r="L7" s="7">
        <f>Tabla_cocina[[#This Row],[Ganancia Bruta]]-Tabla_cocina[[#This Row],[Costo]]</f>
        <v>15</v>
      </c>
      <c r="M7" s="7">
        <f>Tabla_cocina[[#This Row],[Costo Unitario]]*Tabla_cocina[[#This Row],[Cantidad Ordenada]]</f>
        <v>25</v>
      </c>
      <c r="N7" s="12">
        <f>(Tabla_cocina[[#This Row],[Ganancia Neta]]/Tabla_cocina[[#This Row],[Costo]])</f>
        <v>0.6</v>
      </c>
      <c r="O7" s="17">
        <f>Tabla_cocina[[#This Row],[Tiempo de Preparacion]]/1440</f>
        <v>6.2500000000000003E-3</v>
      </c>
    </row>
    <row r="8" spans="1:15" x14ac:dyDescent="0.3">
      <c r="A8" s="1">
        <v>3</v>
      </c>
      <c r="B8" s="1">
        <v>20</v>
      </c>
      <c r="C8" s="2" t="s">
        <v>9</v>
      </c>
      <c r="D8" s="2" t="s">
        <v>86</v>
      </c>
      <c r="E8" s="3">
        <v>19</v>
      </c>
      <c r="F8" s="3">
        <v>31</v>
      </c>
      <c r="G8" s="1">
        <v>1</v>
      </c>
      <c r="H8" s="1">
        <v>27</v>
      </c>
      <c r="I8" s="2" t="s">
        <v>6</v>
      </c>
      <c r="J8" s="7">
        <f>Tabla_cocina[[#This Row],[Precio Unitario]]*Tabla_cocina[[#This Row],[Cantidad Ordenada]]</f>
        <v>31</v>
      </c>
      <c r="K8" s="7">
        <f>Tabla_cocina[[#This Row],[Total del Pedido]]</f>
        <v>31</v>
      </c>
      <c r="L8" s="7">
        <f>Tabla_cocina[[#This Row],[Ganancia Bruta]]-Tabla_cocina[[#This Row],[Costo]]</f>
        <v>12</v>
      </c>
      <c r="M8" s="7">
        <f>Tabla_cocina[[#This Row],[Costo Unitario]]*Tabla_cocina[[#This Row],[Cantidad Ordenada]]</f>
        <v>19</v>
      </c>
      <c r="N8" s="12">
        <f>(Tabla_cocina[[#This Row],[Ganancia Neta]]/Tabla_cocina[[#This Row],[Costo]])</f>
        <v>0.63157894736842102</v>
      </c>
      <c r="O8" s="17">
        <f>Tabla_cocina[[#This Row],[Tiempo de Preparacion]]/1440</f>
        <v>1.8749999999999999E-2</v>
      </c>
    </row>
    <row r="9" spans="1:15" x14ac:dyDescent="0.3">
      <c r="A9" s="1">
        <v>3</v>
      </c>
      <c r="B9" s="1">
        <v>20</v>
      </c>
      <c r="C9" s="2" t="s">
        <v>12</v>
      </c>
      <c r="D9" s="2" t="s">
        <v>89</v>
      </c>
      <c r="E9" s="3">
        <v>22</v>
      </c>
      <c r="F9" s="3">
        <v>36</v>
      </c>
      <c r="G9" s="1">
        <v>1</v>
      </c>
      <c r="H9" s="1">
        <v>36</v>
      </c>
      <c r="I9" s="2" t="s">
        <v>6</v>
      </c>
      <c r="J9" s="7">
        <f>Tabla_cocina[[#This Row],[Precio Unitario]]*Tabla_cocina[[#This Row],[Cantidad Ordenada]]</f>
        <v>36</v>
      </c>
      <c r="K9" s="7">
        <f>Tabla_cocina[[#This Row],[Total del Pedido]]</f>
        <v>36</v>
      </c>
      <c r="L9" s="7">
        <f>Tabla_cocina[[#This Row],[Ganancia Bruta]]-Tabla_cocina[[#This Row],[Costo]]</f>
        <v>14</v>
      </c>
      <c r="M9" s="7">
        <f>Tabla_cocina[[#This Row],[Costo Unitario]]*Tabla_cocina[[#This Row],[Cantidad Ordenada]]</f>
        <v>22</v>
      </c>
      <c r="N9" s="12">
        <f>(Tabla_cocina[[#This Row],[Ganancia Neta]]/Tabla_cocina[[#This Row],[Costo]])</f>
        <v>0.63636363636363635</v>
      </c>
      <c r="O9" s="17">
        <f>Tabla_cocina[[#This Row],[Tiempo de Preparacion]]/1440</f>
        <v>2.5000000000000001E-2</v>
      </c>
    </row>
    <row r="10" spans="1:15" x14ac:dyDescent="0.3">
      <c r="A10" s="1">
        <v>3</v>
      </c>
      <c r="B10" s="1">
        <v>20</v>
      </c>
      <c r="C10" s="2" t="s">
        <v>13</v>
      </c>
      <c r="D10" s="2" t="s">
        <v>90</v>
      </c>
      <c r="E10" s="3">
        <v>17</v>
      </c>
      <c r="F10" s="3">
        <v>29</v>
      </c>
      <c r="G10" s="1">
        <v>2</v>
      </c>
      <c r="H10" s="1">
        <v>54</v>
      </c>
      <c r="I10" s="2" t="s">
        <v>8</v>
      </c>
      <c r="J10" s="7">
        <f>Tabla_cocina[[#This Row],[Precio Unitario]]*Tabla_cocina[[#This Row],[Cantidad Ordenada]]</f>
        <v>58</v>
      </c>
      <c r="K10" s="7">
        <f>Tabla_cocina[[#This Row],[Total del Pedido]]</f>
        <v>58</v>
      </c>
      <c r="L10" s="7">
        <f>Tabla_cocina[[#This Row],[Ganancia Bruta]]-Tabla_cocina[[#This Row],[Costo]]</f>
        <v>24</v>
      </c>
      <c r="M10" s="7">
        <f>Tabla_cocina[[#This Row],[Costo Unitario]]*Tabla_cocina[[#This Row],[Cantidad Ordenada]]</f>
        <v>34</v>
      </c>
      <c r="N10" s="12">
        <f>(Tabla_cocina[[#This Row],[Ganancia Neta]]/Tabla_cocina[[#This Row],[Costo]])</f>
        <v>0.70588235294117652</v>
      </c>
      <c r="O10" s="17">
        <f>Tabla_cocina[[#This Row],[Tiempo de Preparacion]]/1440</f>
        <v>3.7499999999999999E-2</v>
      </c>
    </row>
    <row r="11" spans="1:15" x14ac:dyDescent="0.3">
      <c r="A11" s="1">
        <v>4</v>
      </c>
      <c r="B11" s="1">
        <v>3</v>
      </c>
      <c r="C11" s="2" t="s">
        <v>14</v>
      </c>
      <c r="D11" s="2" t="s">
        <v>91</v>
      </c>
      <c r="E11" s="3">
        <v>20</v>
      </c>
      <c r="F11" s="3">
        <v>33</v>
      </c>
      <c r="G11" s="1">
        <v>3</v>
      </c>
      <c r="H11" s="1">
        <v>23</v>
      </c>
      <c r="I11" s="2" t="s">
        <v>8</v>
      </c>
      <c r="J11" s="7">
        <f>Tabla_cocina[[#This Row],[Precio Unitario]]*Tabla_cocina[[#This Row],[Cantidad Ordenada]]</f>
        <v>99</v>
      </c>
      <c r="K11" s="7">
        <f>Tabla_cocina[[#This Row],[Total del Pedido]]</f>
        <v>99</v>
      </c>
      <c r="L11" s="7">
        <f>Tabla_cocina[[#This Row],[Ganancia Bruta]]-Tabla_cocina[[#This Row],[Costo]]</f>
        <v>39</v>
      </c>
      <c r="M11" s="7">
        <f>Tabla_cocina[[#This Row],[Costo Unitario]]*Tabla_cocina[[#This Row],[Cantidad Ordenada]]</f>
        <v>60</v>
      </c>
      <c r="N11" s="12">
        <f>(Tabla_cocina[[#This Row],[Ganancia Neta]]/Tabla_cocina[[#This Row],[Costo]])</f>
        <v>0.65</v>
      </c>
      <c r="O11" s="17">
        <f>Tabla_cocina[[#This Row],[Tiempo de Preparacion]]/1440</f>
        <v>1.5972222222222221E-2</v>
      </c>
    </row>
    <row r="12" spans="1:15" x14ac:dyDescent="0.3">
      <c r="A12" s="1">
        <v>4</v>
      </c>
      <c r="B12" s="1">
        <v>3</v>
      </c>
      <c r="C12" s="2" t="s">
        <v>15</v>
      </c>
      <c r="D12" s="2" t="s">
        <v>92</v>
      </c>
      <c r="E12" s="3">
        <v>16</v>
      </c>
      <c r="F12" s="3">
        <v>28</v>
      </c>
      <c r="G12" s="1">
        <v>3</v>
      </c>
      <c r="H12" s="1">
        <v>17</v>
      </c>
      <c r="I12" s="2" t="s">
        <v>6</v>
      </c>
      <c r="J12" s="7">
        <f>Tabla_cocina[[#This Row],[Precio Unitario]]*Tabla_cocina[[#This Row],[Cantidad Ordenada]]</f>
        <v>84</v>
      </c>
      <c r="K12" s="7">
        <f>Tabla_cocina[[#This Row],[Total del Pedido]]</f>
        <v>84</v>
      </c>
      <c r="L12" s="7">
        <f>Tabla_cocina[[#This Row],[Ganancia Bruta]]-Tabla_cocina[[#This Row],[Costo]]</f>
        <v>36</v>
      </c>
      <c r="M12" s="7">
        <f>Tabla_cocina[[#This Row],[Costo Unitario]]*Tabla_cocina[[#This Row],[Cantidad Ordenada]]</f>
        <v>48</v>
      </c>
      <c r="N12" s="12">
        <f>(Tabla_cocina[[#This Row],[Ganancia Neta]]/Tabla_cocina[[#This Row],[Costo]])</f>
        <v>0.75</v>
      </c>
      <c r="O12" s="17">
        <f>Tabla_cocina[[#This Row],[Tiempo de Preparacion]]/1440</f>
        <v>1.1805555555555555E-2</v>
      </c>
    </row>
    <row r="13" spans="1:15" x14ac:dyDescent="0.3">
      <c r="A13" s="1">
        <v>5</v>
      </c>
      <c r="B13" s="1">
        <v>8</v>
      </c>
      <c r="C13" s="2" t="s">
        <v>16</v>
      </c>
      <c r="D13" s="2" t="s">
        <v>93</v>
      </c>
      <c r="E13" s="3">
        <v>11</v>
      </c>
      <c r="F13" s="3">
        <v>19</v>
      </c>
      <c r="G13" s="1">
        <v>1</v>
      </c>
      <c r="H13" s="1">
        <v>8</v>
      </c>
      <c r="I13" s="2" t="s">
        <v>6</v>
      </c>
      <c r="J13" s="7">
        <f>Tabla_cocina[[#This Row],[Precio Unitario]]*Tabla_cocina[[#This Row],[Cantidad Ordenada]]</f>
        <v>19</v>
      </c>
      <c r="K13" s="7">
        <f>Tabla_cocina[[#This Row],[Total del Pedido]]</f>
        <v>19</v>
      </c>
      <c r="L13" s="7">
        <f>Tabla_cocina[[#This Row],[Ganancia Bruta]]-Tabla_cocina[[#This Row],[Costo]]</f>
        <v>8</v>
      </c>
      <c r="M13" s="7">
        <f>Tabla_cocina[[#This Row],[Costo Unitario]]*Tabla_cocina[[#This Row],[Cantidad Ordenada]]</f>
        <v>11</v>
      </c>
      <c r="N13" s="12">
        <f>(Tabla_cocina[[#This Row],[Ganancia Neta]]/Tabla_cocina[[#This Row],[Costo]])</f>
        <v>0.72727272727272729</v>
      </c>
      <c r="O13" s="17">
        <f>Tabla_cocina[[#This Row],[Tiempo de Preparacion]]/1440</f>
        <v>5.5555555555555558E-3</v>
      </c>
    </row>
    <row r="14" spans="1:15" x14ac:dyDescent="0.3">
      <c r="A14" s="1">
        <v>5</v>
      </c>
      <c r="B14" s="1">
        <v>8</v>
      </c>
      <c r="C14" s="2" t="s">
        <v>5</v>
      </c>
      <c r="D14" s="2" t="s">
        <v>84</v>
      </c>
      <c r="E14" s="3">
        <v>14</v>
      </c>
      <c r="F14" s="3">
        <v>24</v>
      </c>
      <c r="G14" s="1">
        <v>2</v>
      </c>
      <c r="H14" s="1">
        <v>9</v>
      </c>
      <c r="I14" s="2" t="s">
        <v>8</v>
      </c>
      <c r="J14" s="7">
        <f>Tabla_cocina[[#This Row],[Precio Unitario]]*Tabla_cocina[[#This Row],[Cantidad Ordenada]]</f>
        <v>48</v>
      </c>
      <c r="K14" s="7">
        <f>Tabla_cocina[[#This Row],[Total del Pedido]]</f>
        <v>48</v>
      </c>
      <c r="L14" s="7">
        <f>Tabla_cocina[[#This Row],[Ganancia Bruta]]-Tabla_cocina[[#This Row],[Costo]]</f>
        <v>20</v>
      </c>
      <c r="M14" s="7">
        <f>Tabla_cocina[[#This Row],[Costo Unitario]]*Tabla_cocina[[#This Row],[Cantidad Ordenada]]</f>
        <v>28</v>
      </c>
      <c r="N14" s="12">
        <f>(Tabla_cocina[[#This Row],[Ganancia Neta]]/Tabla_cocina[[#This Row],[Costo]])</f>
        <v>0.7142857142857143</v>
      </c>
      <c r="O14" s="17">
        <f>Tabla_cocina[[#This Row],[Tiempo de Preparacion]]/1440</f>
        <v>6.2500000000000003E-3</v>
      </c>
    </row>
    <row r="15" spans="1:15" x14ac:dyDescent="0.3">
      <c r="A15" s="1">
        <v>6</v>
      </c>
      <c r="B15" s="1">
        <v>7</v>
      </c>
      <c r="C15" s="2" t="s">
        <v>17</v>
      </c>
      <c r="D15" s="2" t="s">
        <v>94</v>
      </c>
      <c r="E15" s="3">
        <v>21</v>
      </c>
      <c r="F15" s="3">
        <v>35</v>
      </c>
      <c r="G15" s="1">
        <v>2</v>
      </c>
      <c r="H15" s="1">
        <v>11</v>
      </c>
      <c r="I15" s="2" t="s">
        <v>8</v>
      </c>
      <c r="J15" s="7">
        <f>Tabla_cocina[[#This Row],[Precio Unitario]]*Tabla_cocina[[#This Row],[Cantidad Ordenada]]</f>
        <v>70</v>
      </c>
      <c r="K15" s="7">
        <f>Tabla_cocina[[#This Row],[Total del Pedido]]</f>
        <v>70</v>
      </c>
      <c r="L15" s="7">
        <f>Tabla_cocina[[#This Row],[Ganancia Bruta]]-Tabla_cocina[[#This Row],[Costo]]</f>
        <v>28</v>
      </c>
      <c r="M15" s="7">
        <f>Tabla_cocina[[#This Row],[Costo Unitario]]*Tabla_cocina[[#This Row],[Cantidad Ordenada]]</f>
        <v>42</v>
      </c>
      <c r="N15" s="12">
        <f>(Tabla_cocina[[#This Row],[Ganancia Neta]]/Tabla_cocina[[#This Row],[Costo]])</f>
        <v>0.66666666666666663</v>
      </c>
      <c r="O15" s="17">
        <f>Tabla_cocina[[#This Row],[Tiempo de Preparacion]]/1440</f>
        <v>7.6388888888888886E-3</v>
      </c>
    </row>
    <row r="16" spans="1:15" x14ac:dyDescent="0.3">
      <c r="A16" s="1">
        <v>7</v>
      </c>
      <c r="B16" s="1">
        <v>17</v>
      </c>
      <c r="C16" s="2" t="s">
        <v>18</v>
      </c>
      <c r="D16" s="2" t="s">
        <v>95</v>
      </c>
      <c r="E16" s="3">
        <v>19</v>
      </c>
      <c r="F16" s="3">
        <v>32</v>
      </c>
      <c r="G16" s="1">
        <v>2</v>
      </c>
      <c r="H16" s="1">
        <v>15</v>
      </c>
      <c r="I16" s="2" t="s">
        <v>8</v>
      </c>
      <c r="J16" s="7">
        <f>Tabla_cocina[[#This Row],[Precio Unitario]]*Tabla_cocina[[#This Row],[Cantidad Ordenada]]</f>
        <v>64</v>
      </c>
      <c r="K16" s="7">
        <f>Tabla_cocina[[#This Row],[Total del Pedido]]</f>
        <v>64</v>
      </c>
      <c r="L16" s="7">
        <f>Tabla_cocina[[#This Row],[Ganancia Bruta]]-Tabla_cocina[[#This Row],[Costo]]</f>
        <v>26</v>
      </c>
      <c r="M16" s="7">
        <f>Tabla_cocina[[#This Row],[Costo Unitario]]*Tabla_cocina[[#This Row],[Cantidad Ordenada]]</f>
        <v>38</v>
      </c>
      <c r="N16" s="12">
        <f>(Tabla_cocina[[#This Row],[Ganancia Neta]]/Tabla_cocina[[#This Row],[Costo]])</f>
        <v>0.68421052631578949</v>
      </c>
      <c r="O16" s="17">
        <f>Tabla_cocina[[#This Row],[Tiempo de Preparacion]]/1440</f>
        <v>1.0416666666666666E-2</v>
      </c>
    </row>
    <row r="17" spans="1:15" x14ac:dyDescent="0.3">
      <c r="A17" s="1">
        <v>7</v>
      </c>
      <c r="B17" s="1">
        <v>17</v>
      </c>
      <c r="C17" s="2" t="s">
        <v>12</v>
      </c>
      <c r="D17" s="2" t="s">
        <v>89</v>
      </c>
      <c r="E17" s="3">
        <v>22</v>
      </c>
      <c r="F17" s="3">
        <v>36</v>
      </c>
      <c r="G17" s="1">
        <v>3</v>
      </c>
      <c r="H17" s="1">
        <v>26</v>
      </c>
      <c r="I17" s="2" t="s">
        <v>6</v>
      </c>
      <c r="J17" s="7">
        <f>Tabla_cocina[[#This Row],[Precio Unitario]]*Tabla_cocina[[#This Row],[Cantidad Ordenada]]</f>
        <v>108</v>
      </c>
      <c r="K17" s="7">
        <f>Tabla_cocina[[#This Row],[Total del Pedido]]</f>
        <v>108</v>
      </c>
      <c r="L17" s="7">
        <f>Tabla_cocina[[#This Row],[Ganancia Bruta]]-Tabla_cocina[[#This Row],[Costo]]</f>
        <v>42</v>
      </c>
      <c r="M17" s="7">
        <f>Tabla_cocina[[#This Row],[Costo Unitario]]*Tabla_cocina[[#This Row],[Cantidad Ordenada]]</f>
        <v>66</v>
      </c>
      <c r="N17" s="12">
        <f>(Tabla_cocina[[#This Row],[Ganancia Neta]]/Tabla_cocina[[#This Row],[Costo]])</f>
        <v>0.63636363636363635</v>
      </c>
      <c r="O17" s="17">
        <f>Tabla_cocina[[#This Row],[Tiempo de Preparacion]]/1440</f>
        <v>1.8055555555555554E-2</v>
      </c>
    </row>
    <row r="18" spans="1:15" x14ac:dyDescent="0.3">
      <c r="A18" s="1">
        <v>8</v>
      </c>
      <c r="B18" s="1">
        <v>11</v>
      </c>
      <c r="C18" s="2" t="s">
        <v>19</v>
      </c>
      <c r="D18" s="2" t="s">
        <v>96</v>
      </c>
      <c r="E18" s="3">
        <v>13</v>
      </c>
      <c r="F18" s="3">
        <v>22</v>
      </c>
      <c r="G18" s="1">
        <v>3</v>
      </c>
      <c r="H18" s="1">
        <v>11</v>
      </c>
      <c r="I18" s="2" t="s">
        <v>6</v>
      </c>
      <c r="J18" s="7">
        <f>Tabla_cocina[[#This Row],[Precio Unitario]]*Tabla_cocina[[#This Row],[Cantidad Ordenada]]</f>
        <v>66</v>
      </c>
      <c r="K18" s="7">
        <f>Tabla_cocina[[#This Row],[Total del Pedido]]</f>
        <v>66</v>
      </c>
      <c r="L18" s="7">
        <f>Tabla_cocina[[#This Row],[Ganancia Bruta]]-Tabla_cocina[[#This Row],[Costo]]</f>
        <v>27</v>
      </c>
      <c r="M18" s="7">
        <f>Tabla_cocina[[#This Row],[Costo Unitario]]*Tabla_cocina[[#This Row],[Cantidad Ordenada]]</f>
        <v>39</v>
      </c>
      <c r="N18" s="12">
        <f>(Tabla_cocina[[#This Row],[Ganancia Neta]]/Tabla_cocina[[#This Row],[Costo]])</f>
        <v>0.69230769230769229</v>
      </c>
      <c r="O18" s="17">
        <f>Tabla_cocina[[#This Row],[Tiempo de Preparacion]]/1440</f>
        <v>7.6388888888888886E-3</v>
      </c>
    </row>
    <row r="19" spans="1:15" x14ac:dyDescent="0.3">
      <c r="A19" s="1">
        <v>8</v>
      </c>
      <c r="B19" s="1">
        <v>11</v>
      </c>
      <c r="C19" s="2" t="s">
        <v>15</v>
      </c>
      <c r="D19" s="2" t="s">
        <v>92</v>
      </c>
      <c r="E19" s="3">
        <v>16</v>
      </c>
      <c r="F19" s="3">
        <v>28</v>
      </c>
      <c r="G19" s="1">
        <v>2</v>
      </c>
      <c r="H19" s="1">
        <v>8</v>
      </c>
      <c r="I19" s="2" t="s">
        <v>6</v>
      </c>
      <c r="J19" s="7">
        <f>Tabla_cocina[[#This Row],[Precio Unitario]]*Tabla_cocina[[#This Row],[Cantidad Ordenada]]</f>
        <v>56</v>
      </c>
      <c r="K19" s="7">
        <f>Tabla_cocina[[#This Row],[Total del Pedido]]</f>
        <v>56</v>
      </c>
      <c r="L19" s="7">
        <f>Tabla_cocina[[#This Row],[Ganancia Bruta]]-Tabla_cocina[[#This Row],[Costo]]</f>
        <v>24</v>
      </c>
      <c r="M19" s="7">
        <f>Tabla_cocina[[#This Row],[Costo Unitario]]*Tabla_cocina[[#This Row],[Cantidad Ordenada]]</f>
        <v>32</v>
      </c>
      <c r="N19" s="12">
        <f>(Tabla_cocina[[#This Row],[Ganancia Neta]]/Tabla_cocina[[#This Row],[Costo]])</f>
        <v>0.75</v>
      </c>
      <c r="O19" s="17">
        <f>Tabla_cocina[[#This Row],[Tiempo de Preparacion]]/1440</f>
        <v>5.5555555555555558E-3</v>
      </c>
    </row>
    <row r="20" spans="1:15" x14ac:dyDescent="0.3">
      <c r="A20" s="1">
        <v>8</v>
      </c>
      <c r="B20" s="1">
        <v>11</v>
      </c>
      <c r="C20" s="2" t="s">
        <v>11</v>
      </c>
      <c r="D20" s="2" t="s">
        <v>88</v>
      </c>
      <c r="E20" s="3">
        <v>25</v>
      </c>
      <c r="F20" s="3">
        <v>40</v>
      </c>
      <c r="G20" s="1">
        <v>3</v>
      </c>
      <c r="H20" s="1">
        <v>36</v>
      </c>
      <c r="I20" s="2" t="s">
        <v>6</v>
      </c>
      <c r="J20" s="7">
        <f>Tabla_cocina[[#This Row],[Precio Unitario]]*Tabla_cocina[[#This Row],[Cantidad Ordenada]]</f>
        <v>120</v>
      </c>
      <c r="K20" s="7">
        <f>Tabla_cocina[[#This Row],[Total del Pedido]]</f>
        <v>120</v>
      </c>
      <c r="L20" s="7">
        <f>Tabla_cocina[[#This Row],[Ganancia Bruta]]-Tabla_cocina[[#This Row],[Costo]]</f>
        <v>45</v>
      </c>
      <c r="M20" s="7">
        <f>Tabla_cocina[[#This Row],[Costo Unitario]]*Tabla_cocina[[#This Row],[Cantidad Ordenada]]</f>
        <v>75</v>
      </c>
      <c r="N20" s="12">
        <f>(Tabla_cocina[[#This Row],[Ganancia Neta]]/Tabla_cocina[[#This Row],[Costo]])</f>
        <v>0.6</v>
      </c>
      <c r="O20" s="17">
        <f>Tabla_cocina[[#This Row],[Tiempo de Preparacion]]/1440</f>
        <v>2.5000000000000001E-2</v>
      </c>
    </row>
    <row r="21" spans="1:15" x14ac:dyDescent="0.3">
      <c r="A21" s="1">
        <v>9</v>
      </c>
      <c r="B21" s="1">
        <v>15</v>
      </c>
      <c r="C21" s="2" t="s">
        <v>7</v>
      </c>
      <c r="D21" s="2" t="s">
        <v>85</v>
      </c>
      <c r="E21" s="3">
        <v>18</v>
      </c>
      <c r="F21" s="3">
        <v>30</v>
      </c>
      <c r="G21" s="1">
        <v>1</v>
      </c>
      <c r="H21" s="1">
        <v>51</v>
      </c>
      <c r="I21" s="2" t="s">
        <v>6</v>
      </c>
      <c r="J21" s="7">
        <f>Tabla_cocina[[#This Row],[Precio Unitario]]*Tabla_cocina[[#This Row],[Cantidad Ordenada]]</f>
        <v>30</v>
      </c>
      <c r="K21" s="7">
        <f>Tabla_cocina[[#This Row],[Total del Pedido]]</f>
        <v>30</v>
      </c>
      <c r="L21" s="7">
        <f>Tabla_cocina[[#This Row],[Ganancia Bruta]]-Tabla_cocina[[#This Row],[Costo]]</f>
        <v>12</v>
      </c>
      <c r="M21" s="7">
        <f>Tabla_cocina[[#This Row],[Costo Unitario]]*Tabla_cocina[[#This Row],[Cantidad Ordenada]]</f>
        <v>18</v>
      </c>
      <c r="N21" s="12">
        <f>(Tabla_cocina[[#This Row],[Ganancia Neta]]/Tabla_cocina[[#This Row],[Costo]])</f>
        <v>0.66666666666666663</v>
      </c>
      <c r="O21" s="17">
        <f>Tabla_cocina[[#This Row],[Tiempo de Preparacion]]/1440</f>
        <v>3.5416666666666666E-2</v>
      </c>
    </row>
    <row r="22" spans="1:15" x14ac:dyDescent="0.3">
      <c r="A22" s="1">
        <v>9</v>
      </c>
      <c r="B22" s="1">
        <v>15</v>
      </c>
      <c r="C22" s="2" t="s">
        <v>5</v>
      </c>
      <c r="D22" s="2" t="s">
        <v>84</v>
      </c>
      <c r="E22" s="3">
        <v>14</v>
      </c>
      <c r="F22" s="3">
        <v>24</v>
      </c>
      <c r="G22" s="1">
        <v>1</v>
      </c>
      <c r="H22" s="1">
        <v>49</v>
      </c>
      <c r="I22" s="2" t="s">
        <v>8</v>
      </c>
      <c r="J22" s="7">
        <f>Tabla_cocina[[#This Row],[Precio Unitario]]*Tabla_cocina[[#This Row],[Cantidad Ordenada]]</f>
        <v>24</v>
      </c>
      <c r="K22" s="7">
        <f>Tabla_cocina[[#This Row],[Total del Pedido]]</f>
        <v>24</v>
      </c>
      <c r="L22" s="7">
        <f>Tabla_cocina[[#This Row],[Ganancia Bruta]]-Tabla_cocina[[#This Row],[Costo]]</f>
        <v>10</v>
      </c>
      <c r="M22" s="7">
        <f>Tabla_cocina[[#This Row],[Costo Unitario]]*Tabla_cocina[[#This Row],[Cantidad Ordenada]]</f>
        <v>14</v>
      </c>
      <c r="N22" s="12">
        <f>(Tabla_cocina[[#This Row],[Ganancia Neta]]/Tabla_cocina[[#This Row],[Costo]])</f>
        <v>0.7142857142857143</v>
      </c>
      <c r="O22" s="17">
        <f>Tabla_cocina[[#This Row],[Tiempo de Preparacion]]/1440</f>
        <v>3.4027777777777775E-2</v>
      </c>
    </row>
    <row r="23" spans="1:15" x14ac:dyDescent="0.3">
      <c r="A23" s="1">
        <v>9</v>
      </c>
      <c r="B23" s="1">
        <v>15</v>
      </c>
      <c r="C23" s="2" t="s">
        <v>16</v>
      </c>
      <c r="D23" s="2" t="s">
        <v>93</v>
      </c>
      <c r="E23" s="3">
        <v>11</v>
      </c>
      <c r="F23" s="3">
        <v>19</v>
      </c>
      <c r="G23" s="1">
        <v>1</v>
      </c>
      <c r="H23" s="1">
        <v>15</v>
      </c>
      <c r="I23" s="2" t="s">
        <v>6</v>
      </c>
      <c r="J23" s="7">
        <f>Tabla_cocina[[#This Row],[Precio Unitario]]*Tabla_cocina[[#This Row],[Cantidad Ordenada]]</f>
        <v>19</v>
      </c>
      <c r="K23" s="7">
        <f>Tabla_cocina[[#This Row],[Total del Pedido]]</f>
        <v>19</v>
      </c>
      <c r="L23" s="7">
        <f>Tabla_cocina[[#This Row],[Ganancia Bruta]]-Tabla_cocina[[#This Row],[Costo]]</f>
        <v>8</v>
      </c>
      <c r="M23" s="7">
        <f>Tabla_cocina[[#This Row],[Costo Unitario]]*Tabla_cocina[[#This Row],[Cantidad Ordenada]]</f>
        <v>11</v>
      </c>
      <c r="N23" s="12">
        <f>(Tabla_cocina[[#This Row],[Ganancia Neta]]/Tabla_cocina[[#This Row],[Costo]])</f>
        <v>0.72727272727272729</v>
      </c>
      <c r="O23" s="17">
        <f>Tabla_cocina[[#This Row],[Tiempo de Preparacion]]/1440</f>
        <v>1.0416666666666666E-2</v>
      </c>
    </row>
    <row r="24" spans="1:15" x14ac:dyDescent="0.3">
      <c r="A24" s="1">
        <v>9</v>
      </c>
      <c r="B24" s="1">
        <v>15</v>
      </c>
      <c r="C24" s="2" t="s">
        <v>18</v>
      </c>
      <c r="D24" s="2" t="s">
        <v>95</v>
      </c>
      <c r="E24" s="3">
        <v>19</v>
      </c>
      <c r="F24" s="3">
        <v>32</v>
      </c>
      <c r="G24" s="1">
        <v>3</v>
      </c>
      <c r="H24" s="1">
        <v>31</v>
      </c>
      <c r="I24" s="2" t="s">
        <v>6</v>
      </c>
      <c r="J24" s="7">
        <f>Tabla_cocina[[#This Row],[Precio Unitario]]*Tabla_cocina[[#This Row],[Cantidad Ordenada]]</f>
        <v>96</v>
      </c>
      <c r="K24" s="7">
        <f>Tabla_cocina[[#This Row],[Total del Pedido]]</f>
        <v>96</v>
      </c>
      <c r="L24" s="7">
        <f>Tabla_cocina[[#This Row],[Ganancia Bruta]]-Tabla_cocina[[#This Row],[Costo]]</f>
        <v>39</v>
      </c>
      <c r="M24" s="7">
        <f>Tabla_cocina[[#This Row],[Costo Unitario]]*Tabla_cocina[[#This Row],[Cantidad Ordenada]]</f>
        <v>57</v>
      </c>
      <c r="N24" s="12">
        <f>(Tabla_cocina[[#This Row],[Ganancia Neta]]/Tabla_cocina[[#This Row],[Costo]])</f>
        <v>0.68421052631578949</v>
      </c>
      <c r="O24" s="17">
        <f>Tabla_cocina[[#This Row],[Tiempo de Preparacion]]/1440</f>
        <v>2.1527777777777778E-2</v>
      </c>
    </row>
    <row r="25" spans="1:15" x14ac:dyDescent="0.3">
      <c r="A25" s="1">
        <v>10</v>
      </c>
      <c r="B25" s="1">
        <v>17</v>
      </c>
      <c r="C25" s="2" t="s">
        <v>20</v>
      </c>
      <c r="D25" s="2" t="s">
        <v>97</v>
      </c>
      <c r="E25" s="3">
        <v>20</v>
      </c>
      <c r="F25" s="3">
        <v>34</v>
      </c>
      <c r="G25" s="1">
        <v>2</v>
      </c>
      <c r="H25" s="1">
        <v>10</v>
      </c>
      <c r="I25" s="2" t="s">
        <v>8</v>
      </c>
      <c r="J25" s="7">
        <f>Tabla_cocina[[#This Row],[Precio Unitario]]*Tabla_cocina[[#This Row],[Cantidad Ordenada]]</f>
        <v>68</v>
      </c>
      <c r="K25" s="7">
        <f>Tabla_cocina[[#This Row],[Total del Pedido]]</f>
        <v>68</v>
      </c>
      <c r="L25" s="7">
        <f>Tabla_cocina[[#This Row],[Ganancia Bruta]]-Tabla_cocina[[#This Row],[Costo]]</f>
        <v>28</v>
      </c>
      <c r="M25" s="7">
        <f>Tabla_cocina[[#This Row],[Costo Unitario]]*Tabla_cocina[[#This Row],[Cantidad Ordenada]]</f>
        <v>40</v>
      </c>
      <c r="N25" s="12">
        <f>(Tabla_cocina[[#This Row],[Ganancia Neta]]/Tabla_cocina[[#This Row],[Costo]])</f>
        <v>0.7</v>
      </c>
      <c r="O25" s="17">
        <f>Tabla_cocina[[#This Row],[Tiempo de Preparacion]]/1440</f>
        <v>6.9444444444444441E-3</v>
      </c>
    </row>
    <row r="26" spans="1:15" x14ac:dyDescent="0.3">
      <c r="A26" s="1">
        <v>10</v>
      </c>
      <c r="B26" s="1">
        <v>17</v>
      </c>
      <c r="C26" s="2" t="s">
        <v>11</v>
      </c>
      <c r="D26" s="2" t="s">
        <v>88</v>
      </c>
      <c r="E26" s="3">
        <v>25</v>
      </c>
      <c r="F26" s="3">
        <v>40</v>
      </c>
      <c r="G26" s="1">
        <v>2</v>
      </c>
      <c r="H26" s="1">
        <v>19</v>
      </c>
      <c r="I26" s="2" t="s">
        <v>6</v>
      </c>
      <c r="J26" s="7">
        <f>Tabla_cocina[[#This Row],[Precio Unitario]]*Tabla_cocina[[#This Row],[Cantidad Ordenada]]</f>
        <v>80</v>
      </c>
      <c r="K26" s="7">
        <f>Tabla_cocina[[#This Row],[Total del Pedido]]</f>
        <v>80</v>
      </c>
      <c r="L26" s="7">
        <f>Tabla_cocina[[#This Row],[Ganancia Bruta]]-Tabla_cocina[[#This Row],[Costo]]</f>
        <v>30</v>
      </c>
      <c r="M26" s="7">
        <f>Tabla_cocina[[#This Row],[Costo Unitario]]*Tabla_cocina[[#This Row],[Cantidad Ordenada]]</f>
        <v>50</v>
      </c>
      <c r="N26" s="12">
        <f>(Tabla_cocina[[#This Row],[Ganancia Neta]]/Tabla_cocina[[#This Row],[Costo]])</f>
        <v>0.6</v>
      </c>
      <c r="O26" s="17">
        <f>Tabla_cocina[[#This Row],[Tiempo de Preparacion]]/1440</f>
        <v>1.3194444444444444E-2</v>
      </c>
    </row>
    <row r="27" spans="1:15" x14ac:dyDescent="0.3">
      <c r="A27" s="1">
        <v>11</v>
      </c>
      <c r="B27" s="1">
        <v>14</v>
      </c>
      <c r="C27" s="2" t="s">
        <v>15</v>
      </c>
      <c r="D27" s="2" t="s">
        <v>92</v>
      </c>
      <c r="E27" s="3">
        <v>16</v>
      </c>
      <c r="F27" s="3">
        <v>28</v>
      </c>
      <c r="G27" s="1">
        <v>1</v>
      </c>
      <c r="H27" s="1">
        <v>32</v>
      </c>
      <c r="I27" s="2" t="s">
        <v>8</v>
      </c>
      <c r="J27" s="7">
        <f>Tabla_cocina[[#This Row],[Precio Unitario]]*Tabla_cocina[[#This Row],[Cantidad Ordenada]]</f>
        <v>28</v>
      </c>
      <c r="K27" s="7">
        <f>Tabla_cocina[[#This Row],[Total del Pedido]]</f>
        <v>28</v>
      </c>
      <c r="L27" s="7">
        <f>Tabla_cocina[[#This Row],[Ganancia Bruta]]-Tabla_cocina[[#This Row],[Costo]]</f>
        <v>12</v>
      </c>
      <c r="M27" s="7">
        <f>Tabla_cocina[[#This Row],[Costo Unitario]]*Tabla_cocina[[#This Row],[Cantidad Ordenada]]</f>
        <v>16</v>
      </c>
      <c r="N27" s="12">
        <f>(Tabla_cocina[[#This Row],[Ganancia Neta]]/Tabla_cocina[[#This Row],[Costo]])</f>
        <v>0.75</v>
      </c>
      <c r="O27" s="17">
        <f>Tabla_cocina[[#This Row],[Tiempo de Preparacion]]/1440</f>
        <v>2.2222222222222223E-2</v>
      </c>
    </row>
    <row r="28" spans="1:15" x14ac:dyDescent="0.3">
      <c r="A28" s="1">
        <v>11</v>
      </c>
      <c r="B28" s="1">
        <v>14</v>
      </c>
      <c r="C28" s="2" t="s">
        <v>7</v>
      </c>
      <c r="D28" s="2" t="s">
        <v>85</v>
      </c>
      <c r="E28" s="3">
        <v>18</v>
      </c>
      <c r="F28" s="3">
        <v>30</v>
      </c>
      <c r="G28" s="1">
        <v>2</v>
      </c>
      <c r="H28" s="1">
        <v>24</v>
      </c>
      <c r="I28" s="2" t="s">
        <v>8</v>
      </c>
      <c r="J28" s="7">
        <f>Tabla_cocina[[#This Row],[Precio Unitario]]*Tabla_cocina[[#This Row],[Cantidad Ordenada]]</f>
        <v>60</v>
      </c>
      <c r="K28" s="7">
        <f>Tabla_cocina[[#This Row],[Total del Pedido]]</f>
        <v>60</v>
      </c>
      <c r="L28" s="7">
        <f>Tabla_cocina[[#This Row],[Ganancia Bruta]]-Tabla_cocina[[#This Row],[Costo]]</f>
        <v>24</v>
      </c>
      <c r="M28" s="7">
        <f>Tabla_cocina[[#This Row],[Costo Unitario]]*Tabla_cocina[[#This Row],[Cantidad Ordenada]]</f>
        <v>36</v>
      </c>
      <c r="N28" s="12">
        <f>(Tabla_cocina[[#This Row],[Ganancia Neta]]/Tabla_cocina[[#This Row],[Costo]])</f>
        <v>0.66666666666666663</v>
      </c>
      <c r="O28" s="17">
        <f>Tabla_cocina[[#This Row],[Tiempo de Preparacion]]/1440</f>
        <v>1.6666666666666666E-2</v>
      </c>
    </row>
    <row r="29" spans="1:15" x14ac:dyDescent="0.3">
      <c r="A29" s="1">
        <v>12</v>
      </c>
      <c r="B29" s="1">
        <v>14</v>
      </c>
      <c r="C29" s="2" t="s">
        <v>15</v>
      </c>
      <c r="D29" s="2" t="s">
        <v>92</v>
      </c>
      <c r="E29" s="3">
        <v>16</v>
      </c>
      <c r="F29" s="3">
        <v>28</v>
      </c>
      <c r="G29" s="1">
        <v>1</v>
      </c>
      <c r="H29" s="1">
        <v>5</v>
      </c>
      <c r="I29" s="2" t="s">
        <v>8</v>
      </c>
      <c r="J29" s="7">
        <f>Tabla_cocina[[#This Row],[Precio Unitario]]*Tabla_cocina[[#This Row],[Cantidad Ordenada]]</f>
        <v>28</v>
      </c>
      <c r="K29" s="7">
        <f>Tabla_cocina[[#This Row],[Total del Pedido]]</f>
        <v>28</v>
      </c>
      <c r="L29" s="7">
        <f>Tabla_cocina[[#This Row],[Ganancia Bruta]]-Tabla_cocina[[#This Row],[Costo]]</f>
        <v>12</v>
      </c>
      <c r="M29" s="7">
        <f>Tabla_cocina[[#This Row],[Costo Unitario]]*Tabla_cocina[[#This Row],[Cantidad Ordenada]]</f>
        <v>16</v>
      </c>
      <c r="N29" s="12">
        <f>(Tabla_cocina[[#This Row],[Ganancia Neta]]/Tabla_cocina[[#This Row],[Costo]])</f>
        <v>0.75</v>
      </c>
      <c r="O29" s="17">
        <f>Tabla_cocina[[#This Row],[Tiempo de Preparacion]]/1440</f>
        <v>3.472222222222222E-3</v>
      </c>
    </row>
    <row r="30" spans="1:15" x14ac:dyDescent="0.3">
      <c r="A30" s="1">
        <v>12</v>
      </c>
      <c r="B30" s="1">
        <v>14</v>
      </c>
      <c r="C30" s="2" t="s">
        <v>12</v>
      </c>
      <c r="D30" s="2" t="s">
        <v>89</v>
      </c>
      <c r="E30" s="3">
        <v>22</v>
      </c>
      <c r="F30" s="3">
        <v>36</v>
      </c>
      <c r="G30" s="1">
        <v>3</v>
      </c>
      <c r="H30" s="1">
        <v>44</v>
      </c>
      <c r="I30" s="2" t="s">
        <v>6</v>
      </c>
      <c r="J30" s="7">
        <f>Tabla_cocina[[#This Row],[Precio Unitario]]*Tabla_cocina[[#This Row],[Cantidad Ordenada]]</f>
        <v>108</v>
      </c>
      <c r="K30" s="7">
        <f>Tabla_cocina[[#This Row],[Total del Pedido]]</f>
        <v>108</v>
      </c>
      <c r="L30" s="7">
        <f>Tabla_cocina[[#This Row],[Ganancia Bruta]]-Tabla_cocina[[#This Row],[Costo]]</f>
        <v>42</v>
      </c>
      <c r="M30" s="7">
        <f>Tabla_cocina[[#This Row],[Costo Unitario]]*Tabla_cocina[[#This Row],[Cantidad Ordenada]]</f>
        <v>66</v>
      </c>
      <c r="N30" s="12">
        <f>(Tabla_cocina[[#This Row],[Ganancia Neta]]/Tabla_cocina[[#This Row],[Costo]])</f>
        <v>0.63636363636363635</v>
      </c>
      <c r="O30" s="17">
        <f>Tabla_cocina[[#This Row],[Tiempo de Preparacion]]/1440</f>
        <v>3.0555555555555555E-2</v>
      </c>
    </row>
    <row r="31" spans="1:15" x14ac:dyDescent="0.3">
      <c r="A31" s="1">
        <v>12</v>
      </c>
      <c r="B31" s="1">
        <v>14</v>
      </c>
      <c r="C31" s="2" t="s">
        <v>17</v>
      </c>
      <c r="D31" s="2" t="s">
        <v>94</v>
      </c>
      <c r="E31" s="3">
        <v>21</v>
      </c>
      <c r="F31" s="3">
        <v>35</v>
      </c>
      <c r="G31" s="1">
        <v>2</v>
      </c>
      <c r="H31" s="1">
        <v>6</v>
      </c>
      <c r="I31" s="2" t="s">
        <v>6</v>
      </c>
      <c r="J31" s="7">
        <f>Tabla_cocina[[#This Row],[Precio Unitario]]*Tabla_cocina[[#This Row],[Cantidad Ordenada]]</f>
        <v>70</v>
      </c>
      <c r="K31" s="7">
        <f>Tabla_cocina[[#This Row],[Total del Pedido]]</f>
        <v>70</v>
      </c>
      <c r="L31" s="7">
        <f>Tabla_cocina[[#This Row],[Ganancia Bruta]]-Tabla_cocina[[#This Row],[Costo]]</f>
        <v>28</v>
      </c>
      <c r="M31" s="7">
        <f>Tabla_cocina[[#This Row],[Costo Unitario]]*Tabla_cocina[[#This Row],[Cantidad Ordenada]]</f>
        <v>42</v>
      </c>
      <c r="N31" s="12">
        <f>(Tabla_cocina[[#This Row],[Ganancia Neta]]/Tabla_cocina[[#This Row],[Costo]])</f>
        <v>0.66666666666666663</v>
      </c>
      <c r="O31" s="17">
        <f>Tabla_cocina[[#This Row],[Tiempo de Preparacion]]/1440</f>
        <v>4.1666666666666666E-3</v>
      </c>
    </row>
    <row r="32" spans="1:15" x14ac:dyDescent="0.3">
      <c r="A32" s="1">
        <v>12</v>
      </c>
      <c r="B32" s="1">
        <v>14</v>
      </c>
      <c r="C32" s="2" t="s">
        <v>11</v>
      </c>
      <c r="D32" s="2" t="s">
        <v>88</v>
      </c>
      <c r="E32" s="3">
        <v>25</v>
      </c>
      <c r="F32" s="3">
        <v>40</v>
      </c>
      <c r="G32" s="1">
        <v>3</v>
      </c>
      <c r="H32" s="1">
        <v>40</v>
      </c>
      <c r="I32" s="2" t="s">
        <v>6</v>
      </c>
      <c r="J32" s="7">
        <f>Tabla_cocina[[#This Row],[Precio Unitario]]*Tabla_cocina[[#This Row],[Cantidad Ordenada]]</f>
        <v>120</v>
      </c>
      <c r="K32" s="7">
        <f>Tabla_cocina[[#This Row],[Total del Pedido]]</f>
        <v>120</v>
      </c>
      <c r="L32" s="7">
        <f>Tabla_cocina[[#This Row],[Ganancia Bruta]]-Tabla_cocina[[#This Row],[Costo]]</f>
        <v>45</v>
      </c>
      <c r="M32" s="7">
        <f>Tabla_cocina[[#This Row],[Costo Unitario]]*Tabla_cocina[[#This Row],[Cantidad Ordenada]]</f>
        <v>75</v>
      </c>
      <c r="N32" s="12">
        <f>(Tabla_cocina[[#This Row],[Ganancia Neta]]/Tabla_cocina[[#This Row],[Costo]])</f>
        <v>0.6</v>
      </c>
      <c r="O32" s="17">
        <f>Tabla_cocina[[#This Row],[Tiempo de Preparacion]]/1440</f>
        <v>2.7777777777777776E-2</v>
      </c>
    </row>
    <row r="33" spans="1:15" x14ac:dyDescent="0.3">
      <c r="A33" s="1">
        <v>13</v>
      </c>
      <c r="B33" s="1">
        <v>2</v>
      </c>
      <c r="C33" s="2" t="s">
        <v>13</v>
      </c>
      <c r="D33" s="2" t="s">
        <v>90</v>
      </c>
      <c r="E33" s="3">
        <v>17</v>
      </c>
      <c r="F33" s="3">
        <v>29</v>
      </c>
      <c r="G33" s="1">
        <v>3</v>
      </c>
      <c r="H33" s="1">
        <v>59</v>
      </c>
      <c r="I33" s="2" t="s">
        <v>8</v>
      </c>
      <c r="J33" s="7">
        <f>Tabla_cocina[[#This Row],[Precio Unitario]]*Tabla_cocina[[#This Row],[Cantidad Ordenada]]</f>
        <v>87</v>
      </c>
      <c r="K33" s="7">
        <f>Tabla_cocina[[#This Row],[Total del Pedido]]</f>
        <v>87</v>
      </c>
      <c r="L33" s="7">
        <f>Tabla_cocina[[#This Row],[Ganancia Bruta]]-Tabla_cocina[[#This Row],[Costo]]</f>
        <v>36</v>
      </c>
      <c r="M33" s="7">
        <f>Tabla_cocina[[#This Row],[Costo Unitario]]*Tabla_cocina[[#This Row],[Cantidad Ordenada]]</f>
        <v>51</v>
      </c>
      <c r="N33" s="12">
        <f>(Tabla_cocina[[#This Row],[Ganancia Neta]]/Tabla_cocina[[#This Row],[Costo]])</f>
        <v>0.70588235294117652</v>
      </c>
      <c r="O33" s="17">
        <f>Tabla_cocina[[#This Row],[Tiempo de Preparacion]]/1440</f>
        <v>4.0972222222222222E-2</v>
      </c>
    </row>
    <row r="34" spans="1:15" x14ac:dyDescent="0.3">
      <c r="A34" s="1">
        <v>14</v>
      </c>
      <c r="B34" s="1">
        <v>16</v>
      </c>
      <c r="C34" s="2" t="s">
        <v>21</v>
      </c>
      <c r="D34" s="2" t="s">
        <v>98</v>
      </c>
      <c r="E34" s="3">
        <v>12</v>
      </c>
      <c r="F34" s="3">
        <v>20</v>
      </c>
      <c r="G34" s="1">
        <v>1</v>
      </c>
      <c r="H34" s="1">
        <v>36</v>
      </c>
      <c r="I34" s="2" t="s">
        <v>6</v>
      </c>
      <c r="J34" s="7">
        <f>Tabla_cocina[[#This Row],[Precio Unitario]]*Tabla_cocina[[#This Row],[Cantidad Ordenada]]</f>
        <v>20</v>
      </c>
      <c r="K34" s="7">
        <f>Tabla_cocina[[#This Row],[Total del Pedido]]</f>
        <v>20</v>
      </c>
      <c r="L34" s="7">
        <f>Tabla_cocina[[#This Row],[Ganancia Bruta]]-Tabla_cocina[[#This Row],[Costo]]</f>
        <v>8</v>
      </c>
      <c r="M34" s="7">
        <f>Tabla_cocina[[#This Row],[Costo Unitario]]*Tabla_cocina[[#This Row],[Cantidad Ordenada]]</f>
        <v>12</v>
      </c>
      <c r="N34" s="12">
        <f>(Tabla_cocina[[#This Row],[Ganancia Neta]]/Tabla_cocina[[#This Row],[Costo]])</f>
        <v>0.66666666666666663</v>
      </c>
      <c r="O34" s="17">
        <f>Tabla_cocina[[#This Row],[Tiempo de Preparacion]]/1440</f>
        <v>2.5000000000000001E-2</v>
      </c>
    </row>
    <row r="35" spans="1:15" x14ac:dyDescent="0.3">
      <c r="A35" s="1">
        <v>14</v>
      </c>
      <c r="B35" s="1">
        <v>16</v>
      </c>
      <c r="C35" s="2" t="s">
        <v>14</v>
      </c>
      <c r="D35" s="2" t="s">
        <v>91</v>
      </c>
      <c r="E35" s="3">
        <v>20</v>
      </c>
      <c r="F35" s="3">
        <v>33</v>
      </c>
      <c r="G35" s="1">
        <v>1</v>
      </c>
      <c r="H35" s="1">
        <v>26</v>
      </c>
      <c r="I35" s="2" t="s">
        <v>6</v>
      </c>
      <c r="J35" s="7">
        <f>Tabla_cocina[[#This Row],[Precio Unitario]]*Tabla_cocina[[#This Row],[Cantidad Ordenada]]</f>
        <v>33</v>
      </c>
      <c r="K35" s="7">
        <f>Tabla_cocina[[#This Row],[Total del Pedido]]</f>
        <v>33</v>
      </c>
      <c r="L35" s="7">
        <f>Tabla_cocina[[#This Row],[Ganancia Bruta]]-Tabla_cocina[[#This Row],[Costo]]</f>
        <v>13</v>
      </c>
      <c r="M35" s="7">
        <f>Tabla_cocina[[#This Row],[Costo Unitario]]*Tabla_cocina[[#This Row],[Cantidad Ordenada]]</f>
        <v>20</v>
      </c>
      <c r="N35" s="12">
        <f>(Tabla_cocina[[#This Row],[Ganancia Neta]]/Tabla_cocina[[#This Row],[Costo]])</f>
        <v>0.65</v>
      </c>
      <c r="O35" s="17">
        <f>Tabla_cocina[[#This Row],[Tiempo de Preparacion]]/1440</f>
        <v>1.8055555555555554E-2</v>
      </c>
    </row>
    <row r="36" spans="1:15" x14ac:dyDescent="0.3">
      <c r="A36" s="1">
        <v>14</v>
      </c>
      <c r="B36" s="1">
        <v>16</v>
      </c>
      <c r="C36" s="2" t="s">
        <v>22</v>
      </c>
      <c r="D36" s="2" t="s">
        <v>99</v>
      </c>
      <c r="E36" s="3">
        <v>14</v>
      </c>
      <c r="F36" s="3">
        <v>23</v>
      </c>
      <c r="G36" s="1">
        <v>2</v>
      </c>
      <c r="H36" s="1">
        <v>44</v>
      </c>
      <c r="I36" s="2" t="s">
        <v>8</v>
      </c>
      <c r="J36" s="7">
        <f>Tabla_cocina[[#This Row],[Precio Unitario]]*Tabla_cocina[[#This Row],[Cantidad Ordenada]]</f>
        <v>46</v>
      </c>
      <c r="K36" s="7">
        <f>Tabla_cocina[[#This Row],[Total del Pedido]]</f>
        <v>46</v>
      </c>
      <c r="L36" s="7">
        <f>Tabla_cocina[[#This Row],[Ganancia Bruta]]-Tabla_cocina[[#This Row],[Costo]]</f>
        <v>18</v>
      </c>
      <c r="M36" s="7">
        <f>Tabla_cocina[[#This Row],[Costo Unitario]]*Tabla_cocina[[#This Row],[Cantidad Ordenada]]</f>
        <v>28</v>
      </c>
      <c r="N36" s="12">
        <f>(Tabla_cocina[[#This Row],[Ganancia Neta]]/Tabla_cocina[[#This Row],[Costo]])</f>
        <v>0.6428571428571429</v>
      </c>
      <c r="O36" s="17">
        <f>Tabla_cocina[[#This Row],[Tiempo de Preparacion]]/1440</f>
        <v>3.0555555555555555E-2</v>
      </c>
    </row>
    <row r="37" spans="1:15" x14ac:dyDescent="0.3">
      <c r="A37" s="1">
        <v>14</v>
      </c>
      <c r="B37" s="1">
        <v>16</v>
      </c>
      <c r="C37" s="2" t="s">
        <v>7</v>
      </c>
      <c r="D37" s="2" t="s">
        <v>85</v>
      </c>
      <c r="E37" s="3">
        <v>18</v>
      </c>
      <c r="F37" s="3">
        <v>30</v>
      </c>
      <c r="G37" s="1">
        <v>1</v>
      </c>
      <c r="H37" s="1">
        <v>48</v>
      </c>
      <c r="I37" s="2" t="s">
        <v>6</v>
      </c>
      <c r="J37" s="7">
        <f>Tabla_cocina[[#This Row],[Precio Unitario]]*Tabla_cocina[[#This Row],[Cantidad Ordenada]]</f>
        <v>30</v>
      </c>
      <c r="K37" s="7">
        <f>Tabla_cocina[[#This Row],[Total del Pedido]]</f>
        <v>30</v>
      </c>
      <c r="L37" s="7">
        <f>Tabla_cocina[[#This Row],[Ganancia Bruta]]-Tabla_cocina[[#This Row],[Costo]]</f>
        <v>12</v>
      </c>
      <c r="M37" s="7">
        <f>Tabla_cocina[[#This Row],[Costo Unitario]]*Tabla_cocina[[#This Row],[Cantidad Ordenada]]</f>
        <v>18</v>
      </c>
      <c r="N37" s="12">
        <f>(Tabla_cocina[[#This Row],[Ganancia Neta]]/Tabla_cocina[[#This Row],[Costo]])</f>
        <v>0.66666666666666663</v>
      </c>
      <c r="O37" s="17">
        <f>Tabla_cocina[[#This Row],[Tiempo de Preparacion]]/1440</f>
        <v>3.3333333333333333E-2</v>
      </c>
    </row>
    <row r="38" spans="1:15" x14ac:dyDescent="0.3">
      <c r="A38" s="1">
        <v>15</v>
      </c>
      <c r="B38" s="1">
        <v>6</v>
      </c>
      <c r="C38" s="2" t="s">
        <v>15</v>
      </c>
      <c r="D38" s="2" t="s">
        <v>92</v>
      </c>
      <c r="E38" s="3">
        <v>16</v>
      </c>
      <c r="F38" s="3">
        <v>28</v>
      </c>
      <c r="G38" s="1">
        <v>2</v>
      </c>
      <c r="H38" s="1">
        <v>25</v>
      </c>
      <c r="I38" s="2" t="s">
        <v>6</v>
      </c>
      <c r="J38" s="7">
        <f>Tabla_cocina[[#This Row],[Precio Unitario]]*Tabla_cocina[[#This Row],[Cantidad Ordenada]]</f>
        <v>56</v>
      </c>
      <c r="K38" s="7">
        <f>Tabla_cocina[[#This Row],[Total del Pedido]]</f>
        <v>56</v>
      </c>
      <c r="L38" s="7">
        <f>Tabla_cocina[[#This Row],[Ganancia Bruta]]-Tabla_cocina[[#This Row],[Costo]]</f>
        <v>24</v>
      </c>
      <c r="M38" s="7">
        <f>Tabla_cocina[[#This Row],[Costo Unitario]]*Tabla_cocina[[#This Row],[Cantidad Ordenada]]</f>
        <v>32</v>
      </c>
      <c r="N38" s="12">
        <f>(Tabla_cocina[[#This Row],[Ganancia Neta]]/Tabla_cocina[[#This Row],[Costo]])</f>
        <v>0.75</v>
      </c>
      <c r="O38" s="17">
        <f>Tabla_cocina[[#This Row],[Tiempo de Preparacion]]/1440</f>
        <v>1.7361111111111112E-2</v>
      </c>
    </row>
    <row r="39" spans="1:15" x14ac:dyDescent="0.3">
      <c r="A39" s="1">
        <v>15</v>
      </c>
      <c r="B39" s="1">
        <v>6</v>
      </c>
      <c r="C39" s="2" t="s">
        <v>23</v>
      </c>
      <c r="D39" s="2" t="s">
        <v>100</v>
      </c>
      <c r="E39" s="3">
        <v>13</v>
      </c>
      <c r="F39" s="3">
        <v>21</v>
      </c>
      <c r="G39" s="1">
        <v>3</v>
      </c>
      <c r="H39" s="1">
        <v>27</v>
      </c>
      <c r="I39" s="2" t="s">
        <v>6</v>
      </c>
      <c r="J39" s="7">
        <f>Tabla_cocina[[#This Row],[Precio Unitario]]*Tabla_cocina[[#This Row],[Cantidad Ordenada]]</f>
        <v>63</v>
      </c>
      <c r="K39" s="7">
        <f>Tabla_cocina[[#This Row],[Total del Pedido]]</f>
        <v>63</v>
      </c>
      <c r="L39" s="7">
        <f>Tabla_cocina[[#This Row],[Ganancia Bruta]]-Tabla_cocina[[#This Row],[Costo]]</f>
        <v>24</v>
      </c>
      <c r="M39" s="7">
        <f>Tabla_cocina[[#This Row],[Costo Unitario]]*Tabla_cocina[[#This Row],[Cantidad Ordenada]]</f>
        <v>39</v>
      </c>
      <c r="N39" s="12">
        <f>(Tabla_cocina[[#This Row],[Ganancia Neta]]/Tabla_cocina[[#This Row],[Costo]])</f>
        <v>0.61538461538461542</v>
      </c>
      <c r="O39" s="17">
        <f>Tabla_cocina[[#This Row],[Tiempo de Preparacion]]/1440</f>
        <v>1.8749999999999999E-2</v>
      </c>
    </row>
    <row r="40" spans="1:15" x14ac:dyDescent="0.3">
      <c r="A40" s="1">
        <v>15</v>
      </c>
      <c r="B40" s="1">
        <v>6</v>
      </c>
      <c r="C40" s="2" t="s">
        <v>17</v>
      </c>
      <c r="D40" s="2" t="s">
        <v>94</v>
      </c>
      <c r="E40" s="3">
        <v>21</v>
      </c>
      <c r="F40" s="3">
        <v>35</v>
      </c>
      <c r="G40" s="1">
        <v>3</v>
      </c>
      <c r="H40" s="1">
        <v>51</v>
      </c>
      <c r="I40" s="2" t="s">
        <v>6</v>
      </c>
      <c r="J40" s="7">
        <f>Tabla_cocina[[#This Row],[Precio Unitario]]*Tabla_cocina[[#This Row],[Cantidad Ordenada]]</f>
        <v>105</v>
      </c>
      <c r="K40" s="7">
        <f>Tabla_cocina[[#This Row],[Total del Pedido]]</f>
        <v>105</v>
      </c>
      <c r="L40" s="7">
        <f>Tabla_cocina[[#This Row],[Ganancia Bruta]]-Tabla_cocina[[#This Row],[Costo]]</f>
        <v>42</v>
      </c>
      <c r="M40" s="7">
        <f>Tabla_cocina[[#This Row],[Costo Unitario]]*Tabla_cocina[[#This Row],[Cantidad Ordenada]]</f>
        <v>63</v>
      </c>
      <c r="N40" s="12">
        <f>(Tabla_cocina[[#This Row],[Ganancia Neta]]/Tabla_cocina[[#This Row],[Costo]])</f>
        <v>0.66666666666666663</v>
      </c>
      <c r="O40" s="17">
        <f>Tabla_cocina[[#This Row],[Tiempo de Preparacion]]/1440</f>
        <v>3.5416666666666666E-2</v>
      </c>
    </row>
    <row r="41" spans="1:15" x14ac:dyDescent="0.3">
      <c r="A41" s="1">
        <v>16</v>
      </c>
      <c r="B41" s="1">
        <v>20</v>
      </c>
      <c r="C41" s="2" t="s">
        <v>15</v>
      </c>
      <c r="D41" s="2" t="s">
        <v>92</v>
      </c>
      <c r="E41" s="3">
        <v>16</v>
      </c>
      <c r="F41" s="3">
        <v>28</v>
      </c>
      <c r="G41" s="1">
        <v>1</v>
      </c>
      <c r="H41" s="1">
        <v>38</v>
      </c>
      <c r="I41" s="2" t="s">
        <v>6</v>
      </c>
      <c r="J41" s="7">
        <f>Tabla_cocina[[#This Row],[Precio Unitario]]*Tabla_cocina[[#This Row],[Cantidad Ordenada]]</f>
        <v>28</v>
      </c>
      <c r="K41" s="7">
        <f>Tabla_cocina[[#This Row],[Total del Pedido]]</f>
        <v>28</v>
      </c>
      <c r="L41" s="7">
        <f>Tabla_cocina[[#This Row],[Ganancia Bruta]]-Tabla_cocina[[#This Row],[Costo]]</f>
        <v>12</v>
      </c>
      <c r="M41" s="7">
        <f>Tabla_cocina[[#This Row],[Costo Unitario]]*Tabla_cocina[[#This Row],[Cantidad Ordenada]]</f>
        <v>16</v>
      </c>
      <c r="N41" s="12">
        <f>(Tabla_cocina[[#This Row],[Ganancia Neta]]/Tabla_cocina[[#This Row],[Costo]])</f>
        <v>0.75</v>
      </c>
      <c r="O41" s="17">
        <f>Tabla_cocina[[#This Row],[Tiempo de Preparacion]]/1440</f>
        <v>2.6388888888888889E-2</v>
      </c>
    </row>
    <row r="42" spans="1:15" x14ac:dyDescent="0.3">
      <c r="A42" s="1">
        <v>17</v>
      </c>
      <c r="B42" s="1">
        <v>14</v>
      </c>
      <c r="C42" s="2" t="s">
        <v>17</v>
      </c>
      <c r="D42" s="2" t="s">
        <v>94</v>
      </c>
      <c r="E42" s="3">
        <v>21</v>
      </c>
      <c r="F42" s="3">
        <v>35</v>
      </c>
      <c r="G42" s="1">
        <v>1</v>
      </c>
      <c r="H42" s="1">
        <v>43</v>
      </c>
      <c r="I42" s="2" t="s">
        <v>8</v>
      </c>
      <c r="J42" s="7">
        <f>Tabla_cocina[[#This Row],[Precio Unitario]]*Tabla_cocina[[#This Row],[Cantidad Ordenada]]</f>
        <v>35</v>
      </c>
      <c r="K42" s="7">
        <f>Tabla_cocina[[#This Row],[Total del Pedido]]</f>
        <v>35</v>
      </c>
      <c r="L42" s="7">
        <f>Tabla_cocina[[#This Row],[Ganancia Bruta]]-Tabla_cocina[[#This Row],[Costo]]</f>
        <v>14</v>
      </c>
      <c r="M42" s="7">
        <f>Tabla_cocina[[#This Row],[Costo Unitario]]*Tabla_cocina[[#This Row],[Cantidad Ordenada]]</f>
        <v>21</v>
      </c>
      <c r="N42" s="12">
        <f>(Tabla_cocina[[#This Row],[Ganancia Neta]]/Tabla_cocina[[#This Row],[Costo]])</f>
        <v>0.66666666666666663</v>
      </c>
      <c r="O42" s="17">
        <f>Tabla_cocina[[#This Row],[Tiempo de Preparacion]]/1440</f>
        <v>2.9861111111111113E-2</v>
      </c>
    </row>
    <row r="43" spans="1:15" x14ac:dyDescent="0.3">
      <c r="A43" s="1">
        <v>17</v>
      </c>
      <c r="B43" s="1">
        <v>14</v>
      </c>
      <c r="C43" s="2" t="s">
        <v>24</v>
      </c>
      <c r="D43" s="2" t="s">
        <v>101</v>
      </c>
      <c r="E43" s="3">
        <v>10</v>
      </c>
      <c r="F43" s="3">
        <v>18</v>
      </c>
      <c r="G43" s="1">
        <v>2</v>
      </c>
      <c r="H43" s="1">
        <v>58</v>
      </c>
      <c r="I43" s="2" t="s">
        <v>6</v>
      </c>
      <c r="J43" s="7">
        <f>Tabla_cocina[[#This Row],[Precio Unitario]]*Tabla_cocina[[#This Row],[Cantidad Ordenada]]</f>
        <v>36</v>
      </c>
      <c r="K43" s="7">
        <f>Tabla_cocina[[#This Row],[Total del Pedido]]</f>
        <v>36</v>
      </c>
      <c r="L43" s="7">
        <f>Tabla_cocina[[#This Row],[Ganancia Bruta]]-Tabla_cocina[[#This Row],[Costo]]</f>
        <v>16</v>
      </c>
      <c r="M43" s="7">
        <f>Tabla_cocina[[#This Row],[Costo Unitario]]*Tabla_cocina[[#This Row],[Cantidad Ordenada]]</f>
        <v>20</v>
      </c>
      <c r="N43" s="12">
        <f>(Tabla_cocina[[#This Row],[Ganancia Neta]]/Tabla_cocina[[#This Row],[Costo]])</f>
        <v>0.8</v>
      </c>
      <c r="O43" s="17">
        <f>Tabla_cocina[[#This Row],[Tiempo de Preparacion]]/1440</f>
        <v>4.027777777777778E-2</v>
      </c>
    </row>
    <row r="44" spans="1:15" x14ac:dyDescent="0.3">
      <c r="A44" s="1">
        <v>17</v>
      </c>
      <c r="B44" s="1">
        <v>14</v>
      </c>
      <c r="C44" s="2" t="s">
        <v>19</v>
      </c>
      <c r="D44" s="2" t="s">
        <v>96</v>
      </c>
      <c r="E44" s="3">
        <v>13</v>
      </c>
      <c r="F44" s="3">
        <v>22</v>
      </c>
      <c r="G44" s="1">
        <v>3</v>
      </c>
      <c r="H44" s="1">
        <v>57</v>
      </c>
      <c r="I44" s="2" t="s">
        <v>8</v>
      </c>
      <c r="J44" s="7">
        <f>Tabla_cocina[[#This Row],[Precio Unitario]]*Tabla_cocina[[#This Row],[Cantidad Ordenada]]</f>
        <v>66</v>
      </c>
      <c r="K44" s="7">
        <f>Tabla_cocina[[#This Row],[Total del Pedido]]</f>
        <v>66</v>
      </c>
      <c r="L44" s="7">
        <f>Tabla_cocina[[#This Row],[Ganancia Bruta]]-Tabla_cocina[[#This Row],[Costo]]</f>
        <v>27</v>
      </c>
      <c r="M44" s="7">
        <f>Tabla_cocina[[#This Row],[Costo Unitario]]*Tabla_cocina[[#This Row],[Cantidad Ordenada]]</f>
        <v>39</v>
      </c>
      <c r="N44" s="12">
        <f>(Tabla_cocina[[#This Row],[Ganancia Neta]]/Tabla_cocina[[#This Row],[Costo]])</f>
        <v>0.69230769230769229</v>
      </c>
      <c r="O44" s="17">
        <f>Tabla_cocina[[#This Row],[Tiempo de Preparacion]]/1440</f>
        <v>3.9583333333333331E-2</v>
      </c>
    </row>
    <row r="45" spans="1:15" x14ac:dyDescent="0.3">
      <c r="A45" s="1">
        <v>18</v>
      </c>
      <c r="B45" s="1">
        <v>9</v>
      </c>
      <c r="C45" s="2" t="s">
        <v>13</v>
      </c>
      <c r="D45" s="2" t="s">
        <v>90</v>
      </c>
      <c r="E45" s="3">
        <v>17</v>
      </c>
      <c r="F45" s="3">
        <v>29</v>
      </c>
      <c r="G45" s="1">
        <v>1</v>
      </c>
      <c r="H45" s="1">
        <v>23</v>
      </c>
      <c r="I45" s="2" t="s">
        <v>6</v>
      </c>
      <c r="J45" s="7">
        <f>Tabla_cocina[[#This Row],[Precio Unitario]]*Tabla_cocina[[#This Row],[Cantidad Ordenada]]</f>
        <v>29</v>
      </c>
      <c r="K45" s="7">
        <f>Tabla_cocina[[#This Row],[Total del Pedido]]</f>
        <v>29</v>
      </c>
      <c r="L45" s="7">
        <f>Tabla_cocina[[#This Row],[Ganancia Bruta]]-Tabla_cocina[[#This Row],[Costo]]</f>
        <v>12</v>
      </c>
      <c r="M45" s="7">
        <f>Tabla_cocina[[#This Row],[Costo Unitario]]*Tabla_cocina[[#This Row],[Cantidad Ordenada]]</f>
        <v>17</v>
      </c>
      <c r="N45" s="12">
        <f>(Tabla_cocina[[#This Row],[Ganancia Neta]]/Tabla_cocina[[#This Row],[Costo]])</f>
        <v>0.70588235294117652</v>
      </c>
      <c r="O45" s="17">
        <f>Tabla_cocina[[#This Row],[Tiempo de Preparacion]]/1440</f>
        <v>1.5972222222222221E-2</v>
      </c>
    </row>
    <row r="46" spans="1:15" x14ac:dyDescent="0.3">
      <c r="A46" s="1">
        <v>18</v>
      </c>
      <c r="B46" s="1">
        <v>9</v>
      </c>
      <c r="C46" s="2" t="s">
        <v>11</v>
      </c>
      <c r="D46" s="2" t="s">
        <v>88</v>
      </c>
      <c r="E46" s="3">
        <v>25</v>
      </c>
      <c r="F46" s="3">
        <v>40</v>
      </c>
      <c r="G46" s="1">
        <v>2</v>
      </c>
      <c r="H46" s="1">
        <v>54</v>
      </c>
      <c r="I46" s="2" t="s">
        <v>6</v>
      </c>
      <c r="J46" s="7">
        <f>Tabla_cocina[[#This Row],[Precio Unitario]]*Tabla_cocina[[#This Row],[Cantidad Ordenada]]</f>
        <v>80</v>
      </c>
      <c r="K46" s="7">
        <f>Tabla_cocina[[#This Row],[Total del Pedido]]</f>
        <v>80</v>
      </c>
      <c r="L46" s="7">
        <f>Tabla_cocina[[#This Row],[Ganancia Bruta]]-Tabla_cocina[[#This Row],[Costo]]</f>
        <v>30</v>
      </c>
      <c r="M46" s="7">
        <f>Tabla_cocina[[#This Row],[Costo Unitario]]*Tabla_cocina[[#This Row],[Cantidad Ordenada]]</f>
        <v>50</v>
      </c>
      <c r="N46" s="12">
        <f>(Tabla_cocina[[#This Row],[Ganancia Neta]]/Tabla_cocina[[#This Row],[Costo]])</f>
        <v>0.6</v>
      </c>
      <c r="O46" s="17">
        <f>Tabla_cocina[[#This Row],[Tiempo de Preparacion]]/1440</f>
        <v>3.7499999999999999E-2</v>
      </c>
    </row>
    <row r="47" spans="1:15" x14ac:dyDescent="0.3">
      <c r="A47" s="1">
        <v>18</v>
      </c>
      <c r="B47" s="1">
        <v>9</v>
      </c>
      <c r="C47" s="2" t="s">
        <v>25</v>
      </c>
      <c r="D47" s="2" t="s">
        <v>102</v>
      </c>
      <c r="E47" s="3">
        <v>15</v>
      </c>
      <c r="F47" s="3">
        <v>26</v>
      </c>
      <c r="G47" s="1">
        <v>3</v>
      </c>
      <c r="H47" s="1">
        <v>23</v>
      </c>
      <c r="I47" s="2" t="s">
        <v>6</v>
      </c>
      <c r="J47" s="7">
        <f>Tabla_cocina[[#This Row],[Precio Unitario]]*Tabla_cocina[[#This Row],[Cantidad Ordenada]]</f>
        <v>78</v>
      </c>
      <c r="K47" s="7">
        <f>Tabla_cocina[[#This Row],[Total del Pedido]]</f>
        <v>78</v>
      </c>
      <c r="L47" s="7">
        <f>Tabla_cocina[[#This Row],[Ganancia Bruta]]-Tabla_cocina[[#This Row],[Costo]]</f>
        <v>33</v>
      </c>
      <c r="M47" s="7">
        <f>Tabla_cocina[[#This Row],[Costo Unitario]]*Tabla_cocina[[#This Row],[Cantidad Ordenada]]</f>
        <v>45</v>
      </c>
      <c r="N47" s="12">
        <f>(Tabla_cocina[[#This Row],[Ganancia Neta]]/Tabla_cocina[[#This Row],[Costo]])</f>
        <v>0.73333333333333328</v>
      </c>
      <c r="O47" s="17">
        <f>Tabla_cocina[[#This Row],[Tiempo de Preparacion]]/1440</f>
        <v>1.5972222222222221E-2</v>
      </c>
    </row>
    <row r="48" spans="1:15" x14ac:dyDescent="0.3">
      <c r="A48" s="1">
        <v>18</v>
      </c>
      <c r="B48" s="1">
        <v>9</v>
      </c>
      <c r="C48" s="2" t="s">
        <v>18</v>
      </c>
      <c r="D48" s="2" t="s">
        <v>95</v>
      </c>
      <c r="E48" s="3">
        <v>19</v>
      </c>
      <c r="F48" s="3">
        <v>32</v>
      </c>
      <c r="G48" s="1">
        <v>2</v>
      </c>
      <c r="H48" s="1">
        <v>34</v>
      </c>
      <c r="I48" s="2" t="s">
        <v>6</v>
      </c>
      <c r="J48" s="7">
        <f>Tabla_cocina[[#This Row],[Precio Unitario]]*Tabla_cocina[[#This Row],[Cantidad Ordenada]]</f>
        <v>64</v>
      </c>
      <c r="K48" s="7">
        <f>Tabla_cocina[[#This Row],[Total del Pedido]]</f>
        <v>64</v>
      </c>
      <c r="L48" s="7">
        <f>Tabla_cocina[[#This Row],[Ganancia Bruta]]-Tabla_cocina[[#This Row],[Costo]]</f>
        <v>26</v>
      </c>
      <c r="M48" s="7">
        <f>Tabla_cocina[[#This Row],[Costo Unitario]]*Tabla_cocina[[#This Row],[Cantidad Ordenada]]</f>
        <v>38</v>
      </c>
      <c r="N48" s="12">
        <f>(Tabla_cocina[[#This Row],[Ganancia Neta]]/Tabla_cocina[[#This Row],[Costo]])</f>
        <v>0.68421052631578949</v>
      </c>
      <c r="O48" s="17">
        <f>Tabla_cocina[[#This Row],[Tiempo de Preparacion]]/1440</f>
        <v>2.361111111111111E-2</v>
      </c>
    </row>
    <row r="49" spans="1:15" x14ac:dyDescent="0.3">
      <c r="A49" s="1">
        <v>19</v>
      </c>
      <c r="B49" s="1">
        <v>18</v>
      </c>
      <c r="C49" s="2" t="s">
        <v>11</v>
      </c>
      <c r="D49" s="2" t="s">
        <v>88</v>
      </c>
      <c r="E49" s="3">
        <v>25</v>
      </c>
      <c r="F49" s="3">
        <v>40</v>
      </c>
      <c r="G49" s="1">
        <v>2</v>
      </c>
      <c r="H49" s="1">
        <v>44</v>
      </c>
      <c r="I49" s="2" t="s">
        <v>8</v>
      </c>
      <c r="J49" s="7">
        <f>Tabla_cocina[[#This Row],[Precio Unitario]]*Tabla_cocina[[#This Row],[Cantidad Ordenada]]</f>
        <v>80</v>
      </c>
      <c r="K49" s="7">
        <f>Tabla_cocina[[#This Row],[Total del Pedido]]</f>
        <v>80</v>
      </c>
      <c r="L49" s="7">
        <f>Tabla_cocina[[#This Row],[Ganancia Bruta]]-Tabla_cocina[[#This Row],[Costo]]</f>
        <v>30</v>
      </c>
      <c r="M49" s="7">
        <f>Tabla_cocina[[#This Row],[Costo Unitario]]*Tabla_cocina[[#This Row],[Cantidad Ordenada]]</f>
        <v>50</v>
      </c>
      <c r="N49" s="12">
        <f>(Tabla_cocina[[#This Row],[Ganancia Neta]]/Tabla_cocina[[#This Row],[Costo]])</f>
        <v>0.6</v>
      </c>
      <c r="O49" s="17">
        <f>Tabla_cocina[[#This Row],[Tiempo de Preparacion]]/1440</f>
        <v>3.0555555555555555E-2</v>
      </c>
    </row>
    <row r="50" spans="1:15" x14ac:dyDescent="0.3">
      <c r="A50" s="1">
        <v>20</v>
      </c>
      <c r="B50" s="1">
        <v>8</v>
      </c>
      <c r="C50" s="2" t="s">
        <v>17</v>
      </c>
      <c r="D50" s="2" t="s">
        <v>94</v>
      </c>
      <c r="E50" s="3">
        <v>21</v>
      </c>
      <c r="F50" s="3">
        <v>35</v>
      </c>
      <c r="G50" s="1">
        <v>3</v>
      </c>
      <c r="H50" s="1">
        <v>50</v>
      </c>
      <c r="I50" s="2" t="s">
        <v>8</v>
      </c>
      <c r="J50" s="7">
        <f>Tabla_cocina[[#This Row],[Precio Unitario]]*Tabla_cocina[[#This Row],[Cantidad Ordenada]]</f>
        <v>105</v>
      </c>
      <c r="K50" s="7">
        <f>Tabla_cocina[[#This Row],[Total del Pedido]]</f>
        <v>105</v>
      </c>
      <c r="L50" s="7">
        <f>Tabla_cocina[[#This Row],[Ganancia Bruta]]-Tabla_cocina[[#This Row],[Costo]]</f>
        <v>42</v>
      </c>
      <c r="M50" s="7">
        <f>Tabla_cocina[[#This Row],[Costo Unitario]]*Tabla_cocina[[#This Row],[Cantidad Ordenada]]</f>
        <v>63</v>
      </c>
      <c r="N50" s="12">
        <f>(Tabla_cocina[[#This Row],[Ganancia Neta]]/Tabla_cocina[[#This Row],[Costo]])</f>
        <v>0.66666666666666663</v>
      </c>
      <c r="O50" s="17">
        <f>Tabla_cocina[[#This Row],[Tiempo de Preparacion]]/1440</f>
        <v>3.4722222222222224E-2</v>
      </c>
    </row>
    <row r="51" spans="1:15" x14ac:dyDescent="0.3">
      <c r="A51" s="1">
        <v>20</v>
      </c>
      <c r="B51" s="1">
        <v>8</v>
      </c>
      <c r="C51" s="2" t="s">
        <v>26</v>
      </c>
      <c r="D51" s="2" t="s">
        <v>103</v>
      </c>
      <c r="E51" s="3">
        <v>15</v>
      </c>
      <c r="F51" s="3">
        <v>25</v>
      </c>
      <c r="G51" s="1">
        <v>2</v>
      </c>
      <c r="H51" s="1">
        <v>6</v>
      </c>
      <c r="I51" s="2" t="s">
        <v>8</v>
      </c>
      <c r="J51" s="7">
        <f>Tabla_cocina[[#This Row],[Precio Unitario]]*Tabla_cocina[[#This Row],[Cantidad Ordenada]]</f>
        <v>50</v>
      </c>
      <c r="K51" s="7">
        <f>Tabla_cocina[[#This Row],[Total del Pedido]]</f>
        <v>50</v>
      </c>
      <c r="L51" s="7">
        <f>Tabla_cocina[[#This Row],[Ganancia Bruta]]-Tabla_cocina[[#This Row],[Costo]]</f>
        <v>20</v>
      </c>
      <c r="M51" s="7">
        <f>Tabla_cocina[[#This Row],[Costo Unitario]]*Tabla_cocina[[#This Row],[Cantidad Ordenada]]</f>
        <v>30</v>
      </c>
      <c r="N51" s="12">
        <f>(Tabla_cocina[[#This Row],[Ganancia Neta]]/Tabla_cocina[[#This Row],[Costo]])</f>
        <v>0.66666666666666663</v>
      </c>
      <c r="O51" s="17">
        <f>Tabla_cocina[[#This Row],[Tiempo de Preparacion]]/1440</f>
        <v>4.1666666666666666E-3</v>
      </c>
    </row>
    <row r="52" spans="1:15" x14ac:dyDescent="0.3">
      <c r="A52" s="1">
        <v>20</v>
      </c>
      <c r="B52" s="1">
        <v>8</v>
      </c>
      <c r="C52" s="2" t="s">
        <v>22</v>
      </c>
      <c r="D52" s="2" t="s">
        <v>99</v>
      </c>
      <c r="E52" s="3">
        <v>14</v>
      </c>
      <c r="F52" s="3">
        <v>23</v>
      </c>
      <c r="G52" s="1">
        <v>1</v>
      </c>
      <c r="H52" s="1">
        <v>14</v>
      </c>
      <c r="I52" s="2" t="s">
        <v>8</v>
      </c>
      <c r="J52" s="7">
        <f>Tabla_cocina[[#This Row],[Precio Unitario]]*Tabla_cocina[[#This Row],[Cantidad Ordenada]]</f>
        <v>23</v>
      </c>
      <c r="K52" s="7">
        <f>Tabla_cocina[[#This Row],[Total del Pedido]]</f>
        <v>23</v>
      </c>
      <c r="L52" s="7">
        <f>Tabla_cocina[[#This Row],[Ganancia Bruta]]-Tabla_cocina[[#This Row],[Costo]]</f>
        <v>9</v>
      </c>
      <c r="M52" s="7">
        <f>Tabla_cocina[[#This Row],[Costo Unitario]]*Tabla_cocina[[#This Row],[Cantidad Ordenada]]</f>
        <v>14</v>
      </c>
      <c r="N52" s="12">
        <f>(Tabla_cocina[[#This Row],[Ganancia Neta]]/Tabla_cocina[[#This Row],[Costo]])</f>
        <v>0.6428571428571429</v>
      </c>
      <c r="O52" s="17">
        <f>Tabla_cocina[[#This Row],[Tiempo de Preparacion]]/1440</f>
        <v>9.7222222222222224E-3</v>
      </c>
    </row>
    <row r="53" spans="1:15" x14ac:dyDescent="0.3">
      <c r="A53" s="1">
        <v>21</v>
      </c>
      <c r="B53" s="1">
        <v>12</v>
      </c>
      <c r="C53" s="2" t="s">
        <v>11</v>
      </c>
      <c r="D53" s="2" t="s">
        <v>88</v>
      </c>
      <c r="E53" s="3">
        <v>25</v>
      </c>
      <c r="F53" s="3">
        <v>40</v>
      </c>
      <c r="G53" s="1">
        <v>3</v>
      </c>
      <c r="H53" s="1">
        <v>20</v>
      </c>
      <c r="I53" s="2" t="s">
        <v>6</v>
      </c>
      <c r="J53" s="7">
        <f>Tabla_cocina[[#This Row],[Precio Unitario]]*Tabla_cocina[[#This Row],[Cantidad Ordenada]]</f>
        <v>120</v>
      </c>
      <c r="K53" s="7">
        <f>Tabla_cocina[[#This Row],[Total del Pedido]]</f>
        <v>120</v>
      </c>
      <c r="L53" s="7">
        <f>Tabla_cocina[[#This Row],[Ganancia Bruta]]-Tabla_cocina[[#This Row],[Costo]]</f>
        <v>45</v>
      </c>
      <c r="M53" s="7">
        <f>Tabla_cocina[[#This Row],[Costo Unitario]]*Tabla_cocina[[#This Row],[Cantidad Ordenada]]</f>
        <v>75</v>
      </c>
      <c r="N53" s="12">
        <f>(Tabla_cocina[[#This Row],[Ganancia Neta]]/Tabla_cocina[[#This Row],[Costo]])</f>
        <v>0.6</v>
      </c>
      <c r="O53" s="17">
        <f>Tabla_cocina[[#This Row],[Tiempo de Preparacion]]/1440</f>
        <v>1.3888888888888888E-2</v>
      </c>
    </row>
    <row r="54" spans="1:15" x14ac:dyDescent="0.3">
      <c r="A54" s="1">
        <v>21</v>
      </c>
      <c r="B54" s="1">
        <v>12</v>
      </c>
      <c r="C54" s="2" t="s">
        <v>21</v>
      </c>
      <c r="D54" s="2" t="s">
        <v>98</v>
      </c>
      <c r="E54" s="3">
        <v>12</v>
      </c>
      <c r="F54" s="3">
        <v>20</v>
      </c>
      <c r="G54" s="1">
        <v>2</v>
      </c>
      <c r="H54" s="1">
        <v>43</v>
      </c>
      <c r="I54" s="2" t="s">
        <v>6</v>
      </c>
      <c r="J54" s="7">
        <f>Tabla_cocina[[#This Row],[Precio Unitario]]*Tabla_cocina[[#This Row],[Cantidad Ordenada]]</f>
        <v>40</v>
      </c>
      <c r="K54" s="7">
        <f>Tabla_cocina[[#This Row],[Total del Pedido]]</f>
        <v>40</v>
      </c>
      <c r="L54" s="7">
        <f>Tabla_cocina[[#This Row],[Ganancia Bruta]]-Tabla_cocina[[#This Row],[Costo]]</f>
        <v>16</v>
      </c>
      <c r="M54" s="7">
        <f>Tabla_cocina[[#This Row],[Costo Unitario]]*Tabla_cocina[[#This Row],[Cantidad Ordenada]]</f>
        <v>24</v>
      </c>
      <c r="N54" s="12">
        <f>(Tabla_cocina[[#This Row],[Ganancia Neta]]/Tabla_cocina[[#This Row],[Costo]])</f>
        <v>0.66666666666666663</v>
      </c>
      <c r="O54" s="17">
        <f>Tabla_cocina[[#This Row],[Tiempo de Preparacion]]/1440</f>
        <v>2.9861111111111113E-2</v>
      </c>
    </row>
    <row r="55" spans="1:15" x14ac:dyDescent="0.3">
      <c r="A55" s="1">
        <v>21</v>
      </c>
      <c r="B55" s="1">
        <v>12</v>
      </c>
      <c r="C55" s="2" t="s">
        <v>18</v>
      </c>
      <c r="D55" s="2" t="s">
        <v>95</v>
      </c>
      <c r="E55" s="3">
        <v>19</v>
      </c>
      <c r="F55" s="3">
        <v>32</v>
      </c>
      <c r="G55" s="1">
        <v>2</v>
      </c>
      <c r="H55" s="1">
        <v>44</v>
      </c>
      <c r="I55" s="2" t="s">
        <v>8</v>
      </c>
      <c r="J55" s="7">
        <f>Tabla_cocina[[#This Row],[Precio Unitario]]*Tabla_cocina[[#This Row],[Cantidad Ordenada]]</f>
        <v>64</v>
      </c>
      <c r="K55" s="7">
        <f>Tabla_cocina[[#This Row],[Total del Pedido]]</f>
        <v>64</v>
      </c>
      <c r="L55" s="7">
        <f>Tabla_cocina[[#This Row],[Ganancia Bruta]]-Tabla_cocina[[#This Row],[Costo]]</f>
        <v>26</v>
      </c>
      <c r="M55" s="7">
        <f>Tabla_cocina[[#This Row],[Costo Unitario]]*Tabla_cocina[[#This Row],[Cantidad Ordenada]]</f>
        <v>38</v>
      </c>
      <c r="N55" s="12">
        <f>(Tabla_cocina[[#This Row],[Ganancia Neta]]/Tabla_cocina[[#This Row],[Costo]])</f>
        <v>0.68421052631578949</v>
      </c>
      <c r="O55" s="17">
        <f>Tabla_cocina[[#This Row],[Tiempo de Preparacion]]/1440</f>
        <v>3.0555555555555555E-2</v>
      </c>
    </row>
    <row r="56" spans="1:15" x14ac:dyDescent="0.3">
      <c r="A56" s="1">
        <v>21</v>
      </c>
      <c r="B56" s="1">
        <v>12</v>
      </c>
      <c r="C56" s="2" t="s">
        <v>26</v>
      </c>
      <c r="D56" s="2" t="s">
        <v>103</v>
      </c>
      <c r="E56" s="3">
        <v>15</v>
      </c>
      <c r="F56" s="3">
        <v>25</v>
      </c>
      <c r="G56" s="1">
        <v>2</v>
      </c>
      <c r="H56" s="1">
        <v>45</v>
      </c>
      <c r="I56" s="2" t="s">
        <v>8</v>
      </c>
      <c r="J56" s="7">
        <f>Tabla_cocina[[#This Row],[Precio Unitario]]*Tabla_cocina[[#This Row],[Cantidad Ordenada]]</f>
        <v>50</v>
      </c>
      <c r="K56" s="7">
        <f>Tabla_cocina[[#This Row],[Total del Pedido]]</f>
        <v>50</v>
      </c>
      <c r="L56" s="7">
        <f>Tabla_cocina[[#This Row],[Ganancia Bruta]]-Tabla_cocina[[#This Row],[Costo]]</f>
        <v>20</v>
      </c>
      <c r="M56" s="7">
        <f>Tabla_cocina[[#This Row],[Costo Unitario]]*Tabla_cocina[[#This Row],[Cantidad Ordenada]]</f>
        <v>30</v>
      </c>
      <c r="N56" s="12">
        <f>(Tabla_cocina[[#This Row],[Ganancia Neta]]/Tabla_cocina[[#This Row],[Costo]])</f>
        <v>0.66666666666666663</v>
      </c>
      <c r="O56" s="17">
        <f>Tabla_cocina[[#This Row],[Tiempo de Preparacion]]/1440</f>
        <v>3.125E-2</v>
      </c>
    </row>
    <row r="57" spans="1:15" x14ac:dyDescent="0.3">
      <c r="A57" s="1">
        <v>22</v>
      </c>
      <c r="B57" s="1">
        <v>15</v>
      </c>
      <c r="C57" s="2" t="s">
        <v>24</v>
      </c>
      <c r="D57" s="2" t="s">
        <v>101</v>
      </c>
      <c r="E57" s="3">
        <v>10</v>
      </c>
      <c r="F57" s="3">
        <v>18</v>
      </c>
      <c r="G57" s="1">
        <v>1</v>
      </c>
      <c r="H57" s="1">
        <v>32</v>
      </c>
      <c r="I57" s="2" t="s">
        <v>6</v>
      </c>
      <c r="J57" s="7">
        <f>Tabla_cocina[[#This Row],[Precio Unitario]]*Tabla_cocina[[#This Row],[Cantidad Ordenada]]</f>
        <v>18</v>
      </c>
      <c r="K57" s="7">
        <f>Tabla_cocina[[#This Row],[Total del Pedido]]</f>
        <v>18</v>
      </c>
      <c r="L57" s="7">
        <f>Tabla_cocina[[#This Row],[Ganancia Bruta]]-Tabla_cocina[[#This Row],[Costo]]</f>
        <v>8</v>
      </c>
      <c r="M57" s="7">
        <f>Tabla_cocina[[#This Row],[Costo Unitario]]*Tabla_cocina[[#This Row],[Cantidad Ordenada]]</f>
        <v>10</v>
      </c>
      <c r="N57" s="12">
        <f>(Tabla_cocina[[#This Row],[Ganancia Neta]]/Tabla_cocina[[#This Row],[Costo]])</f>
        <v>0.8</v>
      </c>
      <c r="O57" s="17">
        <f>Tabla_cocina[[#This Row],[Tiempo de Preparacion]]/1440</f>
        <v>2.2222222222222223E-2</v>
      </c>
    </row>
    <row r="58" spans="1:15" x14ac:dyDescent="0.3">
      <c r="A58" s="1">
        <v>22</v>
      </c>
      <c r="B58" s="1">
        <v>15</v>
      </c>
      <c r="C58" s="2" t="s">
        <v>20</v>
      </c>
      <c r="D58" s="2" t="s">
        <v>97</v>
      </c>
      <c r="E58" s="3">
        <v>20</v>
      </c>
      <c r="F58" s="3">
        <v>34</v>
      </c>
      <c r="G58" s="1">
        <v>3</v>
      </c>
      <c r="H58" s="1">
        <v>19</v>
      </c>
      <c r="I58" s="2" t="s">
        <v>6</v>
      </c>
      <c r="J58" s="7">
        <f>Tabla_cocina[[#This Row],[Precio Unitario]]*Tabla_cocina[[#This Row],[Cantidad Ordenada]]</f>
        <v>102</v>
      </c>
      <c r="K58" s="7">
        <f>Tabla_cocina[[#This Row],[Total del Pedido]]</f>
        <v>102</v>
      </c>
      <c r="L58" s="7">
        <f>Tabla_cocina[[#This Row],[Ganancia Bruta]]-Tabla_cocina[[#This Row],[Costo]]</f>
        <v>42</v>
      </c>
      <c r="M58" s="7">
        <f>Tabla_cocina[[#This Row],[Costo Unitario]]*Tabla_cocina[[#This Row],[Cantidad Ordenada]]</f>
        <v>60</v>
      </c>
      <c r="N58" s="12">
        <f>(Tabla_cocina[[#This Row],[Ganancia Neta]]/Tabla_cocina[[#This Row],[Costo]])</f>
        <v>0.7</v>
      </c>
      <c r="O58" s="17">
        <f>Tabla_cocina[[#This Row],[Tiempo de Preparacion]]/1440</f>
        <v>1.3194444444444444E-2</v>
      </c>
    </row>
    <row r="59" spans="1:15" x14ac:dyDescent="0.3">
      <c r="A59" s="1">
        <v>22</v>
      </c>
      <c r="B59" s="1">
        <v>15</v>
      </c>
      <c r="C59" s="2" t="s">
        <v>13</v>
      </c>
      <c r="D59" s="2" t="s">
        <v>90</v>
      </c>
      <c r="E59" s="3">
        <v>17</v>
      </c>
      <c r="F59" s="3">
        <v>29</v>
      </c>
      <c r="G59" s="1">
        <v>2</v>
      </c>
      <c r="H59" s="1">
        <v>13</v>
      </c>
      <c r="I59" s="2" t="s">
        <v>8</v>
      </c>
      <c r="J59" s="7">
        <f>Tabla_cocina[[#This Row],[Precio Unitario]]*Tabla_cocina[[#This Row],[Cantidad Ordenada]]</f>
        <v>58</v>
      </c>
      <c r="K59" s="7">
        <f>Tabla_cocina[[#This Row],[Total del Pedido]]</f>
        <v>58</v>
      </c>
      <c r="L59" s="7">
        <f>Tabla_cocina[[#This Row],[Ganancia Bruta]]-Tabla_cocina[[#This Row],[Costo]]</f>
        <v>24</v>
      </c>
      <c r="M59" s="7">
        <f>Tabla_cocina[[#This Row],[Costo Unitario]]*Tabla_cocina[[#This Row],[Cantidad Ordenada]]</f>
        <v>34</v>
      </c>
      <c r="N59" s="12">
        <f>(Tabla_cocina[[#This Row],[Ganancia Neta]]/Tabla_cocina[[#This Row],[Costo]])</f>
        <v>0.70588235294117652</v>
      </c>
      <c r="O59" s="17">
        <f>Tabla_cocina[[#This Row],[Tiempo de Preparacion]]/1440</f>
        <v>9.0277777777777769E-3</v>
      </c>
    </row>
    <row r="60" spans="1:15" x14ac:dyDescent="0.3">
      <c r="A60" s="1">
        <v>22</v>
      </c>
      <c r="B60" s="1">
        <v>15</v>
      </c>
      <c r="C60" s="2" t="s">
        <v>17</v>
      </c>
      <c r="D60" s="2" t="s">
        <v>94</v>
      </c>
      <c r="E60" s="3">
        <v>21</v>
      </c>
      <c r="F60" s="3">
        <v>35</v>
      </c>
      <c r="G60" s="1">
        <v>1</v>
      </c>
      <c r="H60" s="1">
        <v>59</v>
      </c>
      <c r="I60" s="2" t="s">
        <v>8</v>
      </c>
      <c r="J60" s="7">
        <f>Tabla_cocina[[#This Row],[Precio Unitario]]*Tabla_cocina[[#This Row],[Cantidad Ordenada]]</f>
        <v>35</v>
      </c>
      <c r="K60" s="7">
        <f>Tabla_cocina[[#This Row],[Total del Pedido]]</f>
        <v>35</v>
      </c>
      <c r="L60" s="7">
        <f>Tabla_cocina[[#This Row],[Ganancia Bruta]]-Tabla_cocina[[#This Row],[Costo]]</f>
        <v>14</v>
      </c>
      <c r="M60" s="7">
        <f>Tabla_cocina[[#This Row],[Costo Unitario]]*Tabla_cocina[[#This Row],[Cantidad Ordenada]]</f>
        <v>21</v>
      </c>
      <c r="N60" s="12">
        <f>(Tabla_cocina[[#This Row],[Ganancia Neta]]/Tabla_cocina[[#This Row],[Costo]])</f>
        <v>0.66666666666666663</v>
      </c>
      <c r="O60" s="17">
        <f>Tabla_cocina[[#This Row],[Tiempo de Preparacion]]/1440</f>
        <v>4.0972222222222222E-2</v>
      </c>
    </row>
    <row r="61" spans="1:15" x14ac:dyDescent="0.3">
      <c r="A61" s="1">
        <v>23</v>
      </c>
      <c r="B61" s="1">
        <v>1</v>
      </c>
      <c r="C61" s="2" t="s">
        <v>16</v>
      </c>
      <c r="D61" s="2" t="s">
        <v>93</v>
      </c>
      <c r="E61" s="3">
        <v>11</v>
      </c>
      <c r="F61" s="3">
        <v>19</v>
      </c>
      <c r="G61" s="1">
        <v>3</v>
      </c>
      <c r="H61" s="1">
        <v>46</v>
      </c>
      <c r="I61" s="2" t="s">
        <v>8</v>
      </c>
      <c r="J61" s="7">
        <f>Tabla_cocina[[#This Row],[Precio Unitario]]*Tabla_cocina[[#This Row],[Cantidad Ordenada]]</f>
        <v>57</v>
      </c>
      <c r="K61" s="7">
        <f>Tabla_cocina[[#This Row],[Total del Pedido]]</f>
        <v>57</v>
      </c>
      <c r="L61" s="7">
        <f>Tabla_cocina[[#This Row],[Ganancia Bruta]]-Tabla_cocina[[#This Row],[Costo]]</f>
        <v>24</v>
      </c>
      <c r="M61" s="7">
        <f>Tabla_cocina[[#This Row],[Costo Unitario]]*Tabla_cocina[[#This Row],[Cantidad Ordenada]]</f>
        <v>33</v>
      </c>
      <c r="N61" s="12">
        <f>(Tabla_cocina[[#This Row],[Ganancia Neta]]/Tabla_cocina[[#This Row],[Costo]])</f>
        <v>0.72727272727272729</v>
      </c>
      <c r="O61" s="17">
        <f>Tabla_cocina[[#This Row],[Tiempo de Preparacion]]/1440</f>
        <v>3.1944444444444442E-2</v>
      </c>
    </row>
    <row r="62" spans="1:15" x14ac:dyDescent="0.3">
      <c r="A62" s="1">
        <v>23</v>
      </c>
      <c r="B62" s="1">
        <v>1</v>
      </c>
      <c r="C62" s="2" t="s">
        <v>10</v>
      </c>
      <c r="D62" s="2" t="s">
        <v>87</v>
      </c>
      <c r="E62" s="3">
        <v>16</v>
      </c>
      <c r="F62" s="3">
        <v>27</v>
      </c>
      <c r="G62" s="1">
        <v>3</v>
      </c>
      <c r="H62" s="1">
        <v>17</v>
      </c>
      <c r="I62" s="2" t="s">
        <v>8</v>
      </c>
      <c r="J62" s="7">
        <f>Tabla_cocina[[#This Row],[Precio Unitario]]*Tabla_cocina[[#This Row],[Cantidad Ordenada]]</f>
        <v>81</v>
      </c>
      <c r="K62" s="7">
        <f>Tabla_cocina[[#This Row],[Total del Pedido]]</f>
        <v>81</v>
      </c>
      <c r="L62" s="7">
        <f>Tabla_cocina[[#This Row],[Ganancia Bruta]]-Tabla_cocina[[#This Row],[Costo]]</f>
        <v>33</v>
      </c>
      <c r="M62" s="7">
        <f>Tabla_cocina[[#This Row],[Costo Unitario]]*Tabla_cocina[[#This Row],[Cantidad Ordenada]]</f>
        <v>48</v>
      </c>
      <c r="N62" s="12">
        <f>(Tabla_cocina[[#This Row],[Ganancia Neta]]/Tabla_cocina[[#This Row],[Costo]])</f>
        <v>0.6875</v>
      </c>
      <c r="O62" s="17">
        <f>Tabla_cocina[[#This Row],[Tiempo de Preparacion]]/1440</f>
        <v>1.1805555555555555E-2</v>
      </c>
    </row>
    <row r="63" spans="1:15" x14ac:dyDescent="0.3">
      <c r="A63" s="1">
        <v>24</v>
      </c>
      <c r="B63" s="1">
        <v>5</v>
      </c>
      <c r="C63" s="2" t="s">
        <v>25</v>
      </c>
      <c r="D63" s="2" t="s">
        <v>102</v>
      </c>
      <c r="E63" s="3">
        <v>15</v>
      </c>
      <c r="F63" s="3">
        <v>26</v>
      </c>
      <c r="G63" s="1">
        <v>3</v>
      </c>
      <c r="H63" s="1">
        <v>45</v>
      </c>
      <c r="I63" s="2" t="s">
        <v>6</v>
      </c>
      <c r="J63" s="7">
        <f>Tabla_cocina[[#This Row],[Precio Unitario]]*Tabla_cocina[[#This Row],[Cantidad Ordenada]]</f>
        <v>78</v>
      </c>
      <c r="K63" s="7">
        <f>Tabla_cocina[[#This Row],[Total del Pedido]]</f>
        <v>78</v>
      </c>
      <c r="L63" s="7">
        <f>Tabla_cocina[[#This Row],[Ganancia Bruta]]-Tabla_cocina[[#This Row],[Costo]]</f>
        <v>33</v>
      </c>
      <c r="M63" s="7">
        <f>Tabla_cocina[[#This Row],[Costo Unitario]]*Tabla_cocina[[#This Row],[Cantidad Ordenada]]</f>
        <v>45</v>
      </c>
      <c r="N63" s="12">
        <f>(Tabla_cocina[[#This Row],[Ganancia Neta]]/Tabla_cocina[[#This Row],[Costo]])</f>
        <v>0.73333333333333328</v>
      </c>
      <c r="O63" s="17">
        <f>Tabla_cocina[[#This Row],[Tiempo de Preparacion]]/1440</f>
        <v>3.125E-2</v>
      </c>
    </row>
    <row r="64" spans="1:15" x14ac:dyDescent="0.3">
      <c r="A64" s="1">
        <v>24</v>
      </c>
      <c r="B64" s="1">
        <v>5</v>
      </c>
      <c r="C64" s="2" t="s">
        <v>13</v>
      </c>
      <c r="D64" s="2" t="s">
        <v>90</v>
      </c>
      <c r="E64" s="3">
        <v>17</v>
      </c>
      <c r="F64" s="3">
        <v>29</v>
      </c>
      <c r="G64" s="1">
        <v>1</v>
      </c>
      <c r="H64" s="1">
        <v>46</v>
      </c>
      <c r="I64" s="2" t="s">
        <v>6</v>
      </c>
      <c r="J64" s="7">
        <f>Tabla_cocina[[#This Row],[Precio Unitario]]*Tabla_cocina[[#This Row],[Cantidad Ordenada]]</f>
        <v>29</v>
      </c>
      <c r="K64" s="7">
        <f>Tabla_cocina[[#This Row],[Total del Pedido]]</f>
        <v>29</v>
      </c>
      <c r="L64" s="7">
        <f>Tabla_cocina[[#This Row],[Ganancia Bruta]]-Tabla_cocina[[#This Row],[Costo]]</f>
        <v>12</v>
      </c>
      <c r="M64" s="7">
        <f>Tabla_cocina[[#This Row],[Costo Unitario]]*Tabla_cocina[[#This Row],[Cantidad Ordenada]]</f>
        <v>17</v>
      </c>
      <c r="N64" s="12">
        <f>(Tabla_cocina[[#This Row],[Ganancia Neta]]/Tabla_cocina[[#This Row],[Costo]])</f>
        <v>0.70588235294117652</v>
      </c>
      <c r="O64" s="17">
        <f>Tabla_cocina[[#This Row],[Tiempo de Preparacion]]/1440</f>
        <v>3.1944444444444442E-2</v>
      </c>
    </row>
    <row r="65" spans="1:15" x14ac:dyDescent="0.3">
      <c r="A65" s="1">
        <v>24</v>
      </c>
      <c r="B65" s="1">
        <v>5</v>
      </c>
      <c r="C65" s="2" t="s">
        <v>22</v>
      </c>
      <c r="D65" s="2" t="s">
        <v>99</v>
      </c>
      <c r="E65" s="3">
        <v>14</v>
      </c>
      <c r="F65" s="3">
        <v>23</v>
      </c>
      <c r="G65" s="1">
        <v>2</v>
      </c>
      <c r="H65" s="1">
        <v>42</v>
      </c>
      <c r="I65" s="2" t="s">
        <v>8</v>
      </c>
      <c r="J65" s="7">
        <f>Tabla_cocina[[#This Row],[Precio Unitario]]*Tabla_cocina[[#This Row],[Cantidad Ordenada]]</f>
        <v>46</v>
      </c>
      <c r="K65" s="7">
        <f>Tabla_cocina[[#This Row],[Total del Pedido]]</f>
        <v>46</v>
      </c>
      <c r="L65" s="7">
        <f>Tabla_cocina[[#This Row],[Ganancia Bruta]]-Tabla_cocina[[#This Row],[Costo]]</f>
        <v>18</v>
      </c>
      <c r="M65" s="7">
        <f>Tabla_cocina[[#This Row],[Costo Unitario]]*Tabla_cocina[[#This Row],[Cantidad Ordenada]]</f>
        <v>28</v>
      </c>
      <c r="N65" s="12">
        <f>(Tabla_cocina[[#This Row],[Ganancia Neta]]/Tabla_cocina[[#This Row],[Costo]])</f>
        <v>0.6428571428571429</v>
      </c>
      <c r="O65" s="17">
        <f>Tabla_cocina[[#This Row],[Tiempo de Preparacion]]/1440</f>
        <v>2.9166666666666667E-2</v>
      </c>
    </row>
    <row r="66" spans="1:15" x14ac:dyDescent="0.3">
      <c r="A66" s="1">
        <v>24</v>
      </c>
      <c r="B66" s="1">
        <v>5</v>
      </c>
      <c r="C66" s="2" t="s">
        <v>11</v>
      </c>
      <c r="D66" s="2" t="s">
        <v>88</v>
      </c>
      <c r="E66" s="3">
        <v>25</v>
      </c>
      <c r="F66" s="3">
        <v>40</v>
      </c>
      <c r="G66" s="1">
        <v>2</v>
      </c>
      <c r="H66" s="1">
        <v>47</v>
      </c>
      <c r="I66" s="2" t="s">
        <v>8</v>
      </c>
      <c r="J66" s="7">
        <f>Tabla_cocina[[#This Row],[Precio Unitario]]*Tabla_cocina[[#This Row],[Cantidad Ordenada]]</f>
        <v>80</v>
      </c>
      <c r="K66" s="7">
        <f>Tabla_cocina[[#This Row],[Total del Pedido]]</f>
        <v>80</v>
      </c>
      <c r="L66" s="7">
        <f>Tabla_cocina[[#This Row],[Ganancia Bruta]]-Tabla_cocina[[#This Row],[Costo]]</f>
        <v>30</v>
      </c>
      <c r="M66" s="7">
        <f>Tabla_cocina[[#This Row],[Costo Unitario]]*Tabla_cocina[[#This Row],[Cantidad Ordenada]]</f>
        <v>50</v>
      </c>
      <c r="N66" s="12">
        <f>(Tabla_cocina[[#This Row],[Ganancia Neta]]/Tabla_cocina[[#This Row],[Costo]])</f>
        <v>0.6</v>
      </c>
      <c r="O66" s="17">
        <f>Tabla_cocina[[#This Row],[Tiempo de Preparacion]]/1440</f>
        <v>3.2638888888888891E-2</v>
      </c>
    </row>
    <row r="67" spans="1:15" x14ac:dyDescent="0.3">
      <c r="A67" s="1">
        <v>25</v>
      </c>
      <c r="B67" s="1">
        <v>12</v>
      </c>
      <c r="C67" s="2" t="s">
        <v>20</v>
      </c>
      <c r="D67" s="2" t="s">
        <v>97</v>
      </c>
      <c r="E67" s="3">
        <v>20</v>
      </c>
      <c r="F67" s="3">
        <v>34</v>
      </c>
      <c r="G67" s="1">
        <v>1</v>
      </c>
      <c r="H67" s="1">
        <v>35</v>
      </c>
      <c r="I67" s="2" t="s">
        <v>8</v>
      </c>
      <c r="J67" s="7">
        <f>Tabla_cocina[[#This Row],[Precio Unitario]]*Tabla_cocina[[#This Row],[Cantidad Ordenada]]</f>
        <v>34</v>
      </c>
      <c r="K67" s="7">
        <f>Tabla_cocina[[#This Row],[Total del Pedido]]</f>
        <v>34</v>
      </c>
      <c r="L67" s="7">
        <f>Tabla_cocina[[#This Row],[Ganancia Bruta]]-Tabla_cocina[[#This Row],[Costo]]</f>
        <v>14</v>
      </c>
      <c r="M67" s="7">
        <f>Tabla_cocina[[#This Row],[Costo Unitario]]*Tabla_cocina[[#This Row],[Cantidad Ordenada]]</f>
        <v>20</v>
      </c>
      <c r="N67" s="12">
        <f>(Tabla_cocina[[#This Row],[Ganancia Neta]]/Tabla_cocina[[#This Row],[Costo]])</f>
        <v>0.7</v>
      </c>
      <c r="O67" s="17">
        <f>Tabla_cocina[[#This Row],[Tiempo de Preparacion]]/1440</f>
        <v>2.4305555555555556E-2</v>
      </c>
    </row>
    <row r="68" spans="1:15" x14ac:dyDescent="0.3">
      <c r="A68" s="1">
        <v>26</v>
      </c>
      <c r="B68" s="1">
        <v>18</v>
      </c>
      <c r="C68" s="2" t="s">
        <v>24</v>
      </c>
      <c r="D68" s="2" t="s">
        <v>101</v>
      </c>
      <c r="E68" s="3">
        <v>10</v>
      </c>
      <c r="F68" s="3">
        <v>18</v>
      </c>
      <c r="G68" s="1">
        <v>2</v>
      </c>
      <c r="H68" s="1">
        <v>13</v>
      </c>
      <c r="I68" s="2" t="s">
        <v>8</v>
      </c>
      <c r="J68" s="7">
        <f>Tabla_cocina[[#This Row],[Precio Unitario]]*Tabla_cocina[[#This Row],[Cantidad Ordenada]]</f>
        <v>36</v>
      </c>
      <c r="K68" s="7">
        <f>Tabla_cocina[[#This Row],[Total del Pedido]]</f>
        <v>36</v>
      </c>
      <c r="L68" s="7">
        <f>Tabla_cocina[[#This Row],[Ganancia Bruta]]-Tabla_cocina[[#This Row],[Costo]]</f>
        <v>16</v>
      </c>
      <c r="M68" s="7">
        <f>Tabla_cocina[[#This Row],[Costo Unitario]]*Tabla_cocina[[#This Row],[Cantidad Ordenada]]</f>
        <v>20</v>
      </c>
      <c r="N68" s="12">
        <f>(Tabla_cocina[[#This Row],[Ganancia Neta]]/Tabla_cocina[[#This Row],[Costo]])</f>
        <v>0.8</v>
      </c>
      <c r="O68" s="17">
        <f>Tabla_cocina[[#This Row],[Tiempo de Preparacion]]/1440</f>
        <v>9.0277777777777769E-3</v>
      </c>
    </row>
    <row r="69" spans="1:15" x14ac:dyDescent="0.3">
      <c r="A69" s="1">
        <v>26</v>
      </c>
      <c r="B69" s="1">
        <v>18</v>
      </c>
      <c r="C69" s="2" t="s">
        <v>23</v>
      </c>
      <c r="D69" s="2" t="s">
        <v>100</v>
      </c>
      <c r="E69" s="3">
        <v>13</v>
      </c>
      <c r="F69" s="3">
        <v>21</v>
      </c>
      <c r="G69" s="1">
        <v>2</v>
      </c>
      <c r="H69" s="1">
        <v>54</v>
      </c>
      <c r="I69" s="2" t="s">
        <v>6</v>
      </c>
      <c r="J69" s="7">
        <f>Tabla_cocina[[#This Row],[Precio Unitario]]*Tabla_cocina[[#This Row],[Cantidad Ordenada]]</f>
        <v>42</v>
      </c>
      <c r="K69" s="7">
        <f>Tabla_cocina[[#This Row],[Total del Pedido]]</f>
        <v>42</v>
      </c>
      <c r="L69" s="7">
        <f>Tabla_cocina[[#This Row],[Ganancia Bruta]]-Tabla_cocina[[#This Row],[Costo]]</f>
        <v>16</v>
      </c>
      <c r="M69" s="7">
        <f>Tabla_cocina[[#This Row],[Costo Unitario]]*Tabla_cocina[[#This Row],[Cantidad Ordenada]]</f>
        <v>26</v>
      </c>
      <c r="N69" s="12">
        <f>(Tabla_cocina[[#This Row],[Ganancia Neta]]/Tabla_cocina[[#This Row],[Costo]])</f>
        <v>0.61538461538461542</v>
      </c>
      <c r="O69" s="17">
        <f>Tabla_cocina[[#This Row],[Tiempo de Preparacion]]/1440</f>
        <v>3.7499999999999999E-2</v>
      </c>
    </row>
    <row r="70" spans="1:15" x14ac:dyDescent="0.3">
      <c r="A70" s="1">
        <v>26</v>
      </c>
      <c r="B70" s="1">
        <v>18</v>
      </c>
      <c r="C70" s="2" t="s">
        <v>5</v>
      </c>
      <c r="D70" s="2" t="s">
        <v>84</v>
      </c>
      <c r="E70" s="3">
        <v>14</v>
      </c>
      <c r="F70" s="3">
        <v>24</v>
      </c>
      <c r="G70" s="1">
        <v>2</v>
      </c>
      <c r="H70" s="1">
        <v>42</v>
      </c>
      <c r="I70" s="2" t="s">
        <v>8</v>
      </c>
      <c r="J70" s="7">
        <f>Tabla_cocina[[#This Row],[Precio Unitario]]*Tabla_cocina[[#This Row],[Cantidad Ordenada]]</f>
        <v>48</v>
      </c>
      <c r="K70" s="7">
        <f>Tabla_cocina[[#This Row],[Total del Pedido]]</f>
        <v>48</v>
      </c>
      <c r="L70" s="7">
        <f>Tabla_cocina[[#This Row],[Ganancia Bruta]]-Tabla_cocina[[#This Row],[Costo]]</f>
        <v>20</v>
      </c>
      <c r="M70" s="7">
        <f>Tabla_cocina[[#This Row],[Costo Unitario]]*Tabla_cocina[[#This Row],[Cantidad Ordenada]]</f>
        <v>28</v>
      </c>
      <c r="N70" s="12">
        <f>(Tabla_cocina[[#This Row],[Ganancia Neta]]/Tabla_cocina[[#This Row],[Costo]])</f>
        <v>0.7142857142857143</v>
      </c>
      <c r="O70" s="17">
        <f>Tabla_cocina[[#This Row],[Tiempo de Preparacion]]/1440</f>
        <v>2.9166666666666667E-2</v>
      </c>
    </row>
    <row r="71" spans="1:15" x14ac:dyDescent="0.3">
      <c r="A71" s="1">
        <v>27</v>
      </c>
      <c r="B71" s="1">
        <v>4</v>
      </c>
      <c r="C71" s="2" t="s">
        <v>17</v>
      </c>
      <c r="D71" s="2" t="s">
        <v>94</v>
      </c>
      <c r="E71" s="3">
        <v>21</v>
      </c>
      <c r="F71" s="3">
        <v>35</v>
      </c>
      <c r="G71" s="1">
        <v>1</v>
      </c>
      <c r="H71" s="1">
        <v>17</v>
      </c>
      <c r="I71" s="2" t="s">
        <v>6</v>
      </c>
      <c r="J71" s="7">
        <f>Tabla_cocina[[#This Row],[Precio Unitario]]*Tabla_cocina[[#This Row],[Cantidad Ordenada]]</f>
        <v>35</v>
      </c>
      <c r="K71" s="7">
        <f>Tabla_cocina[[#This Row],[Total del Pedido]]</f>
        <v>35</v>
      </c>
      <c r="L71" s="7">
        <f>Tabla_cocina[[#This Row],[Ganancia Bruta]]-Tabla_cocina[[#This Row],[Costo]]</f>
        <v>14</v>
      </c>
      <c r="M71" s="7">
        <f>Tabla_cocina[[#This Row],[Costo Unitario]]*Tabla_cocina[[#This Row],[Cantidad Ordenada]]</f>
        <v>21</v>
      </c>
      <c r="N71" s="12">
        <f>(Tabla_cocina[[#This Row],[Ganancia Neta]]/Tabla_cocina[[#This Row],[Costo]])</f>
        <v>0.66666666666666663</v>
      </c>
      <c r="O71" s="17">
        <f>Tabla_cocina[[#This Row],[Tiempo de Preparacion]]/1440</f>
        <v>1.1805555555555555E-2</v>
      </c>
    </row>
    <row r="72" spans="1:15" x14ac:dyDescent="0.3">
      <c r="A72" s="1">
        <v>27</v>
      </c>
      <c r="B72" s="1">
        <v>4</v>
      </c>
      <c r="C72" s="2" t="s">
        <v>25</v>
      </c>
      <c r="D72" s="2" t="s">
        <v>102</v>
      </c>
      <c r="E72" s="3">
        <v>15</v>
      </c>
      <c r="F72" s="3">
        <v>26</v>
      </c>
      <c r="G72" s="1">
        <v>1</v>
      </c>
      <c r="H72" s="1">
        <v>38</v>
      </c>
      <c r="I72" s="2" t="s">
        <v>8</v>
      </c>
      <c r="J72" s="7">
        <f>Tabla_cocina[[#This Row],[Precio Unitario]]*Tabla_cocina[[#This Row],[Cantidad Ordenada]]</f>
        <v>26</v>
      </c>
      <c r="K72" s="7">
        <f>Tabla_cocina[[#This Row],[Total del Pedido]]</f>
        <v>26</v>
      </c>
      <c r="L72" s="7">
        <f>Tabla_cocina[[#This Row],[Ganancia Bruta]]-Tabla_cocina[[#This Row],[Costo]]</f>
        <v>11</v>
      </c>
      <c r="M72" s="7">
        <f>Tabla_cocina[[#This Row],[Costo Unitario]]*Tabla_cocina[[#This Row],[Cantidad Ordenada]]</f>
        <v>15</v>
      </c>
      <c r="N72" s="12">
        <f>(Tabla_cocina[[#This Row],[Ganancia Neta]]/Tabla_cocina[[#This Row],[Costo]])</f>
        <v>0.73333333333333328</v>
      </c>
      <c r="O72" s="17">
        <f>Tabla_cocina[[#This Row],[Tiempo de Preparacion]]/1440</f>
        <v>2.6388888888888889E-2</v>
      </c>
    </row>
    <row r="73" spans="1:15" x14ac:dyDescent="0.3">
      <c r="A73" s="1">
        <v>28</v>
      </c>
      <c r="B73" s="1">
        <v>2</v>
      </c>
      <c r="C73" s="2" t="s">
        <v>24</v>
      </c>
      <c r="D73" s="2" t="s">
        <v>101</v>
      </c>
      <c r="E73" s="3">
        <v>10</v>
      </c>
      <c r="F73" s="3">
        <v>18</v>
      </c>
      <c r="G73" s="1">
        <v>2</v>
      </c>
      <c r="H73" s="1">
        <v>17</v>
      </c>
      <c r="I73" s="2" t="s">
        <v>8</v>
      </c>
      <c r="J73" s="7">
        <f>Tabla_cocina[[#This Row],[Precio Unitario]]*Tabla_cocina[[#This Row],[Cantidad Ordenada]]</f>
        <v>36</v>
      </c>
      <c r="K73" s="7">
        <f>Tabla_cocina[[#This Row],[Total del Pedido]]</f>
        <v>36</v>
      </c>
      <c r="L73" s="7">
        <f>Tabla_cocina[[#This Row],[Ganancia Bruta]]-Tabla_cocina[[#This Row],[Costo]]</f>
        <v>16</v>
      </c>
      <c r="M73" s="7">
        <f>Tabla_cocina[[#This Row],[Costo Unitario]]*Tabla_cocina[[#This Row],[Cantidad Ordenada]]</f>
        <v>20</v>
      </c>
      <c r="N73" s="12">
        <f>(Tabla_cocina[[#This Row],[Ganancia Neta]]/Tabla_cocina[[#This Row],[Costo]])</f>
        <v>0.8</v>
      </c>
      <c r="O73" s="17">
        <f>Tabla_cocina[[#This Row],[Tiempo de Preparacion]]/1440</f>
        <v>1.1805555555555555E-2</v>
      </c>
    </row>
    <row r="74" spans="1:15" x14ac:dyDescent="0.3">
      <c r="A74" s="1">
        <v>28</v>
      </c>
      <c r="B74" s="1">
        <v>2</v>
      </c>
      <c r="C74" s="2" t="s">
        <v>13</v>
      </c>
      <c r="D74" s="2" t="s">
        <v>90</v>
      </c>
      <c r="E74" s="3">
        <v>17</v>
      </c>
      <c r="F74" s="3">
        <v>29</v>
      </c>
      <c r="G74" s="1">
        <v>2</v>
      </c>
      <c r="H74" s="1">
        <v>39</v>
      </c>
      <c r="I74" s="2" t="s">
        <v>8</v>
      </c>
      <c r="J74" s="7">
        <f>Tabla_cocina[[#This Row],[Precio Unitario]]*Tabla_cocina[[#This Row],[Cantidad Ordenada]]</f>
        <v>58</v>
      </c>
      <c r="K74" s="7">
        <f>Tabla_cocina[[#This Row],[Total del Pedido]]</f>
        <v>58</v>
      </c>
      <c r="L74" s="7">
        <f>Tabla_cocina[[#This Row],[Ganancia Bruta]]-Tabla_cocina[[#This Row],[Costo]]</f>
        <v>24</v>
      </c>
      <c r="M74" s="7">
        <f>Tabla_cocina[[#This Row],[Costo Unitario]]*Tabla_cocina[[#This Row],[Cantidad Ordenada]]</f>
        <v>34</v>
      </c>
      <c r="N74" s="12">
        <f>(Tabla_cocina[[#This Row],[Ganancia Neta]]/Tabla_cocina[[#This Row],[Costo]])</f>
        <v>0.70588235294117652</v>
      </c>
      <c r="O74" s="17">
        <f>Tabla_cocina[[#This Row],[Tiempo de Preparacion]]/1440</f>
        <v>2.7083333333333334E-2</v>
      </c>
    </row>
    <row r="75" spans="1:15" x14ac:dyDescent="0.3">
      <c r="A75" s="1">
        <v>29</v>
      </c>
      <c r="B75" s="1">
        <v>20</v>
      </c>
      <c r="C75" s="2" t="s">
        <v>26</v>
      </c>
      <c r="D75" s="2" t="s">
        <v>103</v>
      </c>
      <c r="E75" s="3">
        <v>15</v>
      </c>
      <c r="F75" s="3">
        <v>25</v>
      </c>
      <c r="G75" s="1">
        <v>3</v>
      </c>
      <c r="H75" s="1">
        <v>22</v>
      </c>
      <c r="I75" s="2" t="s">
        <v>8</v>
      </c>
      <c r="J75" s="7">
        <f>Tabla_cocina[[#This Row],[Precio Unitario]]*Tabla_cocina[[#This Row],[Cantidad Ordenada]]</f>
        <v>75</v>
      </c>
      <c r="K75" s="7">
        <f>Tabla_cocina[[#This Row],[Total del Pedido]]</f>
        <v>75</v>
      </c>
      <c r="L75" s="7">
        <f>Tabla_cocina[[#This Row],[Ganancia Bruta]]-Tabla_cocina[[#This Row],[Costo]]</f>
        <v>30</v>
      </c>
      <c r="M75" s="7">
        <f>Tabla_cocina[[#This Row],[Costo Unitario]]*Tabla_cocina[[#This Row],[Cantidad Ordenada]]</f>
        <v>45</v>
      </c>
      <c r="N75" s="12">
        <f>(Tabla_cocina[[#This Row],[Ganancia Neta]]/Tabla_cocina[[#This Row],[Costo]])</f>
        <v>0.66666666666666663</v>
      </c>
      <c r="O75" s="17">
        <f>Tabla_cocina[[#This Row],[Tiempo de Preparacion]]/1440</f>
        <v>1.5277777777777777E-2</v>
      </c>
    </row>
    <row r="76" spans="1:15" x14ac:dyDescent="0.3">
      <c r="A76" s="1">
        <v>29</v>
      </c>
      <c r="B76" s="1">
        <v>20</v>
      </c>
      <c r="C76" s="2" t="s">
        <v>24</v>
      </c>
      <c r="D76" s="2" t="s">
        <v>101</v>
      </c>
      <c r="E76" s="3">
        <v>10</v>
      </c>
      <c r="F76" s="3">
        <v>18</v>
      </c>
      <c r="G76" s="1">
        <v>2</v>
      </c>
      <c r="H76" s="1">
        <v>18</v>
      </c>
      <c r="I76" s="2" t="s">
        <v>6</v>
      </c>
      <c r="J76" s="7">
        <f>Tabla_cocina[[#This Row],[Precio Unitario]]*Tabla_cocina[[#This Row],[Cantidad Ordenada]]</f>
        <v>36</v>
      </c>
      <c r="K76" s="7">
        <f>Tabla_cocina[[#This Row],[Total del Pedido]]</f>
        <v>36</v>
      </c>
      <c r="L76" s="7">
        <f>Tabla_cocina[[#This Row],[Ganancia Bruta]]-Tabla_cocina[[#This Row],[Costo]]</f>
        <v>16</v>
      </c>
      <c r="M76" s="7">
        <f>Tabla_cocina[[#This Row],[Costo Unitario]]*Tabla_cocina[[#This Row],[Cantidad Ordenada]]</f>
        <v>20</v>
      </c>
      <c r="N76" s="12">
        <f>(Tabla_cocina[[#This Row],[Ganancia Neta]]/Tabla_cocina[[#This Row],[Costo]])</f>
        <v>0.8</v>
      </c>
      <c r="O76" s="17">
        <f>Tabla_cocina[[#This Row],[Tiempo de Preparacion]]/1440</f>
        <v>1.2500000000000001E-2</v>
      </c>
    </row>
    <row r="77" spans="1:15" x14ac:dyDescent="0.3">
      <c r="A77" s="1">
        <v>29</v>
      </c>
      <c r="B77" s="1">
        <v>20</v>
      </c>
      <c r="C77" s="2" t="s">
        <v>9</v>
      </c>
      <c r="D77" s="2" t="s">
        <v>86</v>
      </c>
      <c r="E77" s="3">
        <v>19</v>
      </c>
      <c r="F77" s="3">
        <v>31</v>
      </c>
      <c r="G77" s="1">
        <v>2</v>
      </c>
      <c r="H77" s="1">
        <v>31</v>
      </c>
      <c r="I77" s="2" t="s">
        <v>8</v>
      </c>
      <c r="J77" s="7">
        <f>Tabla_cocina[[#This Row],[Precio Unitario]]*Tabla_cocina[[#This Row],[Cantidad Ordenada]]</f>
        <v>62</v>
      </c>
      <c r="K77" s="7">
        <f>Tabla_cocina[[#This Row],[Total del Pedido]]</f>
        <v>62</v>
      </c>
      <c r="L77" s="7">
        <f>Tabla_cocina[[#This Row],[Ganancia Bruta]]-Tabla_cocina[[#This Row],[Costo]]</f>
        <v>24</v>
      </c>
      <c r="M77" s="7">
        <f>Tabla_cocina[[#This Row],[Costo Unitario]]*Tabla_cocina[[#This Row],[Cantidad Ordenada]]</f>
        <v>38</v>
      </c>
      <c r="N77" s="12">
        <f>(Tabla_cocina[[#This Row],[Ganancia Neta]]/Tabla_cocina[[#This Row],[Costo]])</f>
        <v>0.63157894736842102</v>
      </c>
      <c r="O77" s="17">
        <f>Tabla_cocina[[#This Row],[Tiempo de Preparacion]]/1440</f>
        <v>2.1527777777777778E-2</v>
      </c>
    </row>
    <row r="78" spans="1:15" x14ac:dyDescent="0.3">
      <c r="A78" s="1">
        <v>30</v>
      </c>
      <c r="B78" s="1">
        <v>14</v>
      </c>
      <c r="C78" s="2" t="s">
        <v>25</v>
      </c>
      <c r="D78" s="2" t="s">
        <v>102</v>
      </c>
      <c r="E78" s="3">
        <v>15</v>
      </c>
      <c r="F78" s="3">
        <v>26</v>
      </c>
      <c r="G78" s="1">
        <v>2</v>
      </c>
      <c r="H78" s="1">
        <v>14</v>
      </c>
      <c r="I78" s="2" t="s">
        <v>6</v>
      </c>
      <c r="J78" s="7">
        <f>Tabla_cocina[[#This Row],[Precio Unitario]]*Tabla_cocina[[#This Row],[Cantidad Ordenada]]</f>
        <v>52</v>
      </c>
      <c r="K78" s="7">
        <f>Tabla_cocina[[#This Row],[Total del Pedido]]</f>
        <v>52</v>
      </c>
      <c r="L78" s="7">
        <f>Tabla_cocina[[#This Row],[Ganancia Bruta]]-Tabla_cocina[[#This Row],[Costo]]</f>
        <v>22</v>
      </c>
      <c r="M78" s="7">
        <f>Tabla_cocina[[#This Row],[Costo Unitario]]*Tabla_cocina[[#This Row],[Cantidad Ordenada]]</f>
        <v>30</v>
      </c>
      <c r="N78" s="12">
        <f>(Tabla_cocina[[#This Row],[Ganancia Neta]]/Tabla_cocina[[#This Row],[Costo]])</f>
        <v>0.73333333333333328</v>
      </c>
      <c r="O78" s="17">
        <f>Tabla_cocina[[#This Row],[Tiempo de Preparacion]]/1440</f>
        <v>9.7222222222222224E-3</v>
      </c>
    </row>
    <row r="79" spans="1:15" x14ac:dyDescent="0.3">
      <c r="A79" s="1">
        <v>30</v>
      </c>
      <c r="B79" s="1">
        <v>14</v>
      </c>
      <c r="C79" s="2" t="s">
        <v>21</v>
      </c>
      <c r="D79" s="2" t="s">
        <v>98</v>
      </c>
      <c r="E79" s="3">
        <v>12</v>
      </c>
      <c r="F79" s="3">
        <v>20</v>
      </c>
      <c r="G79" s="1">
        <v>3</v>
      </c>
      <c r="H79" s="1">
        <v>55</v>
      </c>
      <c r="I79" s="2" t="s">
        <v>6</v>
      </c>
      <c r="J79" s="7">
        <f>Tabla_cocina[[#This Row],[Precio Unitario]]*Tabla_cocina[[#This Row],[Cantidad Ordenada]]</f>
        <v>60</v>
      </c>
      <c r="K79" s="7">
        <f>Tabla_cocina[[#This Row],[Total del Pedido]]</f>
        <v>60</v>
      </c>
      <c r="L79" s="7">
        <f>Tabla_cocina[[#This Row],[Ganancia Bruta]]-Tabla_cocina[[#This Row],[Costo]]</f>
        <v>24</v>
      </c>
      <c r="M79" s="7">
        <f>Tabla_cocina[[#This Row],[Costo Unitario]]*Tabla_cocina[[#This Row],[Cantidad Ordenada]]</f>
        <v>36</v>
      </c>
      <c r="N79" s="12">
        <f>(Tabla_cocina[[#This Row],[Ganancia Neta]]/Tabla_cocina[[#This Row],[Costo]])</f>
        <v>0.66666666666666663</v>
      </c>
      <c r="O79" s="17">
        <f>Tabla_cocina[[#This Row],[Tiempo de Preparacion]]/1440</f>
        <v>3.8194444444444448E-2</v>
      </c>
    </row>
    <row r="80" spans="1:15" x14ac:dyDescent="0.3">
      <c r="A80" s="1">
        <v>31</v>
      </c>
      <c r="B80" s="1">
        <v>13</v>
      </c>
      <c r="C80" s="2" t="s">
        <v>13</v>
      </c>
      <c r="D80" s="2" t="s">
        <v>90</v>
      </c>
      <c r="E80" s="3">
        <v>17</v>
      </c>
      <c r="F80" s="3">
        <v>29</v>
      </c>
      <c r="G80" s="1">
        <v>1</v>
      </c>
      <c r="H80" s="1">
        <v>59</v>
      </c>
      <c r="I80" s="2" t="s">
        <v>8</v>
      </c>
      <c r="J80" s="7">
        <f>Tabla_cocina[[#This Row],[Precio Unitario]]*Tabla_cocina[[#This Row],[Cantidad Ordenada]]</f>
        <v>29</v>
      </c>
      <c r="K80" s="7">
        <f>Tabla_cocina[[#This Row],[Total del Pedido]]</f>
        <v>29</v>
      </c>
      <c r="L80" s="7">
        <f>Tabla_cocina[[#This Row],[Ganancia Bruta]]-Tabla_cocina[[#This Row],[Costo]]</f>
        <v>12</v>
      </c>
      <c r="M80" s="7">
        <f>Tabla_cocina[[#This Row],[Costo Unitario]]*Tabla_cocina[[#This Row],[Cantidad Ordenada]]</f>
        <v>17</v>
      </c>
      <c r="N80" s="12">
        <f>(Tabla_cocina[[#This Row],[Ganancia Neta]]/Tabla_cocina[[#This Row],[Costo]])</f>
        <v>0.70588235294117652</v>
      </c>
      <c r="O80" s="17">
        <f>Tabla_cocina[[#This Row],[Tiempo de Preparacion]]/1440</f>
        <v>4.0972222222222222E-2</v>
      </c>
    </row>
    <row r="81" spans="1:15" x14ac:dyDescent="0.3">
      <c r="A81" s="1">
        <v>31</v>
      </c>
      <c r="B81" s="1">
        <v>13</v>
      </c>
      <c r="C81" s="2" t="s">
        <v>16</v>
      </c>
      <c r="D81" s="2" t="s">
        <v>93</v>
      </c>
      <c r="E81" s="3">
        <v>11</v>
      </c>
      <c r="F81" s="3">
        <v>19</v>
      </c>
      <c r="G81" s="1">
        <v>2</v>
      </c>
      <c r="H81" s="1">
        <v>46</v>
      </c>
      <c r="I81" s="2" t="s">
        <v>8</v>
      </c>
      <c r="J81" s="7">
        <f>Tabla_cocina[[#This Row],[Precio Unitario]]*Tabla_cocina[[#This Row],[Cantidad Ordenada]]</f>
        <v>38</v>
      </c>
      <c r="K81" s="7">
        <f>Tabla_cocina[[#This Row],[Total del Pedido]]</f>
        <v>38</v>
      </c>
      <c r="L81" s="7">
        <f>Tabla_cocina[[#This Row],[Ganancia Bruta]]-Tabla_cocina[[#This Row],[Costo]]</f>
        <v>16</v>
      </c>
      <c r="M81" s="7">
        <f>Tabla_cocina[[#This Row],[Costo Unitario]]*Tabla_cocina[[#This Row],[Cantidad Ordenada]]</f>
        <v>22</v>
      </c>
      <c r="N81" s="12">
        <f>(Tabla_cocina[[#This Row],[Ganancia Neta]]/Tabla_cocina[[#This Row],[Costo]])</f>
        <v>0.72727272727272729</v>
      </c>
      <c r="O81" s="17">
        <f>Tabla_cocina[[#This Row],[Tiempo de Preparacion]]/1440</f>
        <v>3.1944444444444442E-2</v>
      </c>
    </row>
    <row r="82" spans="1:15" x14ac:dyDescent="0.3">
      <c r="A82" s="1">
        <v>32</v>
      </c>
      <c r="B82" s="1">
        <v>5</v>
      </c>
      <c r="C82" s="2" t="s">
        <v>18</v>
      </c>
      <c r="D82" s="2" t="s">
        <v>95</v>
      </c>
      <c r="E82" s="3">
        <v>19</v>
      </c>
      <c r="F82" s="3">
        <v>32</v>
      </c>
      <c r="G82" s="1">
        <v>2</v>
      </c>
      <c r="H82" s="1">
        <v>50</v>
      </c>
      <c r="I82" s="2" t="s">
        <v>8</v>
      </c>
      <c r="J82" s="7">
        <f>Tabla_cocina[[#This Row],[Precio Unitario]]*Tabla_cocina[[#This Row],[Cantidad Ordenada]]</f>
        <v>64</v>
      </c>
      <c r="K82" s="7">
        <f>Tabla_cocina[[#This Row],[Total del Pedido]]</f>
        <v>64</v>
      </c>
      <c r="L82" s="7">
        <f>Tabla_cocina[[#This Row],[Ganancia Bruta]]-Tabla_cocina[[#This Row],[Costo]]</f>
        <v>26</v>
      </c>
      <c r="M82" s="7">
        <f>Tabla_cocina[[#This Row],[Costo Unitario]]*Tabla_cocina[[#This Row],[Cantidad Ordenada]]</f>
        <v>38</v>
      </c>
      <c r="N82" s="12">
        <f>(Tabla_cocina[[#This Row],[Ganancia Neta]]/Tabla_cocina[[#This Row],[Costo]])</f>
        <v>0.68421052631578949</v>
      </c>
      <c r="O82" s="17">
        <f>Tabla_cocina[[#This Row],[Tiempo de Preparacion]]/1440</f>
        <v>3.4722222222222224E-2</v>
      </c>
    </row>
    <row r="83" spans="1:15" x14ac:dyDescent="0.3">
      <c r="A83" s="1">
        <v>32</v>
      </c>
      <c r="B83" s="1">
        <v>5</v>
      </c>
      <c r="C83" s="2" t="s">
        <v>14</v>
      </c>
      <c r="D83" s="2" t="s">
        <v>91</v>
      </c>
      <c r="E83" s="3">
        <v>20</v>
      </c>
      <c r="F83" s="3">
        <v>33</v>
      </c>
      <c r="G83" s="1">
        <v>1</v>
      </c>
      <c r="H83" s="1">
        <v>20</v>
      </c>
      <c r="I83" s="2" t="s">
        <v>8</v>
      </c>
      <c r="J83" s="7">
        <f>Tabla_cocina[[#This Row],[Precio Unitario]]*Tabla_cocina[[#This Row],[Cantidad Ordenada]]</f>
        <v>33</v>
      </c>
      <c r="K83" s="7">
        <f>Tabla_cocina[[#This Row],[Total del Pedido]]</f>
        <v>33</v>
      </c>
      <c r="L83" s="7">
        <f>Tabla_cocina[[#This Row],[Ganancia Bruta]]-Tabla_cocina[[#This Row],[Costo]]</f>
        <v>13</v>
      </c>
      <c r="M83" s="7">
        <f>Tabla_cocina[[#This Row],[Costo Unitario]]*Tabla_cocina[[#This Row],[Cantidad Ordenada]]</f>
        <v>20</v>
      </c>
      <c r="N83" s="12">
        <f>(Tabla_cocina[[#This Row],[Ganancia Neta]]/Tabla_cocina[[#This Row],[Costo]])</f>
        <v>0.65</v>
      </c>
      <c r="O83" s="17">
        <f>Tabla_cocina[[#This Row],[Tiempo de Preparacion]]/1440</f>
        <v>1.3888888888888888E-2</v>
      </c>
    </row>
    <row r="84" spans="1:15" x14ac:dyDescent="0.3">
      <c r="A84" s="1">
        <v>32</v>
      </c>
      <c r="B84" s="1">
        <v>5</v>
      </c>
      <c r="C84" s="2" t="s">
        <v>25</v>
      </c>
      <c r="D84" s="2" t="s">
        <v>102</v>
      </c>
      <c r="E84" s="3">
        <v>15</v>
      </c>
      <c r="F84" s="3">
        <v>26</v>
      </c>
      <c r="G84" s="1">
        <v>3</v>
      </c>
      <c r="H84" s="1">
        <v>35</v>
      </c>
      <c r="I84" s="2" t="s">
        <v>6</v>
      </c>
      <c r="J84" s="7">
        <f>Tabla_cocina[[#This Row],[Precio Unitario]]*Tabla_cocina[[#This Row],[Cantidad Ordenada]]</f>
        <v>78</v>
      </c>
      <c r="K84" s="7">
        <f>Tabla_cocina[[#This Row],[Total del Pedido]]</f>
        <v>78</v>
      </c>
      <c r="L84" s="7">
        <f>Tabla_cocina[[#This Row],[Ganancia Bruta]]-Tabla_cocina[[#This Row],[Costo]]</f>
        <v>33</v>
      </c>
      <c r="M84" s="7">
        <f>Tabla_cocina[[#This Row],[Costo Unitario]]*Tabla_cocina[[#This Row],[Cantidad Ordenada]]</f>
        <v>45</v>
      </c>
      <c r="N84" s="12">
        <f>(Tabla_cocina[[#This Row],[Ganancia Neta]]/Tabla_cocina[[#This Row],[Costo]])</f>
        <v>0.73333333333333328</v>
      </c>
      <c r="O84" s="17">
        <f>Tabla_cocina[[#This Row],[Tiempo de Preparacion]]/1440</f>
        <v>2.4305555555555556E-2</v>
      </c>
    </row>
    <row r="85" spans="1:15" x14ac:dyDescent="0.3">
      <c r="A85" s="1">
        <v>32</v>
      </c>
      <c r="B85" s="1">
        <v>5</v>
      </c>
      <c r="C85" s="2" t="s">
        <v>24</v>
      </c>
      <c r="D85" s="2" t="s">
        <v>101</v>
      </c>
      <c r="E85" s="3">
        <v>10</v>
      </c>
      <c r="F85" s="3">
        <v>18</v>
      </c>
      <c r="G85" s="1">
        <v>2</v>
      </c>
      <c r="H85" s="1">
        <v>23</v>
      </c>
      <c r="I85" s="2" t="s">
        <v>6</v>
      </c>
      <c r="J85" s="7">
        <f>Tabla_cocina[[#This Row],[Precio Unitario]]*Tabla_cocina[[#This Row],[Cantidad Ordenada]]</f>
        <v>36</v>
      </c>
      <c r="K85" s="7">
        <f>Tabla_cocina[[#This Row],[Total del Pedido]]</f>
        <v>36</v>
      </c>
      <c r="L85" s="7">
        <f>Tabla_cocina[[#This Row],[Ganancia Bruta]]-Tabla_cocina[[#This Row],[Costo]]</f>
        <v>16</v>
      </c>
      <c r="M85" s="7">
        <f>Tabla_cocina[[#This Row],[Costo Unitario]]*Tabla_cocina[[#This Row],[Cantidad Ordenada]]</f>
        <v>20</v>
      </c>
      <c r="N85" s="12">
        <f>(Tabla_cocina[[#This Row],[Ganancia Neta]]/Tabla_cocina[[#This Row],[Costo]])</f>
        <v>0.8</v>
      </c>
      <c r="O85" s="17">
        <f>Tabla_cocina[[#This Row],[Tiempo de Preparacion]]/1440</f>
        <v>1.5972222222222221E-2</v>
      </c>
    </row>
    <row r="86" spans="1:15" x14ac:dyDescent="0.3">
      <c r="A86" s="1">
        <v>33</v>
      </c>
      <c r="B86" s="1">
        <v>4</v>
      </c>
      <c r="C86" s="2" t="s">
        <v>17</v>
      </c>
      <c r="D86" s="2" t="s">
        <v>94</v>
      </c>
      <c r="E86" s="3">
        <v>21</v>
      </c>
      <c r="F86" s="3">
        <v>35</v>
      </c>
      <c r="G86" s="1">
        <v>3</v>
      </c>
      <c r="H86" s="1">
        <v>6</v>
      </c>
      <c r="I86" s="2" t="s">
        <v>8</v>
      </c>
      <c r="J86" s="7">
        <f>Tabla_cocina[[#This Row],[Precio Unitario]]*Tabla_cocina[[#This Row],[Cantidad Ordenada]]</f>
        <v>105</v>
      </c>
      <c r="K86" s="7">
        <f>Tabla_cocina[[#This Row],[Total del Pedido]]</f>
        <v>105</v>
      </c>
      <c r="L86" s="7">
        <f>Tabla_cocina[[#This Row],[Ganancia Bruta]]-Tabla_cocina[[#This Row],[Costo]]</f>
        <v>42</v>
      </c>
      <c r="M86" s="7">
        <f>Tabla_cocina[[#This Row],[Costo Unitario]]*Tabla_cocina[[#This Row],[Cantidad Ordenada]]</f>
        <v>63</v>
      </c>
      <c r="N86" s="12">
        <f>(Tabla_cocina[[#This Row],[Ganancia Neta]]/Tabla_cocina[[#This Row],[Costo]])</f>
        <v>0.66666666666666663</v>
      </c>
      <c r="O86" s="17">
        <f>Tabla_cocina[[#This Row],[Tiempo de Preparacion]]/1440</f>
        <v>4.1666666666666666E-3</v>
      </c>
    </row>
    <row r="87" spans="1:15" x14ac:dyDescent="0.3">
      <c r="A87" s="1">
        <v>33</v>
      </c>
      <c r="B87" s="1">
        <v>4</v>
      </c>
      <c r="C87" s="2" t="s">
        <v>10</v>
      </c>
      <c r="D87" s="2" t="s">
        <v>87</v>
      </c>
      <c r="E87" s="3">
        <v>16</v>
      </c>
      <c r="F87" s="3">
        <v>27</v>
      </c>
      <c r="G87" s="1">
        <v>1</v>
      </c>
      <c r="H87" s="1">
        <v>59</v>
      </c>
      <c r="I87" s="2" t="s">
        <v>6</v>
      </c>
      <c r="J87" s="7">
        <f>Tabla_cocina[[#This Row],[Precio Unitario]]*Tabla_cocina[[#This Row],[Cantidad Ordenada]]</f>
        <v>27</v>
      </c>
      <c r="K87" s="7">
        <f>Tabla_cocina[[#This Row],[Total del Pedido]]</f>
        <v>27</v>
      </c>
      <c r="L87" s="7">
        <f>Tabla_cocina[[#This Row],[Ganancia Bruta]]-Tabla_cocina[[#This Row],[Costo]]</f>
        <v>11</v>
      </c>
      <c r="M87" s="7">
        <f>Tabla_cocina[[#This Row],[Costo Unitario]]*Tabla_cocina[[#This Row],[Cantidad Ordenada]]</f>
        <v>16</v>
      </c>
      <c r="N87" s="12">
        <f>(Tabla_cocina[[#This Row],[Ganancia Neta]]/Tabla_cocina[[#This Row],[Costo]])</f>
        <v>0.6875</v>
      </c>
      <c r="O87" s="17">
        <f>Tabla_cocina[[#This Row],[Tiempo de Preparacion]]/1440</f>
        <v>4.0972222222222222E-2</v>
      </c>
    </row>
    <row r="88" spans="1:15" x14ac:dyDescent="0.3">
      <c r="A88" s="1">
        <v>33</v>
      </c>
      <c r="B88" s="1">
        <v>4</v>
      </c>
      <c r="C88" s="2" t="s">
        <v>18</v>
      </c>
      <c r="D88" s="2" t="s">
        <v>95</v>
      </c>
      <c r="E88" s="3">
        <v>19</v>
      </c>
      <c r="F88" s="3">
        <v>32</v>
      </c>
      <c r="G88" s="1">
        <v>3</v>
      </c>
      <c r="H88" s="1">
        <v>55</v>
      </c>
      <c r="I88" s="2" t="s">
        <v>8</v>
      </c>
      <c r="J88" s="7">
        <f>Tabla_cocina[[#This Row],[Precio Unitario]]*Tabla_cocina[[#This Row],[Cantidad Ordenada]]</f>
        <v>96</v>
      </c>
      <c r="K88" s="7">
        <f>Tabla_cocina[[#This Row],[Total del Pedido]]</f>
        <v>96</v>
      </c>
      <c r="L88" s="7">
        <f>Tabla_cocina[[#This Row],[Ganancia Bruta]]-Tabla_cocina[[#This Row],[Costo]]</f>
        <v>39</v>
      </c>
      <c r="M88" s="7">
        <f>Tabla_cocina[[#This Row],[Costo Unitario]]*Tabla_cocina[[#This Row],[Cantidad Ordenada]]</f>
        <v>57</v>
      </c>
      <c r="N88" s="12">
        <f>(Tabla_cocina[[#This Row],[Ganancia Neta]]/Tabla_cocina[[#This Row],[Costo]])</f>
        <v>0.68421052631578949</v>
      </c>
      <c r="O88" s="17">
        <f>Tabla_cocina[[#This Row],[Tiempo de Preparacion]]/1440</f>
        <v>3.8194444444444448E-2</v>
      </c>
    </row>
    <row r="89" spans="1:15" x14ac:dyDescent="0.3">
      <c r="A89" s="1">
        <v>33</v>
      </c>
      <c r="B89" s="1">
        <v>4</v>
      </c>
      <c r="C89" s="2" t="s">
        <v>25</v>
      </c>
      <c r="D89" s="2" t="s">
        <v>102</v>
      </c>
      <c r="E89" s="3">
        <v>15</v>
      </c>
      <c r="F89" s="3">
        <v>26</v>
      </c>
      <c r="G89" s="1">
        <v>3</v>
      </c>
      <c r="H89" s="1">
        <v>10</v>
      </c>
      <c r="I89" s="2" t="s">
        <v>6</v>
      </c>
      <c r="J89" s="7">
        <f>Tabla_cocina[[#This Row],[Precio Unitario]]*Tabla_cocina[[#This Row],[Cantidad Ordenada]]</f>
        <v>78</v>
      </c>
      <c r="K89" s="7">
        <f>Tabla_cocina[[#This Row],[Total del Pedido]]</f>
        <v>78</v>
      </c>
      <c r="L89" s="7">
        <f>Tabla_cocina[[#This Row],[Ganancia Bruta]]-Tabla_cocina[[#This Row],[Costo]]</f>
        <v>33</v>
      </c>
      <c r="M89" s="7">
        <f>Tabla_cocina[[#This Row],[Costo Unitario]]*Tabla_cocina[[#This Row],[Cantidad Ordenada]]</f>
        <v>45</v>
      </c>
      <c r="N89" s="12">
        <f>(Tabla_cocina[[#This Row],[Ganancia Neta]]/Tabla_cocina[[#This Row],[Costo]])</f>
        <v>0.73333333333333328</v>
      </c>
      <c r="O89" s="17">
        <f>Tabla_cocina[[#This Row],[Tiempo de Preparacion]]/1440</f>
        <v>6.9444444444444441E-3</v>
      </c>
    </row>
    <row r="90" spans="1:15" x14ac:dyDescent="0.3">
      <c r="A90" s="1">
        <v>34</v>
      </c>
      <c r="B90" s="1">
        <v>15</v>
      </c>
      <c r="C90" s="2" t="s">
        <v>20</v>
      </c>
      <c r="D90" s="2" t="s">
        <v>97</v>
      </c>
      <c r="E90" s="3">
        <v>20</v>
      </c>
      <c r="F90" s="3">
        <v>34</v>
      </c>
      <c r="G90" s="1">
        <v>1</v>
      </c>
      <c r="H90" s="1">
        <v>46</v>
      </c>
      <c r="I90" s="2" t="s">
        <v>6</v>
      </c>
      <c r="J90" s="7">
        <f>Tabla_cocina[[#This Row],[Precio Unitario]]*Tabla_cocina[[#This Row],[Cantidad Ordenada]]</f>
        <v>34</v>
      </c>
      <c r="K90" s="7">
        <f>Tabla_cocina[[#This Row],[Total del Pedido]]</f>
        <v>34</v>
      </c>
      <c r="L90" s="7">
        <f>Tabla_cocina[[#This Row],[Ganancia Bruta]]-Tabla_cocina[[#This Row],[Costo]]</f>
        <v>14</v>
      </c>
      <c r="M90" s="7">
        <f>Tabla_cocina[[#This Row],[Costo Unitario]]*Tabla_cocina[[#This Row],[Cantidad Ordenada]]</f>
        <v>20</v>
      </c>
      <c r="N90" s="12">
        <f>(Tabla_cocina[[#This Row],[Ganancia Neta]]/Tabla_cocina[[#This Row],[Costo]])</f>
        <v>0.7</v>
      </c>
      <c r="O90" s="17">
        <f>Tabla_cocina[[#This Row],[Tiempo de Preparacion]]/1440</f>
        <v>3.1944444444444442E-2</v>
      </c>
    </row>
    <row r="91" spans="1:15" x14ac:dyDescent="0.3">
      <c r="A91" s="1">
        <v>34</v>
      </c>
      <c r="B91" s="1">
        <v>15</v>
      </c>
      <c r="C91" s="2" t="s">
        <v>25</v>
      </c>
      <c r="D91" s="2" t="s">
        <v>102</v>
      </c>
      <c r="E91" s="3">
        <v>15</v>
      </c>
      <c r="F91" s="3">
        <v>26</v>
      </c>
      <c r="G91" s="1">
        <v>3</v>
      </c>
      <c r="H91" s="1">
        <v>19</v>
      </c>
      <c r="I91" s="2" t="s">
        <v>8</v>
      </c>
      <c r="J91" s="7">
        <f>Tabla_cocina[[#This Row],[Precio Unitario]]*Tabla_cocina[[#This Row],[Cantidad Ordenada]]</f>
        <v>78</v>
      </c>
      <c r="K91" s="7">
        <f>Tabla_cocina[[#This Row],[Total del Pedido]]</f>
        <v>78</v>
      </c>
      <c r="L91" s="7">
        <f>Tabla_cocina[[#This Row],[Ganancia Bruta]]-Tabla_cocina[[#This Row],[Costo]]</f>
        <v>33</v>
      </c>
      <c r="M91" s="7">
        <f>Tabla_cocina[[#This Row],[Costo Unitario]]*Tabla_cocina[[#This Row],[Cantidad Ordenada]]</f>
        <v>45</v>
      </c>
      <c r="N91" s="12">
        <f>(Tabla_cocina[[#This Row],[Ganancia Neta]]/Tabla_cocina[[#This Row],[Costo]])</f>
        <v>0.73333333333333328</v>
      </c>
      <c r="O91" s="17">
        <f>Tabla_cocina[[#This Row],[Tiempo de Preparacion]]/1440</f>
        <v>1.3194444444444444E-2</v>
      </c>
    </row>
    <row r="92" spans="1:15" x14ac:dyDescent="0.3">
      <c r="A92" s="1">
        <v>35</v>
      </c>
      <c r="B92" s="1">
        <v>13</v>
      </c>
      <c r="C92" s="2" t="s">
        <v>7</v>
      </c>
      <c r="D92" s="2" t="s">
        <v>85</v>
      </c>
      <c r="E92" s="3">
        <v>18</v>
      </c>
      <c r="F92" s="3">
        <v>30</v>
      </c>
      <c r="G92" s="1">
        <v>3</v>
      </c>
      <c r="H92" s="1">
        <v>5</v>
      </c>
      <c r="I92" s="2" t="s">
        <v>8</v>
      </c>
      <c r="J92" s="7">
        <f>Tabla_cocina[[#This Row],[Precio Unitario]]*Tabla_cocina[[#This Row],[Cantidad Ordenada]]</f>
        <v>90</v>
      </c>
      <c r="K92" s="7">
        <f>Tabla_cocina[[#This Row],[Total del Pedido]]</f>
        <v>90</v>
      </c>
      <c r="L92" s="7">
        <f>Tabla_cocina[[#This Row],[Ganancia Bruta]]-Tabla_cocina[[#This Row],[Costo]]</f>
        <v>36</v>
      </c>
      <c r="M92" s="7">
        <f>Tabla_cocina[[#This Row],[Costo Unitario]]*Tabla_cocina[[#This Row],[Cantidad Ordenada]]</f>
        <v>54</v>
      </c>
      <c r="N92" s="12">
        <f>(Tabla_cocina[[#This Row],[Ganancia Neta]]/Tabla_cocina[[#This Row],[Costo]])</f>
        <v>0.66666666666666663</v>
      </c>
      <c r="O92" s="17">
        <f>Tabla_cocina[[#This Row],[Tiempo de Preparacion]]/1440</f>
        <v>3.472222222222222E-3</v>
      </c>
    </row>
    <row r="93" spans="1:15" x14ac:dyDescent="0.3">
      <c r="A93" s="1">
        <v>35</v>
      </c>
      <c r="B93" s="1">
        <v>13</v>
      </c>
      <c r="C93" s="2" t="s">
        <v>13</v>
      </c>
      <c r="D93" s="2" t="s">
        <v>90</v>
      </c>
      <c r="E93" s="3">
        <v>17</v>
      </c>
      <c r="F93" s="3">
        <v>29</v>
      </c>
      <c r="G93" s="1">
        <v>1</v>
      </c>
      <c r="H93" s="1">
        <v>8</v>
      </c>
      <c r="I93" s="2" t="s">
        <v>6</v>
      </c>
      <c r="J93" s="7">
        <f>Tabla_cocina[[#This Row],[Precio Unitario]]*Tabla_cocina[[#This Row],[Cantidad Ordenada]]</f>
        <v>29</v>
      </c>
      <c r="K93" s="7">
        <f>Tabla_cocina[[#This Row],[Total del Pedido]]</f>
        <v>29</v>
      </c>
      <c r="L93" s="7">
        <f>Tabla_cocina[[#This Row],[Ganancia Bruta]]-Tabla_cocina[[#This Row],[Costo]]</f>
        <v>12</v>
      </c>
      <c r="M93" s="7">
        <f>Tabla_cocina[[#This Row],[Costo Unitario]]*Tabla_cocina[[#This Row],[Cantidad Ordenada]]</f>
        <v>17</v>
      </c>
      <c r="N93" s="12">
        <f>(Tabla_cocina[[#This Row],[Ganancia Neta]]/Tabla_cocina[[#This Row],[Costo]])</f>
        <v>0.70588235294117652</v>
      </c>
      <c r="O93" s="17">
        <f>Tabla_cocina[[#This Row],[Tiempo de Preparacion]]/1440</f>
        <v>5.5555555555555558E-3</v>
      </c>
    </row>
    <row r="94" spans="1:15" x14ac:dyDescent="0.3">
      <c r="A94" s="1">
        <v>35</v>
      </c>
      <c r="B94" s="1">
        <v>13</v>
      </c>
      <c r="C94" s="2" t="s">
        <v>14</v>
      </c>
      <c r="D94" s="2" t="s">
        <v>91</v>
      </c>
      <c r="E94" s="3">
        <v>20</v>
      </c>
      <c r="F94" s="3">
        <v>33</v>
      </c>
      <c r="G94" s="1">
        <v>1</v>
      </c>
      <c r="H94" s="1">
        <v>21</v>
      </c>
      <c r="I94" s="2" t="s">
        <v>6</v>
      </c>
      <c r="J94" s="7">
        <f>Tabla_cocina[[#This Row],[Precio Unitario]]*Tabla_cocina[[#This Row],[Cantidad Ordenada]]</f>
        <v>33</v>
      </c>
      <c r="K94" s="7">
        <f>Tabla_cocina[[#This Row],[Total del Pedido]]</f>
        <v>33</v>
      </c>
      <c r="L94" s="7">
        <f>Tabla_cocina[[#This Row],[Ganancia Bruta]]-Tabla_cocina[[#This Row],[Costo]]</f>
        <v>13</v>
      </c>
      <c r="M94" s="7">
        <f>Tabla_cocina[[#This Row],[Costo Unitario]]*Tabla_cocina[[#This Row],[Cantidad Ordenada]]</f>
        <v>20</v>
      </c>
      <c r="N94" s="12">
        <f>(Tabla_cocina[[#This Row],[Ganancia Neta]]/Tabla_cocina[[#This Row],[Costo]])</f>
        <v>0.65</v>
      </c>
      <c r="O94" s="17">
        <f>Tabla_cocina[[#This Row],[Tiempo de Preparacion]]/1440</f>
        <v>1.4583333333333334E-2</v>
      </c>
    </row>
    <row r="95" spans="1:15" x14ac:dyDescent="0.3">
      <c r="A95" s="1">
        <v>35</v>
      </c>
      <c r="B95" s="1">
        <v>13</v>
      </c>
      <c r="C95" s="2" t="s">
        <v>9</v>
      </c>
      <c r="D95" s="2" t="s">
        <v>86</v>
      </c>
      <c r="E95" s="3">
        <v>19</v>
      </c>
      <c r="F95" s="3">
        <v>31</v>
      </c>
      <c r="G95" s="1">
        <v>2</v>
      </c>
      <c r="H95" s="1">
        <v>31</v>
      </c>
      <c r="I95" s="2" t="s">
        <v>8</v>
      </c>
      <c r="J95" s="7">
        <f>Tabla_cocina[[#This Row],[Precio Unitario]]*Tabla_cocina[[#This Row],[Cantidad Ordenada]]</f>
        <v>62</v>
      </c>
      <c r="K95" s="7">
        <f>Tabla_cocina[[#This Row],[Total del Pedido]]</f>
        <v>62</v>
      </c>
      <c r="L95" s="7">
        <f>Tabla_cocina[[#This Row],[Ganancia Bruta]]-Tabla_cocina[[#This Row],[Costo]]</f>
        <v>24</v>
      </c>
      <c r="M95" s="7">
        <f>Tabla_cocina[[#This Row],[Costo Unitario]]*Tabla_cocina[[#This Row],[Cantidad Ordenada]]</f>
        <v>38</v>
      </c>
      <c r="N95" s="12">
        <f>(Tabla_cocina[[#This Row],[Ganancia Neta]]/Tabla_cocina[[#This Row],[Costo]])</f>
        <v>0.63157894736842102</v>
      </c>
      <c r="O95" s="17">
        <f>Tabla_cocina[[#This Row],[Tiempo de Preparacion]]/1440</f>
        <v>2.1527777777777778E-2</v>
      </c>
    </row>
    <row r="96" spans="1:15" x14ac:dyDescent="0.3">
      <c r="A96" s="1">
        <v>36</v>
      </c>
      <c r="B96" s="1">
        <v>5</v>
      </c>
      <c r="C96" s="2" t="s">
        <v>7</v>
      </c>
      <c r="D96" s="2" t="s">
        <v>85</v>
      </c>
      <c r="E96" s="3">
        <v>18</v>
      </c>
      <c r="F96" s="3">
        <v>30</v>
      </c>
      <c r="G96" s="1">
        <v>1</v>
      </c>
      <c r="H96" s="1">
        <v>38</v>
      </c>
      <c r="I96" s="2" t="s">
        <v>6</v>
      </c>
      <c r="J96" s="7">
        <f>Tabla_cocina[[#This Row],[Precio Unitario]]*Tabla_cocina[[#This Row],[Cantidad Ordenada]]</f>
        <v>30</v>
      </c>
      <c r="K96" s="7">
        <f>Tabla_cocina[[#This Row],[Total del Pedido]]</f>
        <v>30</v>
      </c>
      <c r="L96" s="7">
        <f>Tabla_cocina[[#This Row],[Ganancia Bruta]]-Tabla_cocina[[#This Row],[Costo]]</f>
        <v>12</v>
      </c>
      <c r="M96" s="7">
        <f>Tabla_cocina[[#This Row],[Costo Unitario]]*Tabla_cocina[[#This Row],[Cantidad Ordenada]]</f>
        <v>18</v>
      </c>
      <c r="N96" s="12">
        <f>(Tabla_cocina[[#This Row],[Ganancia Neta]]/Tabla_cocina[[#This Row],[Costo]])</f>
        <v>0.66666666666666663</v>
      </c>
      <c r="O96" s="17">
        <f>Tabla_cocina[[#This Row],[Tiempo de Preparacion]]/1440</f>
        <v>2.6388888888888889E-2</v>
      </c>
    </row>
    <row r="97" spans="1:15" x14ac:dyDescent="0.3">
      <c r="A97" s="1">
        <v>37</v>
      </c>
      <c r="B97" s="1">
        <v>20</v>
      </c>
      <c r="C97" s="2" t="s">
        <v>23</v>
      </c>
      <c r="D97" s="2" t="s">
        <v>100</v>
      </c>
      <c r="E97" s="3">
        <v>13</v>
      </c>
      <c r="F97" s="3">
        <v>21</v>
      </c>
      <c r="G97" s="1">
        <v>1</v>
      </c>
      <c r="H97" s="1">
        <v>47</v>
      </c>
      <c r="I97" s="2" t="s">
        <v>6</v>
      </c>
      <c r="J97" s="7">
        <f>Tabla_cocina[[#This Row],[Precio Unitario]]*Tabla_cocina[[#This Row],[Cantidad Ordenada]]</f>
        <v>21</v>
      </c>
      <c r="K97" s="7">
        <f>Tabla_cocina[[#This Row],[Total del Pedido]]</f>
        <v>21</v>
      </c>
      <c r="L97" s="7">
        <f>Tabla_cocina[[#This Row],[Ganancia Bruta]]-Tabla_cocina[[#This Row],[Costo]]</f>
        <v>8</v>
      </c>
      <c r="M97" s="7">
        <f>Tabla_cocina[[#This Row],[Costo Unitario]]*Tabla_cocina[[#This Row],[Cantidad Ordenada]]</f>
        <v>13</v>
      </c>
      <c r="N97" s="12">
        <f>(Tabla_cocina[[#This Row],[Ganancia Neta]]/Tabla_cocina[[#This Row],[Costo]])</f>
        <v>0.61538461538461542</v>
      </c>
      <c r="O97" s="17">
        <f>Tabla_cocina[[#This Row],[Tiempo de Preparacion]]/1440</f>
        <v>3.2638888888888891E-2</v>
      </c>
    </row>
    <row r="98" spans="1:15" x14ac:dyDescent="0.3">
      <c r="A98" s="1">
        <v>38</v>
      </c>
      <c r="B98" s="1">
        <v>10</v>
      </c>
      <c r="C98" s="2" t="s">
        <v>9</v>
      </c>
      <c r="D98" s="2" t="s">
        <v>86</v>
      </c>
      <c r="E98" s="3">
        <v>19</v>
      </c>
      <c r="F98" s="3">
        <v>31</v>
      </c>
      <c r="G98" s="1">
        <v>3</v>
      </c>
      <c r="H98" s="1">
        <v>21</v>
      </c>
      <c r="I98" s="2" t="s">
        <v>8</v>
      </c>
      <c r="J98" s="7">
        <f>Tabla_cocina[[#This Row],[Precio Unitario]]*Tabla_cocina[[#This Row],[Cantidad Ordenada]]</f>
        <v>93</v>
      </c>
      <c r="K98" s="7">
        <f>Tabla_cocina[[#This Row],[Total del Pedido]]</f>
        <v>93</v>
      </c>
      <c r="L98" s="7">
        <f>Tabla_cocina[[#This Row],[Ganancia Bruta]]-Tabla_cocina[[#This Row],[Costo]]</f>
        <v>36</v>
      </c>
      <c r="M98" s="7">
        <f>Tabla_cocina[[#This Row],[Costo Unitario]]*Tabla_cocina[[#This Row],[Cantidad Ordenada]]</f>
        <v>57</v>
      </c>
      <c r="N98" s="12">
        <f>(Tabla_cocina[[#This Row],[Ganancia Neta]]/Tabla_cocina[[#This Row],[Costo]])</f>
        <v>0.63157894736842102</v>
      </c>
      <c r="O98" s="17">
        <f>Tabla_cocina[[#This Row],[Tiempo de Preparacion]]/1440</f>
        <v>1.4583333333333334E-2</v>
      </c>
    </row>
    <row r="99" spans="1:15" x14ac:dyDescent="0.3">
      <c r="A99" s="1">
        <v>38</v>
      </c>
      <c r="B99" s="1">
        <v>10</v>
      </c>
      <c r="C99" s="2" t="s">
        <v>17</v>
      </c>
      <c r="D99" s="2" t="s">
        <v>94</v>
      </c>
      <c r="E99" s="3">
        <v>21</v>
      </c>
      <c r="F99" s="3">
        <v>35</v>
      </c>
      <c r="G99" s="1">
        <v>2</v>
      </c>
      <c r="H99" s="1">
        <v>34</v>
      </c>
      <c r="I99" s="2" t="s">
        <v>6</v>
      </c>
      <c r="J99" s="7">
        <f>Tabla_cocina[[#This Row],[Precio Unitario]]*Tabla_cocina[[#This Row],[Cantidad Ordenada]]</f>
        <v>70</v>
      </c>
      <c r="K99" s="7">
        <f>Tabla_cocina[[#This Row],[Total del Pedido]]</f>
        <v>70</v>
      </c>
      <c r="L99" s="7">
        <f>Tabla_cocina[[#This Row],[Ganancia Bruta]]-Tabla_cocina[[#This Row],[Costo]]</f>
        <v>28</v>
      </c>
      <c r="M99" s="7">
        <f>Tabla_cocina[[#This Row],[Costo Unitario]]*Tabla_cocina[[#This Row],[Cantidad Ordenada]]</f>
        <v>42</v>
      </c>
      <c r="N99" s="12">
        <f>(Tabla_cocina[[#This Row],[Ganancia Neta]]/Tabla_cocina[[#This Row],[Costo]])</f>
        <v>0.66666666666666663</v>
      </c>
      <c r="O99" s="17">
        <f>Tabla_cocina[[#This Row],[Tiempo de Preparacion]]/1440</f>
        <v>2.361111111111111E-2</v>
      </c>
    </row>
    <row r="100" spans="1:15" x14ac:dyDescent="0.3">
      <c r="A100" s="1">
        <v>38</v>
      </c>
      <c r="B100" s="1">
        <v>10</v>
      </c>
      <c r="C100" s="2" t="s">
        <v>12</v>
      </c>
      <c r="D100" s="2" t="s">
        <v>89</v>
      </c>
      <c r="E100" s="3">
        <v>22</v>
      </c>
      <c r="F100" s="3">
        <v>36</v>
      </c>
      <c r="G100" s="1">
        <v>2</v>
      </c>
      <c r="H100" s="1">
        <v>43</v>
      </c>
      <c r="I100" s="2" t="s">
        <v>6</v>
      </c>
      <c r="J100" s="7">
        <f>Tabla_cocina[[#This Row],[Precio Unitario]]*Tabla_cocina[[#This Row],[Cantidad Ordenada]]</f>
        <v>72</v>
      </c>
      <c r="K100" s="7">
        <f>Tabla_cocina[[#This Row],[Total del Pedido]]</f>
        <v>72</v>
      </c>
      <c r="L100" s="7">
        <f>Tabla_cocina[[#This Row],[Ganancia Bruta]]-Tabla_cocina[[#This Row],[Costo]]</f>
        <v>28</v>
      </c>
      <c r="M100" s="7">
        <f>Tabla_cocina[[#This Row],[Costo Unitario]]*Tabla_cocina[[#This Row],[Cantidad Ordenada]]</f>
        <v>44</v>
      </c>
      <c r="N100" s="12">
        <f>(Tabla_cocina[[#This Row],[Ganancia Neta]]/Tabla_cocina[[#This Row],[Costo]])</f>
        <v>0.63636363636363635</v>
      </c>
      <c r="O100" s="17">
        <f>Tabla_cocina[[#This Row],[Tiempo de Preparacion]]/1440</f>
        <v>2.9861111111111113E-2</v>
      </c>
    </row>
    <row r="101" spans="1:15" x14ac:dyDescent="0.3">
      <c r="A101" s="1">
        <v>39</v>
      </c>
      <c r="B101" s="1">
        <v>15</v>
      </c>
      <c r="C101" s="2" t="s">
        <v>12</v>
      </c>
      <c r="D101" s="2" t="s">
        <v>89</v>
      </c>
      <c r="E101" s="3">
        <v>22</v>
      </c>
      <c r="F101" s="3">
        <v>36</v>
      </c>
      <c r="G101" s="1">
        <v>3</v>
      </c>
      <c r="H101" s="1">
        <v>57</v>
      </c>
      <c r="I101" s="2" t="s">
        <v>6</v>
      </c>
      <c r="J101" s="7">
        <f>Tabla_cocina[[#This Row],[Precio Unitario]]*Tabla_cocina[[#This Row],[Cantidad Ordenada]]</f>
        <v>108</v>
      </c>
      <c r="K101" s="7">
        <f>Tabla_cocina[[#This Row],[Total del Pedido]]</f>
        <v>108</v>
      </c>
      <c r="L101" s="7">
        <f>Tabla_cocina[[#This Row],[Ganancia Bruta]]-Tabla_cocina[[#This Row],[Costo]]</f>
        <v>42</v>
      </c>
      <c r="M101" s="7">
        <f>Tabla_cocina[[#This Row],[Costo Unitario]]*Tabla_cocina[[#This Row],[Cantidad Ordenada]]</f>
        <v>66</v>
      </c>
      <c r="N101" s="12">
        <f>(Tabla_cocina[[#This Row],[Ganancia Neta]]/Tabla_cocina[[#This Row],[Costo]])</f>
        <v>0.63636363636363635</v>
      </c>
      <c r="O101" s="17">
        <f>Tabla_cocina[[#This Row],[Tiempo de Preparacion]]/1440</f>
        <v>3.9583333333333331E-2</v>
      </c>
    </row>
    <row r="102" spans="1:15" x14ac:dyDescent="0.3">
      <c r="A102" s="1">
        <v>40</v>
      </c>
      <c r="B102" s="1">
        <v>1</v>
      </c>
      <c r="C102" s="2" t="s">
        <v>13</v>
      </c>
      <c r="D102" s="2" t="s">
        <v>90</v>
      </c>
      <c r="E102" s="3">
        <v>17</v>
      </c>
      <c r="F102" s="3">
        <v>29</v>
      </c>
      <c r="G102" s="1">
        <v>3</v>
      </c>
      <c r="H102" s="1">
        <v>15</v>
      </c>
      <c r="I102" s="2" t="s">
        <v>8</v>
      </c>
      <c r="J102" s="7">
        <f>Tabla_cocina[[#This Row],[Precio Unitario]]*Tabla_cocina[[#This Row],[Cantidad Ordenada]]</f>
        <v>87</v>
      </c>
      <c r="K102" s="7">
        <f>Tabla_cocina[[#This Row],[Total del Pedido]]</f>
        <v>87</v>
      </c>
      <c r="L102" s="7">
        <f>Tabla_cocina[[#This Row],[Ganancia Bruta]]-Tabla_cocina[[#This Row],[Costo]]</f>
        <v>36</v>
      </c>
      <c r="M102" s="7">
        <f>Tabla_cocina[[#This Row],[Costo Unitario]]*Tabla_cocina[[#This Row],[Cantidad Ordenada]]</f>
        <v>51</v>
      </c>
      <c r="N102" s="12">
        <f>(Tabla_cocina[[#This Row],[Ganancia Neta]]/Tabla_cocina[[#This Row],[Costo]])</f>
        <v>0.70588235294117652</v>
      </c>
      <c r="O102" s="17">
        <f>Tabla_cocina[[#This Row],[Tiempo de Preparacion]]/1440</f>
        <v>1.0416666666666666E-2</v>
      </c>
    </row>
    <row r="103" spans="1:15" x14ac:dyDescent="0.3">
      <c r="A103" s="1">
        <v>40</v>
      </c>
      <c r="B103" s="1">
        <v>1</v>
      </c>
      <c r="C103" s="2" t="s">
        <v>14</v>
      </c>
      <c r="D103" s="2" t="s">
        <v>91</v>
      </c>
      <c r="E103" s="3">
        <v>20</v>
      </c>
      <c r="F103" s="3">
        <v>33</v>
      </c>
      <c r="G103" s="1">
        <v>1</v>
      </c>
      <c r="H103" s="1">
        <v>50</v>
      </c>
      <c r="I103" s="2" t="s">
        <v>8</v>
      </c>
      <c r="J103" s="7">
        <f>Tabla_cocina[[#This Row],[Precio Unitario]]*Tabla_cocina[[#This Row],[Cantidad Ordenada]]</f>
        <v>33</v>
      </c>
      <c r="K103" s="7">
        <f>Tabla_cocina[[#This Row],[Total del Pedido]]</f>
        <v>33</v>
      </c>
      <c r="L103" s="7">
        <f>Tabla_cocina[[#This Row],[Ganancia Bruta]]-Tabla_cocina[[#This Row],[Costo]]</f>
        <v>13</v>
      </c>
      <c r="M103" s="7">
        <f>Tabla_cocina[[#This Row],[Costo Unitario]]*Tabla_cocina[[#This Row],[Cantidad Ordenada]]</f>
        <v>20</v>
      </c>
      <c r="N103" s="12">
        <f>(Tabla_cocina[[#This Row],[Ganancia Neta]]/Tabla_cocina[[#This Row],[Costo]])</f>
        <v>0.65</v>
      </c>
      <c r="O103" s="17">
        <f>Tabla_cocina[[#This Row],[Tiempo de Preparacion]]/1440</f>
        <v>3.4722222222222224E-2</v>
      </c>
    </row>
    <row r="104" spans="1:15" x14ac:dyDescent="0.3">
      <c r="A104" s="1">
        <v>40</v>
      </c>
      <c r="B104" s="1">
        <v>1</v>
      </c>
      <c r="C104" s="2" t="s">
        <v>15</v>
      </c>
      <c r="D104" s="2" t="s">
        <v>92</v>
      </c>
      <c r="E104" s="3">
        <v>16</v>
      </c>
      <c r="F104" s="3">
        <v>28</v>
      </c>
      <c r="G104" s="1">
        <v>1</v>
      </c>
      <c r="H104" s="1">
        <v>13</v>
      </c>
      <c r="I104" s="2" t="s">
        <v>8</v>
      </c>
      <c r="J104" s="7">
        <f>Tabla_cocina[[#This Row],[Precio Unitario]]*Tabla_cocina[[#This Row],[Cantidad Ordenada]]</f>
        <v>28</v>
      </c>
      <c r="K104" s="7">
        <f>Tabla_cocina[[#This Row],[Total del Pedido]]</f>
        <v>28</v>
      </c>
      <c r="L104" s="7">
        <f>Tabla_cocina[[#This Row],[Ganancia Bruta]]-Tabla_cocina[[#This Row],[Costo]]</f>
        <v>12</v>
      </c>
      <c r="M104" s="7">
        <f>Tabla_cocina[[#This Row],[Costo Unitario]]*Tabla_cocina[[#This Row],[Cantidad Ordenada]]</f>
        <v>16</v>
      </c>
      <c r="N104" s="12">
        <f>(Tabla_cocina[[#This Row],[Ganancia Neta]]/Tabla_cocina[[#This Row],[Costo]])</f>
        <v>0.75</v>
      </c>
      <c r="O104" s="17">
        <f>Tabla_cocina[[#This Row],[Tiempo de Preparacion]]/1440</f>
        <v>9.0277777777777769E-3</v>
      </c>
    </row>
    <row r="105" spans="1:15" x14ac:dyDescent="0.3">
      <c r="A105" s="1">
        <v>41</v>
      </c>
      <c r="B105" s="1">
        <v>7</v>
      </c>
      <c r="C105" s="2" t="s">
        <v>18</v>
      </c>
      <c r="D105" s="2" t="s">
        <v>95</v>
      </c>
      <c r="E105" s="3">
        <v>19</v>
      </c>
      <c r="F105" s="3">
        <v>32</v>
      </c>
      <c r="G105" s="1">
        <v>3</v>
      </c>
      <c r="H105" s="1">
        <v>23</v>
      </c>
      <c r="I105" s="2" t="s">
        <v>8</v>
      </c>
      <c r="J105" s="7">
        <f>Tabla_cocina[[#This Row],[Precio Unitario]]*Tabla_cocina[[#This Row],[Cantidad Ordenada]]</f>
        <v>96</v>
      </c>
      <c r="K105" s="7">
        <f>Tabla_cocina[[#This Row],[Total del Pedido]]</f>
        <v>96</v>
      </c>
      <c r="L105" s="7">
        <f>Tabla_cocina[[#This Row],[Ganancia Bruta]]-Tabla_cocina[[#This Row],[Costo]]</f>
        <v>39</v>
      </c>
      <c r="M105" s="7">
        <f>Tabla_cocina[[#This Row],[Costo Unitario]]*Tabla_cocina[[#This Row],[Cantidad Ordenada]]</f>
        <v>57</v>
      </c>
      <c r="N105" s="12">
        <f>(Tabla_cocina[[#This Row],[Ganancia Neta]]/Tabla_cocina[[#This Row],[Costo]])</f>
        <v>0.68421052631578949</v>
      </c>
      <c r="O105" s="17">
        <f>Tabla_cocina[[#This Row],[Tiempo de Preparacion]]/1440</f>
        <v>1.5972222222222221E-2</v>
      </c>
    </row>
    <row r="106" spans="1:15" x14ac:dyDescent="0.3">
      <c r="A106" s="1">
        <v>41</v>
      </c>
      <c r="B106" s="1">
        <v>7</v>
      </c>
      <c r="C106" s="2" t="s">
        <v>25</v>
      </c>
      <c r="D106" s="2" t="s">
        <v>102</v>
      </c>
      <c r="E106" s="3">
        <v>15</v>
      </c>
      <c r="F106" s="3">
        <v>26</v>
      </c>
      <c r="G106" s="1">
        <v>3</v>
      </c>
      <c r="H106" s="1">
        <v>47</v>
      </c>
      <c r="I106" s="2" t="s">
        <v>8</v>
      </c>
      <c r="J106" s="7">
        <f>Tabla_cocina[[#This Row],[Precio Unitario]]*Tabla_cocina[[#This Row],[Cantidad Ordenada]]</f>
        <v>78</v>
      </c>
      <c r="K106" s="7">
        <f>Tabla_cocina[[#This Row],[Total del Pedido]]</f>
        <v>78</v>
      </c>
      <c r="L106" s="7">
        <f>Tabla_cocina[[#This Row],[Ganancia Bruta]]-Tabla_cocina[[#This Row],[Costo]]</f>
        <v>33</v>
      </c>
      <c r="M106" s="7">
        <f>Tabla_cocina[[#This Row],[Costo Unitario]]*Tabla_cocina[[#This Row],[Cantidad Ordenada]]</f>
        <v>45</v>
      </c>
      <c r="N106" s="12">
        <f>(Tabla_cocina[[#This Row],[Ganancia Neta]]/Tabla_cocina[[#This Row],[Costo]])</f>
        <v>0.73333333333333328</v>
      </c>
      <c r="O106" s="17">
        <f>Tabla_cocina[[#This Row],[Tiempo de Preparacion]]/1440</f>
        <v>3.2638888888888891E-2</v>
      </c>
    </row>
    <row r="107" spans="1:15" x14ac:dyDescent="0.3">
      <c r="A107" s="1">
        <v>41</v>
      </c>
      <c r="B107" s="1">
        <v>7</v>
      </c>
      <c r="C107" s="2" t="s">
        <v>7</v>
      </c>
      <c r="D107" s="2" t="s">
        <v>85</v>
      </c>
      <c r="E107" s="3">
        <v>18</v>
      </c>
      <c r="F107" s="3">
        <v>30</v>
      </c>
      <c r="G107" s="1">
        <v>1</v>
      </c>
      <c r="H107" s="1">
        <v>19</v>
      </c>
      <c r="I107" s="2" t="s">
        <v>8</v>
      </c>
      <c r="J107" s="7">
        <f>Tabla_cocina[[#This Row],[Precio Unitario]]*Tabla_cocina[[#This Row],[Cantidad Ordenada]]</f>
        <v>30</v>
      </c>
      <c r="K107" s="7">
        <f>Tabla_cocina[[#This Row],[Total del Pedido]]</f>
        <v>30</v>
      </c>
      <c r="L107" s="7">
        <f>Tabla_cocina[[#This Row],[Ganancia Bruta]]-Tabla_cocina[[#This Row],[Costo]]</f>
        <v>12</v>
      </c>
      <c r="M107" s="7">
        <f>Tabla_cocina[[#This Row],[Costo Unitario]]*Tabla_cocina[[#This Row],[Cantidad Ordenada]]</f>
        <v>18</v>
      </c>
      <c r="N107" s="12">
        <f>(Tabla_cocina[[#This Row],[Ganancia Neta]]/Tabla_cocina[[#This Row],[Costo]])</f>
        <v>0.66666666666666663</v>
      </c>
      <c r="O107" s="17">
        <f>Tabla_cocina[[#This Row],[Tiempo de Preparacion]]/1440</f>
        <v>1.3194444444444444E-2</v>
      </c>
    </row>
    <row r="108" spans="1:15" x14ac:dyDescent="0.3">
      <c r="A108" s="1">
        <v>42</v>
      </c>
      <c r="B108" s="1">
        <v>14</v>
      </c>
      <c r="C108" s="2" t="s">
        <v>19</v>
      </c>
      <c r="D108" s="2" t="s">
        <v>96</v>
      </c>
      <c r="E108" s="3">
        <v>13</v>
      </c>
      <c r="F108" s="3">
        <v>22</v>
      </c>
      <c r="G108" s="1">
        <v>1</v>
      </c>
      <c r="H108" s="1">
        <v>57</v>
      </c>
      <c r="I108" s="2" t="s">
        <v>8</v>
      </c>
      <c r="J108" s="7">
        <f>Tabla_cocina[[#This Row],[Precio Unitario]]*Tabla_cocina[[#This Row],[Cantidad Ordenada]]</f>
        <v>22</v>
      </c>
      <c r="K108" s="7">
        <f>Tabla_cocina[[#This Row],[Total del Pedido]]</f>
        <v>22</v>
      </c>
      <c r="L108" s="7">
        <f>Tabla_cocina[[#This Row],[Ganancia Bruta]]-Tabla_cocina[[#This Row],[Costo]]</f>
        <v>9</v>
      </c>
      <c r="M108" s="7">
        <f>Tabla_cocina[[#This Row],[Costo Unitario]]*Tabla_cocina[[#This Row],[Cantidad Ordenada]]</f>
        <v>13</v>
      </c>
      <c r="N108" s="12">
        <f>(Tabla_cocina[[#This Row],[Ganancia Neta]]/Tabla_cocina[[#This Row],[Costo]])</f>
        <v>0.69230769230769229</v>
      </c>
      <c r="O108" s="17">
        <f>Tabla_cocina[[#This Row],[Tiempo de Preparacion]]/1440</f>
        <v>3.9583333333333331E-2</v>
      </c>
    </row>
    <row r="109" spans="1:15" x14ac:dyDescent="0.3">
      <c r="A109" s="1">
        <v>42</v>
      </c>
      <c r="B109" s="1">
        <v>14</v>
      </c>
      <c r="C109" s="2" t="s">
        <v>11</v>
      </c>
      <c r="D109" s="2" t="s">
        <v>88</v>
      </c>
      <c r="E109" s="3">
        <v>25</v>
      </c>
      <c r="F109" s="3">
        <v>40</v>
      </c>
      <c r="G109" s="1">
        <v>2</v>
      </c>
      <c r="H109" s="1">
        <v>12</v>
      </c>
      <c r="I109" s="2" t="s">
        <v>8</v>
      </c>
      <c r="J109" s="7">
        <f>Tabla_cocina[[#This Row],[Precio Unitario]]*Tabla_cocina[[#This Row],[Cantidad Ordenada]]</f>
        <v>80</v>
      </c>
      <c r="K109" s="7">
        <f>Tabla_cocina[[#This Row],[Total del Pedido]]</f>
        <v>80</v>
      </c>
      <c r="L109" s="7">
        <f>Tabla_cocina[[#This Row],[Ganancia Bruta]]-Tabla_cocina[[#This Row],[Costo]]</f>
        <v>30</v>
      </c>
      <c r="M109" s="7">
        <f>Tabla_cocina[[#This Row],[Costo Unitario]]*Tabla_cocina[[#This Row],[Cantidad Ordenada]]</f>
        <v>50</v>
      </c>
      <c r="N109" s="12">
        <f>(Tabla_cocina[[#This Row],[Ganancia Neta]]/Tabla_cocina[[#This Row],[Costo]])</f>
        <v>0.6</v>
      </c>
      <c r="O109" s="17">
        <f>Tabla_cocina[[#This Row],[Tiempo de Preparacion]]/1440</f>
        <v>8.3333333333333332E-3</v>
      </c>
    </row>
    <row r="110" spans="1:15" x14ac:dyDescent="0.3">
      <c r="A110" s="1">
        <v>43</v>
      </c>
      <c r="B110" s="1">
        <v>8</v>
      </c>
      <c r="C110" s="2" t="s">
        <v>18</v>
      </c>
      <c r="D110" s="2" t="s">
        <v>95</v>
      </c>
      <c r="E110" s="3">
        <v>19</v>
      </c>
      <c r="F110" s="3">
        <v>32</v>
      </c>
      <c r="G110" s="1">
        <v>1</v>
      </c>
      <c r="H110" s="1">
        <v>6</v>
      </c>
      <c r="I110" s="2" t="s">
        <v>8</v>
      </c>
      <c r="J110" s="7">
        <f>Tabla_cocina[[#This Row],[Precio Unitario]]*Tabla_cocina[[#This Row],[Cantidad Ordenada]]</f>
        <v>32</v>
      </c>
      <c r="K110" s="7">
        <f>Tabla_cocina[[#This Row],[Total del Pedido]]</f>
        <v>32</v>
      </c>
      <c r="L110" s="7">
        <f>Tabla_cocina[[#This Row],[Ganancia Bruta]]-Tabla_cocina[[#This Row],[Costo]]</f>
        <v>13</v>
      </c>
      <c r="M110" s="7">
        <f>Tabla_cocina[[#This Row],[Costo Unitario]]*Tabla_cocina[[#This Row],[Cantidad Ordenada]]</f>
        <v>19</v>
      </c>
      <c r="N110" s="12">
        <f>(Tabla_cocina[[#This Row],[Ganancia Neta]]/Tabla_cocina[[#This Row],[Costo]])</f>
        <v>0.68421052631578949</v>
      </c>
      <c r="O110" s="17">
        <f>Tabla_cocina[[#This Row],[Tiempo de Preparacion]]/1440</f>
        <v>4.1666666666666666E-3</v>
      </c>
    </row>
    <row r="111" spans="1:15" x14ac:dyDescent="0.3">
      <c r="A111" s="1">
        <v>43</v>
      </c>
      <c r="B111" s="1">
        <v>8</v>
      </c>
      <c r="C111" s="2" t="s">
        <v>20</v>
      </c>
      <c r="D111" s="2" t="s">
        <v>97</v>
      </c>
      <c r="E111" s="3">
        <v>20</v>
      </c>
      <c r="F111" s="3">
        <v>34</v>
      </c>
      <c r="G111" s="1">
        <v>2</v>
      </c>
      <c r="H111" s="1">
        <v>59</v>
      </c>
      <c r="I111" s="2" t="s">
        <v>8</v>
      </c>
      <c r="J111" s="7">
        <f>Tabla_cocina[[#This Row],[Precio Unitario]]*Tabla_cocina[[#This Row],[Cantidad Ordenada]]</f>
        <v>68</v>
      </c>
      <c r="K111" s="7">
        <f>Tabla_cocina[[#This Row],[Total del Pedido]]</f>
        <v>68</v>
      </c>
      <c r="L111" s="7">
        <f>Tabla_cocina[[#This Row],[Ganancia Bruta]]-Tabla_cocina[[#This Row],[Costo]]</f>
        <v>28</v>
      </c>
      <c r="M111" s="7">
        <f>Tabla_cocina[[#This Row],[Costo Unitario]]*Tabla_cocina[[#This Row],[Cantidad Ordenada]]</f>
        <v>40</v>
      </c>
      <c r="N111" s="12">
        <f>(Tabla_cocina[[#This Row],[Ganancia Neta]]/Tabla_cocina[[#This Row],[Costo]])</f>
        <v>0.7</v>
      </c>
      <c r="O111" s="17">
        <f>Tabla_cocina[[#This Row],[Tiempo de Preparacion]]/1440</f>
        <v>4.0972222222222222E-2</v>
      </c>
    </row>
    <row r="112" spans="1:15" x14ac:dyDescent="0.3">
      <c r="A112" s="1">
        <v>43</v>
      </c>
      <c r="B112" s="1">
        <v>8</v>
      </c>
      <c r="C112" s="2" t="s">
        <v>5</v>
      </c>
      <c r="D112" s="2" t="s">
        <v>84</v>
      </c>
      <c r="E112" s="3">
        <v>14</v>
      </c>
      <c r="F112" s="3">
        <v>24</v>
      </c>
      <c r="G112" s="1">
        <v>3</v>
      </c>
      <c r="H112" s="1">
        <v>57</v>
      </c>
      <c r="I112" s="2" t="s">
        <v>6</v>
      </c>
      <c r="J112" s="7">
        <f>Tabla_cocina[[#This Row],[Precio Unitario]]*Tabla_cocina[[#This Row],[Cantidad Ordenada]]</f>
        <v>72</v>
      </c>
      <c r="K112" s="7">
        <f>Tabla_cocina[[#This Row],[Total del Pedido]]</f>
        <v>72</v>
      </c>
      <c r="L112" s="7">
        <f>Tabla_cocina[[#This Row],[Ganancia Bruta]]-Tabla_cocina[[#This Row],[Costo]]</f>
        <v>30</v>
      </c>
      <c r="M112" s="7">
        <f>Tabla_cocina[[#This Row],[Costo Unitario]]*Tabla_cocina[[#This Row],[Cantidad Ordenada]]</f>
        <v>42</v>
      </c>
      <c r="N112" s="12">
        <f>(Tabla_cocina[[#This Row],[Ganancia Neta]]/Tabla_cocina[[#This Row],[Costo]])</f>
        <v>0.7142857142857143</v>
      </c>
      <c r="O112" s="17">
        <f>Tabla_cocina[[#This Row],[Tiempo de Preparacion]]/1440</f>
        <v>3.9583333333333331E-2</v>
      </c>
    </row>
    <row r="113" spans="1:15" x14ac:dyDescent="0.3">
      <c r="A113" s="1">
        <v>43</v>
      </c>
      <c r="B113" s="1">
        <v>8</v>
      </c>
      <c r="C113" s="2" t="s">
        <v>9</v>
      </c>
      <c r="D113" s="2" t="s">
        <v>86</v>
      </c>
      <c r="E113" s="3">
        <v>19</v>
      </c>
      <c r="F113" s="3">
        <v>31</v>
      </c>
      <c r="G113" s="1">
        <v>1</v>
      </c>
      <c r="H113" s="1">
        <v>24</v>
      </c>
      <c r="I113" s="2" t="s">
        <v>6</v>
      </c>
      <c r="J113" s="7">
        <f>Tabla_cocina[[#This Row],[Precio Unitario]]*Tabla_cocina[[#This Row],[Cantidad Ordenada]]</f>
        <v>31</v>
      </c>
      <c r="K113" s="7">
        <f>Tabla_cocina[[#This Row],[Total del Pedido]]</f>
        <v>31</v>
      </c>
      <c r="L113" s="7">
        <f>Tabla_cocina[[#This Row],[Ganancia Bruta]]-Tabla_cocina[[#This Row],[Costo]]</f>
        <v>12</v>
      </c>
      <c r="M113" s="7">
        <f>Tabla_cocina[[#This Row],[Costo Unitario]]*Tabla_cocina[[#This Row],[Cantidad Ordenada]]</f>
        <v>19</v>
      </c>
      <c r="N113" s="12">
        <f>(Tabla_cocina[[#This Row],[Ganancia Neta]]/Tabla_cocina[[#This Row],[Costo]])</f>
        <v>0.63157894736842102</v>
      </c>
      <c r="O113" s="17">
        <f>Tabla_cocina[[#This Row],[Tiempo de Preparacion]]/1440</f>
        <v>1.6666666666666666E-2</v>
      </c>
    </row>
    <row r="114" spans="1:15" x14ac:dyDescent="0.3">
      <c r="A114" s="1">
        <v>44</v>
      </c>
      <c r="B114" s="1">
        <v>18</v>
      </c>
      <c r="C114" s="2" t="s">
        <v>25</v>
      </c>
      <c r="D114" s="2" t="s">
        <v>102</v>
      </c>
      <c r="E114" s="3">
        <v>15</v>
      </c>
      <c r="F114" s="3">
        <v>26</v>
      </c>
      <c r="G114" s="1">
        <v>1</v>
      </c>
      <c r="H114" s="1">
        <v>34</v>
      </c>
      <c r="I114" s="2" t="s">
        <v>8</v>
      </c>
      <c r="J114" s="7">
        <f>Tabla_cocina[[#This Row],[Precio Unitario]]*Tabla_cocina[[#This Row],[Cantidad Ordenada]]</f>
        <v>26</v>
      </c>
      <c r="K114" s="7">
        <f>Tabla_cocina[[#This Row],[Total del Pedido]]</f>
        <v>26</v>
      </c>
      <c r="L114" s="7">
        <f>Tabla_cocina[[#This Row],[Ganancia Bruta]]-Tabla_cocina[[#This Row],[Costo]]</f>
        <v>11</v>
      </c>
      <c r="M114" s="7">
        <f>Tabla_cocina[[#This Row],[Costo Unitario]]*Tabla_cocina[[#This Row],[Cantidad Ordenada]]</f>
        <v>15</v>
      </c>
      <c r="N114" s="12">
        <f>(Tabla_cocina[[#This Row],[Ganancia Neta]]/Tabla_cocina[[#This Row],[Costo]])</f>
        <v>0.73333333333333328</v>
      </c>
      <c r="O114" s="17">
        <f>Tabla_cocina[[#This Row],[Tiempo de Preparacion]]/1440</f>
        <v>2.361111111111111E-2</v>
      </c>
    </row>
    <row r="115" spans="1:15" x14ac:dyDescent="0.3">
      <c r="A115" s="1">
        <v>44</v>
      </c>
      <c r="B115" s="1">
        <v>18</v>
      </c>
      <c r="C115" s="2" t="s">
        <v>26</v>
      </c>
      <c r="D115" s="2" t="s">
        <v>103</v>
      </c>
      <c r="E115" s="3">
        <v>15</v>
      </c>
      <c r="F115" s="3">
        <v>25</v>
      </c>
      <c r="G115" s="1">
        <v>3</v>
      </c>
      <c r="H115" s="1">
        <v>8</v>
      </c>
      <c r="I115" s="2" t="s">
        <v>6</v>
      </c>
      <c r="J115" s="7">
        <f>Tabla_cocina[[#This Row],[Precio Unitario]]*Tabla_cocina[[#This Row],[Cantidad Ordenada]]</f>
        <v>75</v>
      </c>
      <c r="K115" s="7">
        <f>Tabla_cocina[[#This Row],[Total del Pedido]]</f>
        <v>75</v>
      </c>
      <c r="L115" s="7">
        <f>Tabla_cocina[[#This Row],[Ganancia Bruta]]-Tabla_cocina[[#This Row],[Costo]]</f>
        <v>30</v>
      </c>
      <c r="M115" s="7">
        <f>Tabla_cocina[[#This Row],[Costo Unitario]]*Tabla_cocina[[#This Row],[Cantidad Ordenada]]</f>
        <v>45</v>
      </c>
      <c r="N115" s="12">
        <f>(Tabla_cocina[[#This Row],[Ganancia Neta]]/Tabla_cocina[[#This Row],[Costo]])</f>
        <v>0.66666666666666663</v>
      </c>
      <c r="O115" s="17">
        <f>Tabla_cocina[[#This Row],[Tiempo de Preparacion]]/1440</f>
        <v>5.5555555555555558E-3</v>
      </c>
    </row>
    <row r="116" spans="1:15" x14ac:dyDescent="0.3">
      <c r="A116" s="1">
        <v>44</v>
      </c>
      <c r="B116" s="1">
        <v>18</v>
      </c>
      <c r="C116" s="2" t="s">
        <v>23</v>
      </c>
      <c r="D116" s="2" t="s">
        <v>100</v>
      </c>
      <c r="E116" s="3">
        <v>13</v>
      </c>
      <c r="F116" s="3">
        <v>21</v>
      </c>
      <c r="G116" s="1">
        <v>1</v>
      </c>
      <c r="H116" s="1">
        <v>43</v>
      </c>
      <c r="I116" s="2" t="s">
        <v>6</v>
      </c>
      <c r="J116" s="7">
        <f>Tabla_cocina[[#This Row],[Precio Unitario]]*Tabla_cocina[[#This Row],[Cantidad Ordenada]]</f>
        <v>21</v>
      </c>
      <c r="K116" s="7">
        <f>Tabla_cocina[[#This Row],[Total del Pedido]]</f>
        <v>21</v>
      </c>
      <c r="L116" s="7">
        <f>Tabla_cocina[[#This Row],[Ganancia Bruta]]-Tabla_cocina[[#This Row],[Costo]]</f>
        <v>8</v>
      </c>
      <c r="M116" s="7">
        <f>Tabla_cocina[[#This Row],[Costo Unitario]]*Tabla_cocina[[#This Row],[Cantidad Ordenada]]</f>
        <v>13</v>
      </c>
      <c r="N116" s="12">
        <f>(Tabla_cocina[[#This Row],[Ganancia Neta]]/Tabla_cocina[[#This Row],[Costo]])</f>
        <v>0.61538461538461542</v>
      </c>
      <c r="O116" s="17">
        <f>Tabla_cocina[[#This Row],[Tiempo de Preparacion]]/1440</f>
        <v>2.9861111111111113E-2</v>
      </c>
    </row>
    <row r="117" spans="1:15" x14ac:dyDescent="0.3">
      <c r="A117" s="1">
        <v>45</v>
      </c>
      <c r="B117" s="1">
        <v>17</v>
      </c>
      <c r="C117" s="2" t="s">
        <v>24</v>
      </c>
      <c r="D117" s="2" t="s">
        <v>101</v>
      </c>
      <c r="E117" s="3">
        <v>10</v>
      </c>
      <c r="F117" s="3">
        <v>18</v>
      </c>
      <c r="G117" s="1">
        <v>3</v>
      </c>
      <c r="H117" s="1">
        <v>47</v>
      </c>
      <c r="I117" s="2" t="s">
        <v>6</v>
      </c>
      <c r="J117" s="7">
        <f>Tabla_cocina[[#This Row],[Precio Unitario]]*Tabla_cocina[[#This Row],[Cantidad Ordenada]]</f>
        <v>54</v>
      </c>
      <c r="K117" s="7">
        <f>Tabla_cocina[[#This Row],[Total del Pedido]]</f>
        <v>54</v>
      </c>
      <c r="L117" s="7">
        <f>Tabla_cocina[[#This Row],[Ganancia Bruta]]-Tabla_cocina[[#This Row],[Costo]]</f>
        <v>24</v>
      </c>
      <c r="M117" s="7">
        <f>Tabla_cocina[[#This Row],[Costo Unitario]]*Tabla_cocina[[#This Row],[Cantidad Ordenada]]</f>
        <v>30</v>
      </c>
      <c r="N117" s="12">
        <f>(Tabla_cocina[[#This Row],[Ganancia Neta]]/Tabla_cocina[[#This Row],[Costo]])</f>
        <v>0.8</v>
      </c>
      <c r="O117" s="17">
        <f>Tabla_cocina[[#This Row],[Tiempo de Preparacion]]/1440</f>
        <v>3.2638888888888891E-2</v>
      </c>
    </row>
    <row r="118" spans="1:15" x14ac:dyDescent="0.3">
      <c r="A118" s="1">
        <v>46</v>
      </c>
      <c r="B118" s="1">
        <v>10</v>
      </c>
      <c r="C118" s="2" t="s">
        <v>7</v>
      </c>
      <c r="D118" s="2" t="s">
        <v>85</v>
      </c>
      <c r="E118" s="3">
        <v>18</v>
      </c>
      <c r="F118" s="3">
        <v>30</v>
      </c>
      <c r="G118" s="1">
        <v>2</v>
      </c>
      <c r="H118" s="1">
        <v>23</v>
      </c>
      <c r="I118" s="2" t="s">
        <v>8</v>
      </c>
      <c r="J118" s="7">
        <f>Tabla_cocina[[#This Row],[Precio Unitario]]*Tabla_cocina[[#This Row],[Cantidad Ordenada]]</f>
        <v>60</v>
      </c>
      <c r="K118" s="7">
        <f>Tabla_cocina[[#This Row],[Total del Pedido]]</f>
        <v>60</v>
      </c>
      <c r="L118" s="7">
        <f>Tabla_cocina[[#This Row],[Ganancia Bruta]]-Tabla_cocina[[#This Row],[Costo]]</f>
        <v>24</v>
      </c>
      <c r="M118" s="7">
        <f>Tabla_cocina[[#This Row],[Costo Unitario]]*Tabla_cocina[[#This Row],[Cantidad Ordenada]]</f>
        <v>36</v>
      </c>
      <c r="N118" s="12">
        <f>(Tabla_cocina[[#This Row],[Ganancia Neta]]/Tabla_cocina[[#This Row],[Costo]])</f>
        <v>0.66666666666666663</v>
      </c>
      <c r="O118" s="17">
        <f>Tabla_cocina[[#This Row],[Tiempo de Preparacion]]/1440</f>
        <v>1.5972222222222221E-2</v>
      </c>
    </row>
    <row r="119" spans="1:15" x14ac:dyDescent="0.3">
      <c r="A119" s="1">
        <v>46</v>
      </c>
      <c r="B119" s="1">
        <v>10</v>
      </c>
      <c r="C119" s="2" t="s">
        <v>20</v>
      </c>
      <c r="D119" s="2" t="s">
        <v>97</v>
      </c>
      <c r="E119" s="3">
        <v>20</v>
      </c>
      <c r="F119" s="3">
        <v>34</v>
      </c>
      <c r="G119" s="1">
        <v>1</v>
      </c>
      <c r="H119" s="1">
        <v>48</v>
      </c>
      <c r="I119" s="2" t="s">
        <v>8</v>
      </c>
      <c r="J119" s="7">
        <f>Tabla_cocina[[#This Row],[Precio Unitario]]*Tabla_cocina[[#This Row],[Cantidad Ordenada]]</f>
        <v>34</v>
      </c>
      <c r="K119" s="7">
        <f>Tabla_cocina[[#This Row],[Total del Pedido]]</f>
        <v>34</v>
      </c>
      <c r="L119" s="7">
        <f>Tabla_cocina[[#This Row],[Ganancia Bruta]]-Tabla_cocina[[#This Row],[Costo]]</f>
        <v>14</v>
      </c>
      <c r="M119" s="7">
        <f>Tabla_cocina[[#This Row],[Costo Unitario]]*Tabla_cocina[[#This Row],[Cantidad Ordenada]]</f>
        <v>20</v>
      </c>
      <c r="N119" s="12">
        <f>(Tabla_cocina[[#This Row],[Ganancia Neta]]/Tabla_cocina[[#This Row],[Costo]])</f>
        <v>0.7</v>
      </c>
      <c r="O119" s="17">
        <f>Tabla_cocina[[#This Row],[Tiempo de Preparacion]]/1440</f>
        <v>3.3333333333333333E-2</v>
      </c>
    </row>
    <row r="120" spans="1:15" x14ac:dyDescent="0.3">
      <c r="A120" s="1">
        <v>46</v>
      </c>
      <c r="B120" s="1">
        <v>10</v>
      </c>
      <c r="C120" s="2" t="s">
        <v>22</v>
      </c>
      <c r="D120" s="2" t="s">
        <v>99</v>
      </c>
      <c r="E120" s="3">
        <v>14</v>
      </c>
      <c r="F120" s="3">
        <v>23</v>
      </c>
      <c r="G120" s="1">
        <v>2</v>
      </c>
      <c r="H120" s="1">
        <v>15</v>
      </c>
      <c r="I120" s="2" t="s">
        <v>6</v>
      </c>
      <c r="J120" s="7">
        <f>Tabla_cocina[[#This Row],[Precio Unitario]]*Tabla_cocina[[#This Row],[Cantidad Ordenada]]</f>
        <v>46</v>
      </c>
      <c r="K120" s="7">
        <f>Tabla_cocina[[#This Row],[Total del Pedido]]</f>
        <v>46</v>
      </c>
      <c r="L120" s="7">
        <f>Tabla_cocina[[#This Row],[Ganancia Bruta]]-Tabla_cocina[[#This Row],[Costo]]</f>
        <v>18</v>
      </c>
      <c r="M120" s="7">
        <f>Tabla_cocina[[#This Row],[Costo Unitario]]*Tabla_cocina[[#This Row],[Cantidad Ordenada]]</f>
        <v>28</v>
      </c>
      <c r="N120" s="12">
        <f>(Tabla_cocina[[#This Row],[Ganancia Neta]]/Tabla_cocina[[#This Row],[Costo]])</f>
        <v>0.6428571428571429</v>
      </c>
      <c r="O120" s="17">
        <f>Tabla_cocina[[#This Row],[Tiempo de Preparacion]]/1440</f>
        <v>1.0416666666666666E-2</v>
      </c>
    </row>
    <row r="121" spans="1:15" x14ac:dyDescent="0.3">
      <c r="A121" s="1">
        <v>47</v>
      </c>
      <c r="B121" s="1">
        <v>18</v>
      </c>
      <c r="C121" s="2" t="s">
        <v>14</v>
      </c>
      <c r="D121" s="2" t="s">
        <v>91</v>
      </c>
      <c r="E121" s="3">
        <v>20</v>
      </c>
      <c r="F121" s="3">
        <v>33</v>
      </c>
      <c r="G121" s="1">
        <v>2</v>
      </c>
      <c r="H121" s="1">
        <v>56</v>
      </c>
      <c r="I121" s="2" t="s">
        <v>6</v>
      </c>
      <c r="J121" s="7">
        <f>Tabla_cocina[[#This Row],[Precio Unitario]]*Tabla_cocina[[#This Row],[Cantidad Ordenada]]</f>
        <v>66</v>
      </c>
      <c r="K121" s="7">
        <f>Tabla_cocina[[#This Row],[Total del Pedido]]</f>
        <v>66</v>
      </c>
      <c r="L121" s="7">
        <f>Tabla_cocina[[#This Row],[Ganancia Bruta]]-Tabla_cocina[[#This Row],[Costo]]</f>
        <v>26</v>
      </c>
      <c r="M121" s="7">
        <f>Tabla_cocina[[#This Row],[Costo Unitario]]*Tabla_cocina[[#This Row],[Cantidad Ordenada]]</f>
        <v>40</v>
      </c>
      <c r="N121" s="12">
        <f>(Tabla_cocina[[#This Row],[Ganancia Neta]]/Tabla_cocina[[#This Row],[Costo]])</f>
        <v>0.65</v>
      </c>
      <c r="O121" s="17">
        <f>Tabla_cocina[[#This Row],[Tiempo de Preparacion]]/1440</f>
        <v>3.888888888888889E-2</v>
      </c>
    </row>
    <row r="122" spans="1:15" x14ac:dyDescent="0.3">
      <c r="A122" s="1">
        <v>47</v>
      </c>
      <c r="B122" s="1">
        <v>18</v>
      </c>
      <c r="C122" s="2" t="s">
        <v>22</v>
      </c>
      <c r="D122" s="2" t="s">
        <v>99</v>
      </c>
      <c r="E122" s="3">
        <v>14</v>
      </c>
      <c r="F122" s="3">
        <v>23</v>
      </c>
      <c r="G122" s="1">
        <v>1</v>
      </c>
      <c r="H122" s="1">
        <v>17</v>
      </c>
      <c r="I122" s="2" t="s">
        <v>8</v>
      </c>
      <c r="J122" s="7">
        <f>Tabla_cocina[[#This Row],[Precio Unitario]]*Tabla_cocina[[#This Row],[Cantidad Ordenada]]</f>
        <v>23</v>
      </c>
      <c r="K122" s="7">
        <f>Tabla_cocina[[#This Row],[Total del Pedido]]</f>
        <v>23</v>
      </c>
      <c r="L122" s="7">
        <f>Tabla_cocina[[#This Row],[Ganancia Bruta]]-Tabla_cocina[[#This Row],[Costo]]</f>
        <v>9</v>
      </c>
      <c r="M122" s="7">
        <f>Tabla_cocina[[#This Row],[Costo Unitario]]*Tabla_cocina[[#This Row],[Cantidad Ordenada]]</f>
        <v>14</v>
      </c>
      <c r="N122" s="12">
        <f>(Tabla_cocina[[#This Row],[Ganancia Neta]]/Tabla_cocina[[#This Row],[Costo]])</f>
        <v>0.6428571428571429</v>
      </c>
      <c r="O122" s="17">
        <f>Tabla_cocina[[#This Row],[Tiempo de Preparacion]]/1440</f>
        <v>1.1805555555555555E-2</v>
      </c>
    </row>
    <row r="123" spans="1:15" x14ac:dyDescent="0.3">
      <c r="A123" s="1">
        <v>47</v>
      </c>
      <c r="B123" s="1">
        <v>18</v>
      </c>
      <c r="C123" s="2" t="s">
        <v>21</v>
      </c>
      <c r="D123" s="2" t="s">
        <v>98</v>
      </c>
      <c r="E123" s="3">
        <v>12</v>
      </c>
      <c r="F123" s="3">
        <v>20</v>
      </c>
      <c r="G123" s="1">
        <v>1</v>
      </c>
      <c r="H123" s="1">
        <v>14</v>
      </c>
      <c r="I123" s="2" t="s">
        <v>8</v>
      </c>
      <c r="J123" s="7">
        <f>Tabla_cocina[[#This Row],[Precio Unitario]]*Tabla_cocina[[#This Row],[Cantidad Ordenada]]</f>
        <v>20</v>
      </c>
      <c r="K123" s="7">
        <f>Tabla_cocina[[#This Row],[Total del Pedido]]</f>
        <v>20</v>
      </c>
      <c r="L123" s="7">
        <f>Tabla_cocina[[#This Row],[Ganancia Bruta]]-Tabla_cocina[[#This Row],[Costo]]</f>
        <v>8</v>
      </c>
      <c r="M123" s="7">
        <f>Tabla_cocina[[#This Row],[Costo Unitario]]*Tabla_cocina[[#This Row],[Cantidad Ordenada]]</f>
        <v>12</v>
      </c>
      <c r="N123" s="12">
        <f>(Tabla_cocina[[#This Row],[Ganancia Neta]]/Tabla_cocina[[#This Row],[Costo]])</f>
        <v>0.66666666666666663</v>
      </c>
      <c r="O123" s="17">
        <f>Tabla_cocina[[#This Row],[Tiempo de Preparacion]]/1440</f>
        <v>9.7222222222222224E-3</v>
      </c>
    </row>
    <row r="124" spans="1:15" x14ac:dyDescent="0.3">
      <c r="A124" s="1">
        <v>48</v>
      </c>
      <c r="B124" s="1">
        <v>17</v>
      </c>
      <c r="C124" s="2" t="s">
        <v>10</v>
      </c>
      <c r="D124" s="2" t="s">
        <v>87</v>
      </c>
      <c r="E124" s="3">
        <v>16</v>
      </c>
      <c r="F124" s="3">
        <v>27</v>
      </c>
      <c r="G124" s="1">
        <v>3</v>
      </c>
      <c r="H124" s="1">
        <v>37</v>
      </c>
      <c r="I124" s="2" t="s">
        <v>8</v>
      </c>
      <c r="J124" s="7">
        <f>Tabla_cocina[[#This Row],[Precio Unitario]]*Tabla_cocina[[#This Row],[Cantidad Ordenada]]</f>
        <v>81</v>
      </c>
      <c r="K124" s="7">
        <f>Tabla_cocina[[#This Row],[Total del Pedido]]</f>
        <v>81</v>
      </c>
      <c r="L124" s="7">
        <f>Tabla_cocina[[#This Row],[Ganancia Bruta]]-Tabla_cocina[[#This Row],[Costo]]</f>
        <v>33</v>
      </c>
      <c r="M124" s="7">
        <f>Tabla_cocina[[#This Row],[Costo Unitario]]*Tabla_cocina[[#This Row],[Cantidad Ordenada]]</f>
        <v>48</v>
      </c>
      <c r="N124" s="12">
        <f>(Tabla_cocina[[#This Row],[Ganancia Neta]]/Tabla_cocina[[#This Row],[Costo]])</f>
        <v>0.6875</v>
      </c>
      <c r="O124" s="17">
        <f>Tabla_cocina[[#This Row],[Tiempo de Preparacion]]/1440</f>
        <v>2.5694444444444443E-2</v>
      </c>
    </row>
    <row r="125" spans="1:15" x14ac:dyDescent="0.3">
      <c r="A125" s="1">
        <v>48</v>
      </c>
      <c r="B125" s="1">
        <v>17</v>
      </c>
      <c r="C125" s="2" t="s">
        <v>19</v>
      </c>
      <c r="D125" s="2" t="s">
        <v>96</v>
      </c>
      <c r="E125" s="3">
        <v>13</v>
      </c>
      <c r="F125" s="3">
        <v>22</v>
      </c>
      <c r="G125" s="1">
        <v>2</v>
      </c>
      <c r="H125" s="1">
        <v>55</v>
      </c>
      <c r="I125" s="2" t="s">
        <v>6</v>
      </c>
      <c r="J125" s="7">
        <f>Tabla_cocina[[#This Row],[Precio Unitario]]*Tabla_cocina[[#This Row],[Cantidad Ordenada]]</f>
        <v>44</v>
      </c>
      <c r="K125" s="7">
        <f>Tabla_cocina[[#This Row],[Total del Pedido]]</f>
        <v>44</v>
      </c>
      <c r="L125" s="7">
        <f>Tabla_cocina[[#This Row],[Ganancia Bruta]]-Tabla_cocina[[#This Row],[Costo]]</f>
        <v>18</v>
      </c>
      <c r="M125" s="7">
        <f>Tabla_cocina[[#This Row],[Costo Unitario]]*Tabla_cocina[[#This Row],[Cantidad Ordenada]]</f>
        <v>26</v>
      </c>
      <c r="N125" s="12">
        <f>(Tabla_cocina[[#This Row],[Ganancia Neta]]/Tabla_cocina[[#This Row],[Costo]])</f>
        <v>0.69230769230769229</v>
      </c>
      <c r="O125" s="17">
        <f>Tabla_cocina[[#This Row],[Tiempo de Preparacion]]/1440</f>
        <v>3.8194444444444448E-2</v>
      </c>
    </row>
    <row r="126" spans="1:15" x14ac:dyDescent="0.3">
      <c r="A126" s="1">
        <v>48</v>
      </c>
      <c r="B126" s="1">
        <v>17</v>
      </c>
      <c r="C126" s="2" t="s">
        <v>14</v>
      </c>
      <c r="D126" s="2" t="s">
        <v>91</v>
      </c>
      <c r="E126" s="3">
        <v>20</v>
      </c>
      <c r="F126" s="3">
        <v>33</v>
      </c>
      <c r="G126" s="1">
        <v>1</v>
      </c>
      <c r="H126" s="1">
        <v>32</v>
      </c>
      <c r="I126" s="2" t="s">
        <v>8</v>
      </c>
      <c r="J126" s="7">
        <f>Tabla_cocina[[#This Row],[Precio Unitario]]*Tabla_cocina[[#This Row],[Cantidad Ordenada]]</f>
        <v>33</v>
      </c>
      <c r="K126" s="7">
        <f>Tabla_cocina[[#This Row],[Total del Pedido]]</f>
        <v>33</v>
      </c>
      <c r="L126" s="7">
        <f>Tabla_cocina[[#This Row],[Ganancia Bruta]]-Tabla_cocina[[#This Row],[Costo]]</f>
        <v>13</v>
      </c>
      <c r="M126" s="7">
        <f>Tabla_cocina[[#This Row],[Costo Unitario]]*Tabla_cocina[[#This Row],[Cantidad Ordenada]]</f>
        <v>20</v>
      </c>
      <c r="N126" s="12">
        <f>(Tabla_cocina[[#This Row],[Ganancia Neta]]/Tabla_cocina[[#This Row],[Costo]])</f>
        <v>0.65</v>
      </c>
      <c r="O126" s="17">
        <f>Tabla_cocina[[#This Row],[Tiempo de Preparacion]]/1440</f>
        <v>2.2222222222222223E-2</v>
      </c>
    </row>
    <row r="127" spans="1:15" x14ac:dyDescent="0.3">
      <c r="A127" s="1">
        <v>49</v>
      </c>
      <c r="B127" s="1">
        <v>8</v>
      </c>
      <c r="C127" s="2" t="s">
        <v>5</v>
      </c>
      <c r="D127" s="2" t="s">
        <v>84</v>
      </c>
      <c r="E127" s="3">
        <v>14</v>
      </c>
      <c r="F127" s="3">
        <v>24</v>
      </c>
      <c r="G127" s="1">
        <v>3</v>
      </c>
      <c r="H127" s="1">
        <v>9</v>
      </c>
      <c r="I127" s="2" t="s">
        <v>6</v>
      </c>
      <c r="J127" s="7">
        <f>Tabla_cocina[[#This Row],[Precio Unitario]]*Tabla_cocina[[#This Row],[Cantidad Ordenada]]</f>
        <v>72</v>
      </c>
      <c r="K127" s="7">
        <f>Tabla_cocina[[#This Row],[Total del Pedido]]</f>
        <v>72</v>
      </c>
      <c r="L127" s="7">
        <f>Tabla_cocina[[#This Row],[Ganancia Bruta]]-Tabla_cocina[[#This Row],[Costo]]</f>
        <v>30</v>
      </c>
      <c r="M127" s="7">
        <f>Tabla_cocina[[#This Row],[Costo Unitario]]*Tabla_cocina[[#This Row],[Cantidad Ordenada]]</f>
        <v>42</v>
      </c>
      <c r="N127" s="12">
        <f>(Tabla_cocina[[#This Row],[Ganancia Neta]]/Tabla_cocina[[#This Row],[Costo]])</f>
        <v>0.7142857142857143</v>
      </c>
      <c r="O127" s="17">
        <f>Tabla_cocina[[#This Row],[Tiempo de Preparacion]]/1440</f>
        <v>6.2500000000000003E-3</v>
      </c>
    </row>
    <row r="128" spans="1:15" x14ac:dyDescent="0.3">
      <c r="A128" s="1">
        <v>49</v>
      </c>
      <c r="B128" s="1">
        <v>8</v>
      </c>
      <c r="C128" s="2" t="s">
        <v>18</v>
      </c>
      <c r="D128" s="2" t="s">
        <v>95</v>
      </c>
      <c r="E128" s="3">
        <v>19</v>
      </c>
      <c r="F128" s="3">
        <v>32</v>
      </c>
      <c r="G128" s="1">
        <v>3</v>
      </c>
      <c r="H128" s="1">
        <v>27</v>
      </c>
      <c r="I128" s="2" t="s">
        <v>6</v>
      </c>
      <c r="J128" s="7">
        <f>Tabla_cocina[[#This Row],[Precio Unitario]]*Tabla_cocina[[#This Row],[Cantidad Ordenada]]</f>
        <v>96</v>
      </c>
      <c r="K128" s="7">
        <f>Tabla_cocina[[#This Row],[Total del Pedido]]</f>
        <v>96</v>
      </c>
      <c r="L128" s="7">
        <f>Tabla_cocina[[#This Row],[Ganancia Bruta]]-Tabla_cocina[[#This Row],[Costo]]</f>
        <v>39</v>
      </c>
      <c r="M128" s="7">
        <f>Tabla_cocina[[#This Row],[Costo Unitario]]*Tabla_cocina[[#This Row],[Cantidad Ordenada]]</f>
        <v>57</v>
      </c>
      <c r="N128" s="12">
        <f>(Tabla_cocina[[#This Row],[Ganancia Neta]]/Tabla_cocina[[#This Row],[Costo]])</f>
        <v>0.68421052631578949</v>
      </c>
      <c r="O128" s="17">
        <f>Tabla_cocina[[#This Row],[Tiempo de Preparacion]]/1440</f>
        <v>1.8749999999999999E-2</v>
      </c>
    </row>
    <row r="129" spans="1:15" x14ac:dyDescent="0.3">
      <c r="A129" s="1">
        <v>49</v>
      </c>
      <c r="B129" s="1">
        <v>8</v>
      </c>
      <c r="C129" s="2" t="s">
        <v>24</v>
      </c>
      <c r="D129" s="2" t="s">
        <v>101</v>
      </c>
      <c r="E129" s="3">
        <v>10</v>
      </c>
      <c r="F129" s="3">
        <v>18</v>
      </c>
      <c r="G129" s="1">
        <v>1</v>
      </c>
      <c r="H129" s="1">
        <v>45</v>
      </c>
      <c r="I129" s="2" t="s">
        <v>8</v>
      </c>
      <c r="J129" s="7">
        <f>Tabla_cocina[[#This Row],[Precio Unitario]]*Tabla_cocina[[#This Row],[Cantidad Ordenada]]</f>
        <v>18</v>
      </c>
      <c r="K129" s="7">
        <f>Tabla_cocina[[#This Row],[Total del Pedido]]</f>
        <v>18</v>
      </c>
      <c r="L129" s="7">
        <f>Tabla_cocina[[#This Row],[Ganancia Bruta]]-Tabla_cocina[[#This Row],[Costo]]</f>
        <v>8</v>
      </c>
      <c r="M129" s="7">
        <f>Tabla_cocina[[#This Row],[Costo Unitario]]*Tabla_cocina[[#This Row],[Cantidad Ordenada]]</f>
        <v>10</v>
      </c>
      <c r="N129" s="12">
        <f>(Tabla_cocina[[#This Row],[Ganancia Neta]]/Tabla_cocina[[#This Row],[Costo]])</f>
        <v>0.8</v>
      </c>
      <c r="O129" s="17">
        <f>Tabla_cocina[[#This Row],[Tiempo de Preparacion]]/1440</f>
        <v>3.125E-2</v>
      </c>
    </row>
    <row r="130" spans="1:15" x14ac:dyDescent="0.3">
      <c r="A130" s="1">
        <v>50</v>
      </c>
      <c r="B130" s="1">
        <v>19</v>
      </c>
      <c r="C130" s="2" t="s">
        <v>18</v>
      </c>
      <c r="D130" s="2" t="s">
        <v>95</v>
      </c>
      <c r="E130" s="3">
        <v>19</v>
      </c>
      <c r="F130" s="3">
        <v>32</v>
      </c>
      <c r="G130" s="1">
        <v>1</v>
      </c>
      <c r="H130" s="1">
        <v>6</v>
      </c>
      <c r="I130" s="2" t="s">
        <v>6</v>
      </c>
      <c r="J130" s="7">
        <f>Tabla_cocina[[#This Row],[Precio Unitario]]*Tabla_cocina[[#This Row],[Cantidad Ordenada]]</f>
        <v>32</v>
      </c>
      <c r="K130" s="7">
        <f>Tabla_cocina[[#This Row],[Total del Pedido]]</f>
        <v>32</v>
      </c>
      <c r="L130" s="7">
        <f>Tabla_cocina[[#This Row],[Ganancia Bruta]]-Tabla_cocina[[#This Row],[Costo]]</f>
        <v>13</v>
      </c>
      <c r="M130" s="7">
        <f>Tabla_cocina[[#This Row],[Costo Unitario]]*Tabla_cocina[[#This Row],[Cantidad Ordenada]]</f>
        <v>19</v>
      </c>
      <c r="N130" s="12">
        <f>(Tabla_cocina[[#This Row],[Ganancia Neta]]/Tabla_cocina[[#This Row],[Costo]])</f>
        <v>0.68421052631578949</v>
      </c>
      <c r="O130" s="17">
        <f>Tabla_cocina[[#This Row],[Tiempo de Preparacion]]/1440</f>
        <v>4.1666666666666666E-3</v>
      </c>
    </row>
    <row r="131" spans="1:15" x14ac:dyDescent="0.3">
      <c r="A131" s="1">
        <v>50</v>
      </c>
      <c r="B131" s="1">
        <v>19</v>
      </c>
      <c r="C131" s="2" t="s">
        <v>19</v>
      </c>
      <c r="D131" s="2" t="s">
        <v>96</v>
      </c>
      <c r="E131" s="3">
        <v>13</v>
      </c>
      <c r="F131" s="3">
        <v>22</v>
      </c>
      <c r="G131" s="1">
        <v>2</v>
      </c>
      <c r="H131" s="1">
        <v>15</v>
      </c>
      <c r="I131" s="2" t="s">
        <v>6</v>
      </c>
      <c r="J131" s="7">
        <f>Tabla_cocina[[#This Row],[Precio Unitario]]*Tabla_cocina[[#This Row],[Cantidad Ordenada]]</f>
        <v>44</v>
      </c>
      <c r="K131" s="7">
        <f>Tabla_cocina[[#This Row],[Total del Pedido]]</f>
        <v>44</v>
      </c>
      <c r="L131" s="7">
        <f>Tabla_cocina[[#This Row],[Ganancia Bruta]]-Tabla_cocina[[#This Row],[Costo]]</f>
        <v>18</v>
      </c>
      <c r="M131" s="7">
        <f>Tabla_cocina[[#This Row],[Costo Unitario]]*Tabla_cocina[[#This Row],[Cantidad Ordenada]]</f>
        <v>26</v>
      </c>
      <c r="N131" s="12">
        <f>(Tabla_cocina[[#This Row],[Ganancia Neta]]/Tabla_cocina[[#This Row],[Costo]])</f>
        <v>0.69230769230769229</v>
      </c>
      <c r="O131" s="17">
        <f>Tabla_cocina[[#This Row],[Tiempo de Preparacion]]/1440</f>
        <v>1.0416666666666666E-2</v>
      </c>
    </row>
    <row r="132" spans="1:15" x14ac:dyDescent="0.3">
      <c r="A132" s="1">
        <v>51</v>
      </c>
      <c r="B132" s="1">
        <v>12</v>
      </c>
      <c r="C132" s="2" t="s">
        <v>22</v>
      </c>
      <c r="D132" s="2" t="s">
        <v>99</v>
      </c>
      <c r="E132" s="3">
        <v>14</v>
      </c>
      <c r="F132" s="3">
        <v>23</v>
      </c>
      <c r="G132" s="1">
        <v>2</v>
      </c>
      <c r="H132" s="1">
        <v>33</v>
      </c>
      <c r="I132" s="2" t="s">
        <v>8</v>
      </c>
      <c r="J132" s="7">
        <f>Tabla_cocina[[#This Row],[Precio Unitario]]*Tabla_cocina[[#This Row],[Cantidad Ordenada]]</f>
        <v>46</v>
      </c>
      <c r="K132" s="7">
        <f>Tabla_cocina[[#This Row],[Total del Pedido]]</f>
        <v>46</v>
      </c>
      <c r="L132" s="7">
        <f>Tabla_cocina[[#This Row],[Ganancia Bruta]]-Tabla_cocina[[#This Row],[Costo]]</f>
        <v>18</v>
      </c>
      <c r="M132" s="7">
        <f>Tabla_cocina[[#This Row],[Costo Unitario]]*Tabla_cocina[[#This Row],[Cantidad Ordenada]]</f>
        <v>28</v>
      </c>
      <c r="N132" s="12">
        <f>(Tabla_cocina[[#This Row],[Ganancia Neta]]/Tabla_cocina[[#This Row],[Costo]])</f>
        <v>0.6428571428571429</v>
      </c>
      <c r="O132" s="17">
        <f>Tabla_cocina[[#This Row],[Tiempo de Preparacion]]/1440</f>
        <v>2.2916666666666665E-2</v>
      </c>
    </row>
    <row r="133" spans="1:15" x14ac:dyDescent="0.3">
      <c r="A133" s="1">
        <v>51</v>
      </c>
      <c r="B133" s="1">
        <v>12</v>
      </c>
      <c r="C133" s="2" t="s">
        <v>14</v>
      </c>
      <c r="D133" s="2" t="s">
        <v>91</v>
      </c>
      <c r="E133" s="3">
        <v>20</v>
      </c>
      <c r="F133" s="3">
        <v>33</v>
      </c>
      <c r="G133" s="1">
        <v>3</v>
      </c>
      <c r="H133" s="1">
        <v>56</v>
      </c>
      <c r="I133" s="2" t="s">
        <v>6</v>
      </c>
      <c r="J133" s="7">
        <f>Tabla_cocina[[#This Row],[Precio Unitario]]*Tabla_cocina[[#This Row],[Cantidad Ordenada]]</f>
        <v>99</v>
      </c>
      <c r="K133" s="7">
        <f>Tabla_cocina[[#This Row],[Total del Pedido]]</f>
        <v>99</v>
      </c>
      <c r="L133" s="7">
        <f>Tabla_cocina[[#This Row],[Ganancia Bruta]]-Tabla_cocina[[#This Row],[Costo]]</f>
        <v>39</v>
      </c>
      <c r="M133" s="7">
        <f>Tabla_cocina[[#This Row],[Costo Unitario]]*Tabla_cocina[[#This Row],[Cantidad Ordenada]]</f>
        <v>60</v>
      </c>
      <c r="N133" s="12">
        <f>(Tabla_cocina[[#This Row],[Ganancia Neta]]/Tabla_cocina[[#This Row],[Costo]])</f>
        <v>0.65</v>
      </c>
      <c r="O133" s="17">
        <f>Tabla_cocina[[#This Row],[Tiempo de Preparacion]]/1440</f>
        <v>3.888888888888889E-2</v>
      </c>
    </row>
    <row r="134" spans="1:15" x14ac:dyDescent="0.3">
      <c r="A134" s="1">
        <v>51</v>
      </c>
      <c r="B134" s="1">
        <v>12</v>
      </c>
      <c r="C134" s="2" t="s">
        <v>19</v>
      </c>
      <c r="D134" s="2" t="s">
        <v>96</v>
      </c>
      <c r="E134" s="3">
        <v>13</v>
      </c>
      <c r="F134" s="3">
        <v>22</v>
      </c>
      <c r="G134" s="1">
        <v>2</v>
      </c>
      <c r="H134" s="1">
        <v>53</v>
      </c>
      <c r="I134" s="2" t="s">
        <v>6</v>
      </c>
      <c r="J134" s="7">
        <f>Tabla_cocina[[#This Row],[Precio Unitario]]*Tabla_cocina[[#This Row],[Cantidad Ordenada]]</f>
        <v>44</v>
      </c>
      <c r="K134" s="7">
        <f>Tabla_cocina[[#This Row],[Total del Pedido]]</f>
        <v>44</v>
      </c>
      <c r="L134" s="7">
        <f>Tabla_cocina[[#This Row],[Ganancia Bruta]]-Tabla_cocina[[#This Row],[Costo]]</f>
        <v>18</v>
      </c>
      <c r="M134" s="7">
        <f>Tabla_cocina[[#This Row],[Costo Unitario]]*Tabla_cocina[[#This Row],[Cantidad Ordenada]]</f>
        <v>26</v>
      </c>
      <c r="N134" s="12">
        <f>(Tabla_cocina[[#This Row],[Ganancia Neta]]/Tabla_cocina[[#This Row],[Costo]])</f>
        <v>0.69230769230769229</v>
      </c>
      <c r="O134" s="17">
        <f>Tabla_cocina[[#This Row],[Tiempo de Preparacion]]/1440</f>
        <v>3.6805555555555557E-2</v>
      </c>
    </row>
    <row r="135" spans="1:15" x14ac:dyDescent="0.3">
      <c r="A135" s="1">
        <v>51</v>
      </c>
      <c r="B135" s="1">
        <v>12</v>
      </c>
      <c r="C135" s="2" t="s">
        <v>24</v>
      </c>
      <c r="D135" s="2" t="s">
        <v>101</v>
      </c>
      <c r="E135" s="3">
        <v>10</v>
      </c>
      <c r="F135" s="3">
        <v>18</v>
      </c>
      <c r="G135" s="1">
        <v>2</v>
      </c>
      <c r="H135" s="1">
        <v>22</v>
      </c>
      <c r="I135" s="2" t="s">
        <v>6</v>
      </c>
      <c r="J135" s="7">
        <f>Tabla_cocina[[#This Row],[Precio Unitario]]*Tabla_cocina[[#This Row],[Cantidad Ordenada]]</f>
        <v>36</v>
      </c>
      <c r="K135" s="7">
        <f>Tabla_cocina[[#This Row],[Total del Pedido]]</f>
        <v>36</v>
      </c>
      <c r="L135" s="7">
        <f>Tabla_cocina[[#This Row],[Ganancia Bruta]]-Tabla_cocina[[#This Row],[Costo]]</f>
        <v>16</v>
      </c>
      <c r="M135" s="7">
        <f>Tabla_cocina[[#This Row],[Costo Unitario]]*Tabla_cocina[[#This Row],[Cantidad Ordenada]]</f>
        <v>20</v>
      </c>
      <c r="N135" s="12">
        <f>(Tabla_cocina[[#This Row],[Ganancia Neta]]/Tabla_cocina[[#This Row],[Costo]])</f>
        <v>0.8</v>
      </c>
      <c r="O135" s="17">
        <f>Tabla_cocina[[#This Row],[Tiempo de Preparacion]]/1440</f>
        <v>1.5277777777777777E-2</v>
      </c>
    </row>
    <row r="136" spans="1:15" x14ac:dyDescent="0.3">
      <c r="A136" s="1">
        <v>52</v>
      </c>
      <c r="B136" s="1">
        <v>7</v>
      </c>
      <c r="C136" s="2" t="s">
        <v>14</v>
      </c>
      <c r="D136" s="2" t="s">
        <v>91</v>
      </c>
      <c r="E136" s="3">
        <v>20</v>
      </c>
      <c r="F136" s="3">
        <v>33</v>
      </c>
      <c r="G136" s="1">
        <v>3</v>
      </c>
      <c r="H136" s="1">
        <v>13</v>
      </c>
      <c r="I136" s="2" t="s">
        <v>6</v>
      </c>
      <c r="J136" s="7">
        <f>Tabla_cocina[[#This Row],[Precio Unitario]]*Tabla_cocina[[#This Row],[Cantidad Ordenada]]</f>
        <v>99</v>
      </c>
      <c r="K136" s="7">
        <f>Tabla_cocina[[#This Row],[Total del Pedido]]</f>
        <v>99</v>
      </c>
      <c r="L136" s="7">
        <f>Tabla_cocina[[#This Row],[Ganancia Bruta]]-Tabla_cocina[[#This Row],[Costo]]</f>
        <v>39</v>
      </c>
      <c r="M136" s="7">
        <f>Tabla_cocina[[#This Row],[Costo Unitario]]*Tabla_cocina[[#This Row],[Cantidad Ordenada]]</f>
        <v>60</v>
      </c>
      <c r="N136" s="12">
        <f>(Tabla_cocina[[#This Row],[Ganancia Neta]]/Tabla_cocina[[#This Row],[Costo]])</f>
        <v>0.65</v>
      </c>
      <c r="O136" s="17">
        <f>Tabla_cocina[[#This Row],[Tiempo de Preparacion]]/1440</f>
        <v>9.0277777777777769E-3</v>
      </c>
    </row>
    <row r="137" spans="1:15" x14ac:dyDescent="0.3">
      <c r="A137" s="1">
        <v>52</v>
      </c>
      <c r="B137" s="1">
        <v>7</v>
      </c>
      <c r="C137" s="2" t="s">
        <v>9</v>
      </c>
      <c r="D137" s="2" t="s">
        <v>86</v>
      </c>
      <c r="E137" s="3">
        <v>19</v>
      </c>
      <c r="F137" s="3">
        <v>31</v>
      </c>
      <c r="G137" s="1">
        <v>2</v>
      </c>
      <c r="H137" s="1">
        <v>17</v>
      </c>
      <c r="I137" s="2" t="s">
        <v>8</v>
      </c>
      <c r="J137" s="7">
        <f>Tabla_cocina[[#This Row],[Precio Unitario]]*Tabla_cocina[[#This Row],[Cantidad Ordenada]]</f>
        <v>62</v>
      </c>
      <c r="K137" s="7">
        <f>Tabla_cocina[[#This Row],[Total del Pedido]]</f>
        <v>62</v>
      </c>
      <c r="L137" s="7">
        <f>Tabla_cocina[[#This Row],[Ganancia Bruta]]-Tabla_cocina[[#This Row],[Costo]]</f>
        <v>24</v>
      </c>
      <c r="M137" s="7">
        <f>Tabla_cocina[[#This Row],[Costo Unitario]]*Tabla_cocina[[#This Row],[Cantidad Ordenada]]</f>
        <v>38</v>
      </c>
      <c r="N137" s="12">
        <f>(Tabla_cocina[[#This Row],[Ganancia Neta]]/Tabla_cocina[[#This Row],[Costo]])</f>
        <v>0.63157894736842102</v>
      </c>
      <c r="O137" s="17">
        <f>Tabla_cocina[[#This Row],[Tiempo de Preparacion]]/1440</f>
        <v>1.1805555555555555E-2</v>
      </c>
    </row>
    <row r="138" spans="1:15" x14ac:dyDescent="0.3">
      <c r="A138" s="1">
        <v>52</v>
      </c>
      <c r="B138" s="1">
        <v>7</v>
      </c>
      <c r="C138" s="2" t="s">
        <v>20</v>
      </c>
      <c r="D138" s="2" t="s">
        <v>97</v>
      </c>
      <c r="E138" s="3">
        <v>20</v>
      </c>
      <c r="F138" s="3">
        <v>34</v>
      </c>
      <c r="G138" s="1">
        <v>3</v>
      </c>
      <c r="H138" s="1">
        <v>32</v>
      </c>
      <c r="I138" s="2" t="s">
        <v>6</v>
      </c>
      <c r="J138" s="7">
        <f>Tabla_cocina[[#This Row],[Precio Unitario]]*Tabla_cocina[[#This Row],[Cantidad Ordenada]]</f>
        <v>102</v>
      </c>
      <c r="K138" s="7">
        <f>Tabla_cocina[[#This Row],[Total del Pedido]]</f>
        <v>102</v>
      </c>
      <c r="L138" s="7">
        <f>Tabla_cocina[[#This Row],[Ganancia Bruta]]-Tabla_cocina[[#This Row],[Costo]]</f>
        <v>42</v>
      </c>
      <c r="M138" s="7">
        <f>Tabla_cocina[[#This Row],[Costo Unitario]]*Tabla_cocina[[#This Row],[Cantidad Ordenada]]</f>
        <v>60</v>
      </c>
      <c r="N138" s="12">
        <f>(Tabla_cocina[[#This Row],[Ganancia Neta]]/Tabla_cocina[[#This Row],[Costo]])</f>
        <v>0.7</v>
      </c>
      <c r="O138" s="17">
        <f>Tabla_cocina[[#This Row],[Tiempo de Preparacion]]/1440</f>
        <v>2.2222222222222223E-2</v>
      </c>
    </row>
    <row r="139" spans="1:15" x14ac:dyDescent="0.3">
      <c r="A139" s="1">
        <v>53</v>
      </c>
      <c r="B139" s="1">
        <v>16</v>
      </c>
      <c r="C139" s="2" t="s">
        <v>22</v>
      </c>
      <c r="D139" s="2" t="s">
        <v>99</v>
      </c>
      <c r="E139" s="3">
        <v>14</v>
      </c>
      <c r="F139" s="3">
        <v>23</v>
      </c>
      <c r="G139" s="1">
        <v>3</v>
      </c>
      <c r="H139" s="1">
        <v>47</v>
      </c>
      <c r="I139" s="2" t="s">
        <v>8</v>
      </c>
      <c r="J139" s="7">
        <f>Tabla_cocina[[#This Row],[Precio Unitario]]*Tabla_cocina[[#This Row],[Cantidad Ordenada]]</f>
        <v>69</v>
      </c>
      <c r="K139" s="7">
        <f>Tabla_cocina[[#This Row],[Total del Pedido]]</f>
        <v>69</v>
      </c>
      <c r="L139" s="7">
        <f>Tabla_cocina[[#This Row],[Ganancia Bruta]]-Tabla_cocina[[#This Row],[Costo]]</f>
        <v>27</v>
      </c>
      <c r="M139" s="7">
        <f>Tabla_cocina[[#This Row],[Costo Unitario]]*Tabla_cocina[[#This Row],[Cantidad Ordenada]]</f>
        <v>42</v>
      </c>
      <c r="N139" s="12">
        <f>(Tabla_cocina[[#This Row],[Ganancia Neta]]/Tabla_cocina[[#This Row],[Costo]])</f>
        <v>0.6428571428571429</v>
      </c>
      <c r="O139" s="17">
        <f>Tabla_cocina[[#This Row],[Tiempo de Preparacion]]/1440</f>
        <v>3.2638888888888891E-2</v>
      </c>
    </row>
    <row r="140" spans="1:15" x14ac:dyDescent="0.3">
      <c r="A140" s="1">
        <v>53</v>
      </c>
      <c r="B140" s="1">
        <v>16</v>
      </c>
      <c r="C140" s="2" t="s">
        <v>7</v>
      </c>
      <c r="D140" s="2" t="s">
        <v>85</v>
      </c>
      <c r="E140" s="3">
        <v>18</v>
      </c>
      <c r="F140" s="3">
        <v>30</v>
      </c>
      <c r="G140" s="1">
        <v>3</v>
      </c>
      <c r="H140" s="1">
        <v>39</v>
      </c>
      <c r="I140" s="2" t="s">
        <v>8</v>
      </c>
      <c r="J140" s="7">
        <f>Tabla_cocina[[#This Row],[Precio Unitario]]*Tabla_cocina[[#This Row],[Cantidad Ordenada]]</f>
        <v>90</v>
      </c>
      <c r="K140" s="7">
        <f>Tabla_cocina[[#This Row],[Total del Pedido]]</f>
        <v>90</v>
      </c>
      <c r="L140" s="7">
        <f>Tabla_cocina[[#This Row],[Ganancia Bruta]]-Tabla_cocina[[#This Row],[Costo]]</f>
        <v>36</v>
      </c>
      <c r="M140" s="7">
        <f>Tabla_cocina[[#This Row],[Costo Unitario]]*Tabla_cocina[[#This Row],[Cantidad Ordenada]]</f>
        <v>54</v>
      </c>
      <c r="N140" s="12">
        <f>(Tabla_cocina[[#This Row],[Ganancia Neta]]/Tabla_cocina[[#This Row],[Costo]])</f>
        <v>0.66666666666666663</v>
      </c>
      <c r="O140" s="17">
        <f>Tabla_cocina[[#This Row],[Tiempo de Preparacion]]/1440</f>
        <v>2.7083333333333334E-2</v>
      </c>
    </row>
    <row r="141" spans="1:15" x14ac:dyDescent="0.3">
      <c r="A141" s="1">
        <v>53</v>
      </c>
      <c r="B141" s="1">
        <v>16</v>
      </c>
      <c r="C141" s="2" t="s">
        <v>12</v>
      </c>
      <c r="D141" s="2" t="s">
        <v>89</v>
      </c>
      <c r="E141" s="3">
        <v>22</v>
      </c>
      <c r="F141" s="3">
        <v>36</v>
      </c>
      <c r="G141" s="1">
        <v>3</v>
      </c>
      <c r="H141" s="1">
        <v>26</v>
      </c>
      <c r="I141" s="2" t="s">
        <v>6</v>
      </c>
      <c r="J141" s="7">
        <f>Tabla_cocina[[#This Row],[Precio Unitario]]*Tabla_cocina[[#This Row],[Cantidad Ordenada]]</f>
        <v>108</v>
      </c>
      <c r="K141" s="7">
        <f>Tabla_cocina[[#This Row],[Total del Pedido]]</f>
        <v>108</v>
      </c>
      <c r="L141" s="7">
        <f>Tabla_cocina[[#This Row],[Ganancia Bruta]]-Tabla_cocina[[#This Row],[Costo]]</f>
        <v>42</v>
      </c>
      <c r="M141" s="7">
        <f>Tabla_cocina[[#This Row],[Costo Unitario]]*Tabla_cocina[[#This Row],[Cantidad Ordenada]]</f>
        <v>66</v>
      </c>
      <c r="N141" s="12">
        <f>(Tabla_cocina[[#This Row],[Ganancia Neta]]/Tabla_cocina[[#This Row],[Costo]])</f>
        <v>0.63636363636363635</v>
      </c>
      <c r="O141" s="17">
        <f>Tabla_cocina[[#This Row],[Tiempo de Preparacion]]/1440</f>
        <v>1.8055555555555554E-2</v>
      </c>
    </row>
    <row r="142" spans="1:15" x14ac:dyDescent="0.3">
      <c r="A142" s="1">
        <v>54</v>
      </c>
      <c r="B142" s="1">
        <v>6</v>
      </c>
      <c r="C142" s="2" t="s">
        <v>17</v>
      </c>
      <c r="D142" s="2" t="s">
        <v>94</v>
      </c>
      <c r="E142" s="3">
        <v>21</v>
      </c>
      <c r="F142" s="3">
        <v>35</v>
      </c>
      <c r="G142" s="1">
        <v>3</v>
      </c>
      <c r="H142" s="1">
        <v>47</v>
      </c>
      <c r="I142" s="2" t="s">
        <v>6</v>
      </c>
      <c r="J142" s="7">
        <f>Tabla_cocina[[#This Row],[Precio Unitario]]*Tabla_cocina[[#This Row],[Cantidad Ordenada]]</f>
        <v>105</v>
      </c>
      <c r="K142" s="7">
        <f>Tabla_cocina[[#This Row],[Total del Pedido]]</f>
        <v>105</v>
      </c>
      <c r="L142" s="7">
        <f>Tabla_cocina[[#This Row],[Ganancia Bruta]]-Tabla_cocina[[#This Row],[Costo]]</f>
        <v>42</v>
      </c>
      <c r="M142" s="7">
        <f>Tabla_cocina[[#This Row],[Costo Unitario]]*Tabla_cocina[[#This Row],[Cantidad Ordenada]]</f>
        <v>63</v>
      </c>
      <c r="N142" s="12">
        <f>(Tabla_cocina[[#This Row],[Ganancia Neta]]/Tabla_cocina[[#This Row],[Costo]])</f>
        <v>0.66666666666666663</v>
      </c>
      <c r="O142" s="17">
        <f>Tabla_cocina[[#This Row],[Tiempo de Preparacion]]/1440</f>
        <v>3.2638888888888891E-2</v>
      </c>
    </row>
    <row r="143" spans="1:15" x14ac:dyDescent="0.3">
      <c r="A143" s="1">
        <v>54</v>
      </c>
      <c r="B143" s="1">
        <v>6</v>
      </c>
      <c r="C143" s="2" t="s">
        <v>9</v>
      </c>
      <c r="D143" s="2" t="s">
        <v>86</v>
      </c>
      <c r="E143" s="3">
        <v>19</v>
      </c>
      <c r="F143" s="3">
        <v>31</v>
      </c>
      <c r="G143" s="1">
        <v>1</v>
      </c>
      <c r="H143" s="1">
        <v>55</v>
      </c>
      <c r="I143" s="2" t="s">
        <v>8</v>
      </c>
      <c r="J143" s="7">
        <f>Tabla_cocina[[#This Row],[Precio Unitario]]*Tabla_cocina[[#This Row],[Cantidad Ordenada]]</f>
        <v>31</v>
      </c>
      <c r="K143" s="7">
        <f>Tabla_cocina[[#This Row],[Total del Pedido]]</f>
        <v>31</v>
      </c>
      <c r="L143" s="7">
        <f>Tabla_cocina[[#This Row],[Ganancia Bruta]]-Tabla_cocina[[#This Row],[Costo]]</f>
        <v>12</v>
      </c>
      <c r="M143" s="7">
        <f>Tabla_cocina[[#This Row],[Costo Unitario]]*Tabla_cocina[[#This Row],[Cantidad Ordenada]]</f>
        <v>19</v>
      </c>
      <c r="N143" s="12">
        <f>(Tabla_cocina[[#This Row],[Ganancia Neta]]/Tabla_cocina[[#This Row],[Costo]])</f>
        <v>0.63157894736842102</v>
      </c>
      <c r="O143" s="17">
        <f>Tabla_cocina[[#This Row],[Tiempo de Preparacion]]/1440</f>
        <v>3.8194444444444448E-2</v>
      </c>
    </row>
    <row r="144" spans="1:15" x14ac:dyDescent="0.3">
      <c r="A144" s="1">
        <v>54</v>
      </c>
      <c r="B144" s="1">
        <v>6</v>
      </c>
      <c r="C144" s="2" t="s">
        <v>24</v>
      </c>
      <c r="D144" s="2" t="s">
        <v>101</v>
      </c>
      <c r="E144" s="3">
        <v>10</v>
      </c>
      <c r="F144" s="3">
        <v>18</v>
      </c>
      <c r="G144" s="1">
        <v>1</v>
      </c>
      <c r="H144" s="1">
        <v>55</v>
      </c>
      <c r="I144" s="2" t="s">
        <v>8</v>
      </c>
      <c r="J144" s="7">
        <f>Tabla_cocina[[#This Row],[Precio Unitario]]*Tabla_cocina[[#This Row],[Cantidad Ordenada]]</f>
        <v>18</v>
      </c>
      <c r="K144" s="7">
        <f>Tabla_cocina[[#This Row],[Total del Pedido]]</f>
        <v>18</v>
      </c>
      <c r="L144" s="7">
        <f>Tabla_cocina[[#This Row],[Ganancia Bruta]]-Tabla_cocina[[#This Row],[Costo]]</f>
        <v>8</v>
      </c>
      <c r="M144" s="7">
        <f>Tabla_cocina[[#This Row],[Costo Unitario]]*Tabla_cocina[[#This Row],[Cantidad Ordenada]]</f>
        <v>10</v>
      </c>
      <c r="N144" s="12">
        <f>(Tabla_cocina[[#This Row],[Ganancia Neta]]/Tabla_cocina[[#This Row],[Costo]])</f>
        <v>0.8</v>
      </c>
      <c r="O144" s="17">
        <f>Tabla_cocina[[#This Row],[Tiempo de Preparacion]]/1440</f>
        <v>3.8194444444444448E-2</v>
      </c>
    </row>
    <row r="145" spans="1:15" x14ac:dyDescent="0.3">
      <c r="A145" s="1">
        <v>54</v>
      </c>
      <c r="B145" s="1">
        <v>6</v>
      </c>
      <c r="C145" s="2" t="s">
        <v>14</v>
      </c>
      <c r="D145" s="2" t="s">
        <v>91</v>
      </c>
      <c r="E145" s="3">
        <v>20</v>
      </c>
      <c r="F145" s="3">
        <v>33</v>
      </c>
      <c r="G145" s="1">
        <v>1</v>
      </c>
      <c r="H145" s="1">
        <v>46</v>
      </c>
      <c r="I145" s="2" t="s">
        <v>8</v>
      </c>
      <c r="J145" s="7">
        <f>Tabla_cocina[[#This Row],[Precio Unitario]]*Tabla_cocina[[#This Row],[Cantidad Ordenada]]</f>
        <v>33</v>
      </c>
      <c r="K145" s="7">
        <f>Tabla_cocina[[#This Row],[Total del Pedido]]</f>
        <v>33</v>
      </c>
      <c r="L145" s="7">
        <f>Tabla_cocina[[#This Row],[Ganancia Bruta]]-Tabla_cocina[[#This Row],[Costo]]</f>
        <v>13</v>
      </c>
      <c r="M145" s="7">
        <f>Tabla_cocina[[#This Row],[Costo Unitario]]*Tabla_cocina[[#This Row],[Cantidad Ordenada]]</f>
        <v>20</v>
      </c>
      <c r="N145" s="12">
        <f>(Tabla_cocina[[#This Row],[Ganancia Neta]]/Tabla_cocina[[#This Row],[Costo]])</f>
        <v>0.65</v>
      </c>
      <c r="O145" s="17">
        <f>Tabla_cocina[[#This Row],[Tiempo de Preparacion]]/1440</f>
        <v>3.1944444444444442E-2</v>
      </c>
    </row>
    <row r="146" spans="1:15" x14ac:dyDescent="0.3">
      <c r="A146" s="1">
        <v>55</v>
      </c>
      <c r="B146" s="1">
        <v>20</v>
      </c>
      <c r="C146" s="2" t="s">
        <v>14</v>
      </c>
      <c r="D146" s="2" t="s">
        <v>91</v>
      </c>
      <c r="E146" s="3">
        <v>20</v>
      </c>
      <c r="F146" s="3">
        <v>33</v>
      </c>
      <c r="G146" s="1">
        <v>3</v>
      </c>
      <c r="H146" s="1">
        <v>27</v>
      </c>
      <c r="I146" s="2" t="s">
        <v>8</v>
      </c>
      <c r="J146" s="7">
        <f>Tabla_cocina[[#This Row],[Precio Unitario]]*Tabla_cocina[[#This Row],[Cantidad Ordenada]]</f>
        <v>99</v>
      </c>
      <c r="K146" s="7">
        <f>Tabla_cocina[[#This Row],[Total del Pedido]]</f>
        <v>99</v>
      </c>
      <c r="L146" s="7">
        <f>Tabla_cocina[[#This Row],[Ganancia Bruta]]-Tabla_cocina[[#This Row],[Costo]]</f>
        <v>39</v>
      </c>
      <c r="M146" s="7">
        <f>Tabla_cocina[[#This Row],[Costo Unitario]]*Tabla_cocina[[#This Row],[Cantidad Ordenada]]</f>
        <v>60</v>
      </c>
      <c r="N146" s="12">
        <f>(Tabla_cocina[[#This Row],[Ganancia Neta]]/Tabla_cocina[[#This Row],[Costo]])</f>
        <v>0.65</v>
      </c>
      <c r="O146" s="17">
        <f>Tabla_cocina[[#This Row],[Tiempo de Preparacion]]/1440</f>
        <v>1.8749999999999999E-2</v>
      </c>
    </row>
    <row r="147" spans="1:15" x14ac:dyDescent="0.3">
      <c r="A147" s="1">
        <v>55</v>
      </c>
      <c r="B147" s="1">
        <v>20</v>
      </c>
      <c r="C147" s="2" t="s">
        <v>5</v>
      </c>
      <c r="D147" s="2" t="s">
        <v>84</v>
      </c>
      <c r="E147" s="3">
        <v>14</v>
      </c>
      <c r="F147" s="3">
        <v>24</v>
      </c>
      <c r="G147" s="1">
        <v>1</v>
      </c>
      <c r="H147" s="1">
        <v>5</v>
      </c>
      <c r="I147" s="2" t="s">
        <v>6</v>
      </c>
      <c r="J147" s="7">
        <f>Tabla_cocina[[#This Row],[Precio Unitario]]*Tabla_cocina[[#This Row],[Cantidad Ordenada]]</f>
        <v>24</v>
      </c>
      <c r="K147" s="7">
        <f>Tabla_cocina[[#This Row],[Total del Pedido]]</f>
        <v>24</v>
      </c>
      <c r="L147" s="7">
        <f>Tabla_cocina[[#This Row],[Ganancia Bruta]]-Tabla_cocina[[#This Row],[Costo]]</f>
        <v>10</v>
      </c>
      <c r="M147" s="7">
        <f>Tabla_cocina[[#This Row],[Costo Unitario]]*Tabla_cocina[[#This Row],[Cantidad Ordenada]]</f>
        <v>14</v>
      </c>
      <c r="N147" s="12">
        <f>(Tabla_cocina[[#This Row],[Ganancia Neta]]/Tabla_cocina[[#This Row],[Costo]])</f>
        <v>0.7142857142857143</v>
      </c>
      <c r="O147" s="17">
        <f>Tabla_cocina[[#This Row],[Tiempo de Preparacion]]/1440</f>
        <v>3.472222222222222E-3</v>
      </c>
    </row>
    <row r="148" spans="1:15" x14ac:dyDescent="0.3">
      <c r="A148" s="1">
        <v>55</v>
      </c>
      <c r="B148" s="1">
        <v>20</v>
      </c>
      <c r="C148" s="2" t="s">
        <v>12</v>
      </c>
      <c r="D148" s="2" t="s">
        <v>89</v>
      </c>
      <c r="E148" s="3">
        <v>22</v>
      </c>
      <c r="F148" s="3">
        <v>36</v>
      </c>
      <c r="G148" s="1">
        <v>1</v>
      </c>
      <c r="H148" s="1">
        <v>51</v>
      </c>
      <c r="I148" s="2" t="s">
        <v>8</v>
      </c>
      <c r="J148" s="7">
        <f>Tabla_cocina[[#This Row],[Precio Unitario]]*Tabla_cocina[[#This Row],[Cantidad Ordenada]]</f>
        <v>36</v>
      </c>
      <c r="K148" s="7">
        <f>Tabla_cocina[[#This Row],[Total del Pedido]]</f>
        <v>36</v>
      </c>
      <c r="L148" s="7">
        <f>Tabla_cocina[[#This Row],[Ganancia Bruta]]-Tabla_cocina[[#This Row],[Costo]]</f>
        <v>14</v>
      </c>
      <c r="M148" s="7">
        <f>Tabla_cocina[[#This Row],[Costo Unitario]]*Tabla_cocina[[#This Row],[Cantidad Ordenada]]</f>
        <v>22</v>
      </c>
      <c r="N148" s="12">
        <f>(Tabla_cocina[[#This Row],[Ganancia Neta]]/Tabla_cocina[[#This Row],[Costo]])</f>
        <v>0.63636363636363635</v>
      </c>
      <c r="O148" s="17">
        <f>Tabla_cocina[[#This Row],[Tiempo de Preparacion]]/1440</f>
        <v>3.5416666666666666E-2</v>
      </c>
    </row>
    <row r="149" spans="1:15" x14ac:dyDescent="0.3">
      <c r="A149" s="1">
        <v>55</v>
      </c>
      <c r="B149" s="1">
        <v>20</v>
      </c>
      <c r="C149" s="2" t="s">
        <v>18</v>
      </c>
      <c r="D149" s="2" t="s">
        <v>95</v>
      </c>
      <c r="E149" s="3">
        <v>19</v>
      </c>
      <c r="F149" s="3">
        <v>32</v>
      </c>
      <c r="G149" s="1">
        <v>3</v>
      </c>
      <c r="H149" s="1">
        <v>13</v>
      </c>
      <c r="I149" s="2" t="s">
        <v>6</v>
      </c>
      <c r="J149" s="7">
        <f>Tabla_cocina[[#This Row],[Precio Unitario]]*Tabla_cocina[[#This Row],[Cantidad Ordenada]]</f>
        <v>96</v>
      </c>
      <c r="K149" s="7">
        <f>Tabla_cocina[[#This Row],[Total del Pedido]]</f>
        <v>96</v>
      </c>
      <c r="L149" s="7">
        <f>Tabla_cocina[[#This Row],[Ganancia Bruta]]-Tabla_cocina[[#This Row],[Costo]]</f>
        <v>39</v>
      </c>
      <c r="M149" s="7">
        <f>Tabla_cocina[[#This Row],[Costo Unitario]]*Tabla_cocina[[#This Row],[Cantidad Ordenada]]</f>
        <v>57</v>
      </c>
      <c r="N149" s="12">
        <f>(Tabla_cocina[[#This Row],[Ganancia Neta]]/Tabla_cocina[[#This Row],[Costo]])</f>
        <v>0.68421052631578949</v>
      </c>
      <c r="O149" s="17">
        <f>Tabla_cocina[[#This Row],[Tiempo de Preparacion]]/1440</f>
        <v>9.0277777777777769E-3</v>
      </c>
    </row>
    <row r="150" spans="1:15" x14ac:dyDescent="0.3">
      <c r="A150" s="1">
        <v>56</v>
      </c>
      <c r="B150" s="1">
        <v>1</v>
      </c>
      <c r="C150" s="2" t="s">
        <v>13</v>
      </c>
      <c r="D150" s="2" t="s">
        <v>90</v>
      </c>
      <c r="E150" s="3">
        <v>17</v>
      </c>
      <c r="F150" s="3">
        <v>29</v>
      </c>
      <c r="G150" s="1">
        <v>1</v>
      </c>
      <c r="H150" s="1">
        <v>38</v>
      </c>
      <c r="I150" s="2" t="s">
        <v>6</v>
      </c>
      <c r="J150" s="7">
        <f>Tabla_cocina[[#This Row],[Precio Unitario]]*Tabla_cocina[[#This Row],[Cantidad Ordenada]]</f>
        <v>29</v>
      </c>
      <c r="K150" s="7">
        <f>Tabla_cocina[[#This Row],[Total del Pedido]]</f>
        <v>29</v>
      </c>
      <c r="L150" s="7">
        <f>Tabla_cocina[[#This Row],[Ganancia Bruta]]-Tabla_cocina[[#This Row],[Costo]]</f>
        <v>12</v>
      </c>
      <c r="M150" s="7">
        <f>Tabla_cocina[[#This Row],[Costo Unitario]]*Tabla_cocina[[#This Row],[Cantidad Ordenada]]</f>
        <v>17</v>
      </c>
      <c r="N150" s="12">
        <f>(Tabla_cocina[[#This Row],[Ganancia Neta]]/Tabla_cocina[[#This Row],[Costo]])</f>
        <v>0.70588235294117652</v>
      </c>
      <c r="O150" s="17">
        <f>Tabla_cocina[[#This Row],[Tiempo de Preparacion]]/1440</f>
        <v>2.6388888888888889E-2</v>
      </c>
    </row>
    <row r="151" spans="1:15" x14ac:dyDescent="0.3">
      <c r="A151" s="1">
        <v>56</v>
      </c>
      <c r="B151" s="1">
        <v>1</v>
      </c>
      <c r="C151" s="2" t="s">
        <v>16</v>
      </c>
      <c r="D151" s="2" t="s">
        <v>93</v>
      </c>
      <c r="E151" s="3">
        <v>11</v>
      </c>
      <c r="F151" s="3">
        <v>19</v>
      </c>
      <c r="G151" s="1">
        <v>1</v>
      </c>
      <c r="H151" s="1">
        <v>40</v>
      </c>
      <c r="I151" s="2" t="s">
        <v>8</v>
      </c>
      <c r="J151" s="7">
        <f>Tabla_cocina[[#This Row],[Precio Unitario]]*Tabla_cocina[[#This Row],[Cantidad Ordenada]]</f>
        <v>19</v>
      </c>
      <c r="K151" s="7">
        <f>Tabla_cocina[[#This Row],[Total del Pedido]]</f>
        <v>19</v>
      </c>
      <c r="L151" s="7">
        <f>Tabla_cocina[[#This Row],[Ganancia Bruta]]-Tabla_cocina[[#This Row],[Costo]]</f>
        <v>8</v>
      </c>
      <c r="M151" s="7">
        <f>Tabla_cocina[[#This Row],[Costo Unitario]]*Tabla_cocina[[#This Row],[Cantidad Ordenada]]</f>
        <v>11</v>
      </c>
      <c r="N151" s="12">
        <f>(Tabla_cocina[[#This Row],[Ganancia Neta]]/Tabla_cocina[[#This Row],[Costo]])</f>
        <v>0.72727272727272729</v>
      </c>
      <c r="O151" s="17">
        <f>Tabla_cocina[[#This Row],[Tiempo de Preparacion]]/1440</f>
        <v>2.7777777777777776E-2</v>
      </c>
    </row>
    <row r="152" spans="1:15" x14ac:dyDescent="0.3">
      <c r="A152" s="1">
        <v>57</v>
      </c>
      <c r="B152" s="1">
        <v>18</v>
      </c>
      <c r="C152" s="2" t="s">
        <v>17</v>
      </c>
      <c r="D152" s="2" t="s">
        <v>94</v>
      </c>
      <c r="E152" s="3">
        <v>21</v>
      </c>
      <c r="F152" s="3">
        <v>35</v>
      </c>
      <c r="G152" s="1">
        <v>1</v>
      </c>
      <c r="H152" s="1">
        <v>21</v>
      </c>
      <c r="I152" s="2" t="s">
        <v>8</v>
      </c>
      <c r="J152" s="7">
        <f>Tabla_cocina[[#This Row],[Precio Unitario]]*Tabla_cocina[[#This Row],[Cantidad Ordenada]]</f>
        <v>35</v>
      </c>
      <c r="K152" s="7">
        <f>Tabla_cocina[[#This Row],[Total del Pedido]]</f>
        <v>35</v>
      </c>
      <c r="L152" s="7">
        <f>Tabla_cocina[[#This Row],[Ganancia Bruta]]-Tabla_cocina[[#This Row],[Costo]]</f>
        <v>14</v>
      </c>
      <c r="M152" s="7">
        <f>Tabla_cocina[[#This Row],[Costo Unitario]]*Tabla_cocina[[#This Row],[Cantidad Ordenada]]</f>
        <v>21</v>
      </c>
      <c r="N152" s="12">
        <f>(Tabla_cocina[[#This Row],[Ganancia Neta]]/Tabla_cocina[[#This Row],[Costo]])</f>
        <v>0.66666666666666663</v>
      </c>
      <c r="O152" s="17">
        <f>Tabla_cocina[[#This Row],[Tiempo de Preparacion]]/1440</f>
        <v>1.4583333333333334E-2</v>
      </c>
    </row>
    <row r="153" spans="1:15" x14ac:dyDescent="0.3">
      <c r="A153" s="1">
        <v>57</v>
      </c>
      <c r="B153" s="1">
        <v>18</v>
      </c>
      <c r="C153" s="2" t="s">
        <v>11</v>
      </c>
      <c r="D153" s="2" t="s">
        <v>88</v>
      </c>
      <c r="E153" s="3">
        <v>25</v>
      </c>
      <c r="F153" s="3">
        <v>40</v>
      </c>
      <c r="G153" s="1">
        <v>1</v>
      </c>
      <c r="H153" s="1">
        <v>30</v>
      </c>
      <c r="I153" s="2" t="s">
        <v>8</v>
      </c>
      <c r="J153" s="7">
        <f>Tabla_cocina[[#This Row],[Precio Unitario]]*Tabla_cocina[[#This Row],[Cantidad Ordenada]]</f>
        <v>40</v>
      </c>
      <c r="K153" s="7">
        <f>Tabla_cocina[[#This Row],[Total del Pedido]]</f>
        <v>40</v>
      </c>
      <c r="L153" s="7">
        <f>Tabla_cocina[[#This Row],[Ganancia Bruta]]-Tabla_cocina[[#This Row],[Costo]]</f>
        <v>15</v>
      </c>
      <c r="M153" s="7">
        <f>Tabla_cocina[[#This Row],[Costo Unitario]]*Tabla_cocina[[#This Row],[Cantidad Ordenada]]</f>
        <v>25</v>
      </c>
      <c r="N153" s="12">
        <f>(Tabla_cocina[[#This Row],[Ganancia Neta]]/Tabla_cocina[[#This Row],[Costo]])</f>
        <v>0.6</v>
      </c>
      <c r="O153" s="17">
        <f>Tabla_cocina[[#This Row],[Tiempo de Preparacion]]/1440</f>
        <v>2.0833333333333332E-2</v>
      </c>
    </row>
    <row r="154" spans="1:15" x14ac:dyDescent="0.3">
      <c r="A154" s="1">
        <v>57</v>
      </c>
      <c r="B154" s="1">
        <v>18</v>
      </c>
      <c r="C154" s="2" t="s">
        <v>19</v>
      </c>
      <c r="D154" s="2" t="s">
        <v>96</v>
      </c>
      <c r="E154" s="3">
        <v>13</v>
      </c>
      <c r="F154" s="3">
        <v>22</v>
      </c>
      <c r="G154" s="1">
        <v>1</v>
      </c>
      <c r="H154" s="1">
        <v>10</v>
      </c>
      <c r="I154" s="2" t="s">
        <v>6</v>
      </c>
      <c r="J154" s="7">
        <f>Tabla_cocina[[#This Row],[Precio Unitario]]*Tabla_cocina[[#This Row],[Cantidad Ordenada]]</f>
        <v>22</v>
      </c>
      <c r="K154" s="7">
        <f>Tabla_cocina[[#This Row],[Total del Pedido]]</f>
        <v>22</v>
      </c>
      <c r="L154" s="7">
        <f>Tabla_cocina[[#This Row],[Ganancia Bruta]]-Tabla_cocina[[#This Row],[Costo]]</f>
        <v>9</v>
      </c>
      <c r="M154" s="7">
        <f>Tabla_cocina[[#This Row],[Costo Unitario]]*Tabla_cocina[[#This Row],[Cantidad Ordenada]]</f>
        <v>13</v>
      </c>
      <c r="N154" s="12">
        <f>(Tabla_cocina[[#This Row],[Ganancia Neta]]/Tabla_cocina[[#This Row],[Costo]])</f>
        <v>0.69230769230769229</v>
      </c>
      <c r="O154" s="17">
        <f>Tabla_cocina[[#This Row],[Tiempo de Preparacion]]/1440</f>
        <v>6.9444444444444441E-3</v>
      </c>
    </row>
    <row r="155" spans="1:15" x14ac:dyDescent="0.3">
      <c r="A155" s="1">
        <v>57</v>
      </c>
      <c r="B155" s="1">
        <v>18</v>
      </c>
      <c r="C155" s="2" t="s">
        <v>12</v>
      </c>
      <c r="D155" s="2" t="s">
        <v>89</v>
      </c>
      <c r="E155" s="3">
        <v>22</v>
      </c>
      <c r="F155" s="3">
        <v>36</v>
      </c>
      <c r="G155" s="1">
        <v>2</v>
      </c>
      <c r="H155" s="1">
        <v>7</v>
      </c>
      <c r="I155" s="2" t="s">
        <v>8</v>
      </c>
      <c r="J155" s="7">
        <f>Tabla_cocina[[#This Row],[Precio Unitario]]*Tabla_cocina[[#This Row],[Cantidad Ordenada]]</f>
        <v>72</v>
      </c>
      <c r="K155" s="7">
        <f>Tabla_cocina[[#This Row],[Total del Pedido]]</f>
        <v>72</v>
      </c>
      <c r="L155" s="7">
        <f>Tabla_cocina[[#This Row],[Ganancia Bruta]]-Tabla_cocina[[#This Row],[Costo]]</f>
        <v>28</v>
      </c>
      <c r="M155" s="7">
        <f>Tabla_cocina[[#This Row],[Costo Unitario]]*Tabla_cocina[[#This Row],[Cantidad Ordenada]]</f>
        <v>44</v>
      </c>
      <c r="N155" s="12">
        <f>(Tabla_cocina[[#This Row],[Ganancia Neta]]/Tabla_cocina[[#This Row],[Costo]])</f>
        <v>0.63636363636363635</v>
      </c>
      <c r="O155" s="17">
        <f>Tabla_cocina[[#This Row],[Tiempo de Preparacion]]/1440</f>
        <v>4.8611111111111112E-3</v>
      </c>
    </row>
    <row r="156" spans="1:15" x14ac:dyDescent="0.3">
      <c r="A156" s="1">
        <v>58</v>
      </c>
      <c r="B156" s="1">
        <v>8</v>
      </c>
      <c r="C156" s="2" t="s">
        <v>19</v>
      </c>
      <c r="D156" s="2" t="s">
        <v>96</v>
      </c>
      <c r="E156" s="3">
        <v>13</v>
      </c>
      <c r="F156" s="3">
        <v>22</v>
      </c>
      <c r="G156" s="1">
        <v>1</v>
      </c>
      <c r="H156" s="1">
        <v>17</v>
      </c>
      <c r="I156" s="2" t="s">
        <v>8</v>
      </c>
      <c r="J156" s="7">
        <f>Tabla_cocina[[#This Row],[Precio Unitario]]*Tabla_cocina[[#This Row],[Cantidad Ordenada]]</f>
        <v>22</v>
      </c>
      <c r="K156" s="7">
        <f>Tabla_cocina[[#This Row],[Total del Pedido]]</f>
        <v>22</v>
      </c>
      <c r="L156" s="7">
        <f>Tabla_cocina[[#This Row],[Ganancia Bruta]]-Tabla_cocina[[#This Row],[Costo]]</f>
        <v>9</v>
      </c>
      <c r="M156" s="7">
        <f>Tabla_cocina[[#This Row],[Costo Unitario]]*Tabla_cocina[[#This Row],[Cantidad Ordenada]]</f>
        <v>13</v>
      </c>
      <c r="N156" s="12">
        <f>(Tabla_cocina[[#This Row],[Ganancia Neta]]/Tabla_cocina[[#This Row],[Costo]])</f>
        <v>0.69230769230769229</v>
      </c>
      <c r="O156" s="17">
        <f>Tabla_cocina[[#This Row],[Tiempo de Preparacion]]/1440</f>
        <v>1.1805555555555555E-2</v>
      </c>
    </row>
    <row r="157" spans="1:15" x14ac:dyDescent="0.3">
      <c r="A157" s="1">
        <v>58</v>
      </c>
      <c r="B157" s="1">
        <v>8</v>
      </c>
      <c r="C157" s="2" t="s">
        <v>21</v>
      </c>
      <c r="D157" s="2" t="s">
        <v>98</v>
      </c>
      <c r="E157" s="3">
        <v>12</v>
      </c>
      <c r="F157" s="3">
        <v>20</v>
      </c>
      <c r="G157" s="1">
        <v>3</v>
      </c>
      <c r="H157" s="1">
        <v>56</v>
      </c>
      <c r="I157" s="2" t="s">
        <v>8</v>
      </c>
      <c r="J157" s="7">
        <f>Tabla_cocina[[#This Row],[Precio Unitario]]*Tabla_cocina[[#This Row],[Cantidad Ordenada]]</f>
        <v>60</v>
      </c>
      <c r="K157" s="7">
        <f>Tabla_cocina[[#This Row],[Total del Pedido]]</f>
        <v>60</v>
      </c>
      <c r="L157" s="7">
        <f>Tabla_cocina[[#This Row],[Ganancia Bruta]]-Tabla_cocina[[#This Row],[Costo]]</f>
        <v>24</v>
      </c>
      <c r="M157" s="7">
        <f>Tabla_cocina[[#This Row],[Costo Unitario]]*Tabla_cocina[[#This Row],[Cantidad Ordenada]]</f>
        <v>36</v>
      </c>
      <c r="N157" s="12">
        <f>(Tabla_cocina[[#This Row],[Ganancia Neta]]/Tabla_cocina[[#This Row],[Costo]])</f>
        <v>0.66666666666666663</v>
      </c>
      <c r="O157" s="17">
        <f>Tabla_cocina[[#This Row],[Tiempo de Preparacion]]/1440</f>
        <v>3.888888888888889E-2</v>
      </c>
    </row>
    <row r="158" spans="1:15" x14ac:dyDescent="0.3">
      <c r="A158" s="1">
        <v>59</v>
      </c>
      <c r="B158" s="1">
        <v>8</v>
      </c>
      <c r="C158" s="2" t="s">
        <v>16</v>
      </c>
      <c r="D158" s="2" t="s">
        <v>93</v>
      </c>
      <c r="E158" s="3">
        <v>11</v>
      </c>
      <c r="F158" s="3">
        <v>19</v>
      </c>
      <c r="G158" s="1">
        <v>2</v>
      </c>
      <c r="H158" s="1">
        <v>13</v>
      </c>
      <c r="I158" s="2" t="s">
        <v>6</v>
      </c>
      <c r="J158" s="7">
        <f>Tabla_cocina[[#This Row],[Precio Unitario]]*Tabla_cocina[[#This Row],[Cantidad Ordenada]]</f>
        <v>38</v>
      </c>
      <c r="K158" s="7">
        <f>Tabla_cocina[[#This Row],[Total del Pedido]]</f>
        <v>38</v>
      </c>
      <c r="L158" s="7">
        <f>Tabla_cocina[[#This Row],[Ganancia Bruta]]-Tabla_cocina[[#This Row],[Costo]]</f>
        <v>16</v>
      </c>
      <c r="M158" s="7">
        <f>Tabla_cocina[[#This Row],[Costo Unitario]]*Tabla_cocina[[#This Row],[Cantidad Ordenada]]</f>
        <v>22</v>
      </c>
      <c r="N158" s="12">
        <f>(Tabla_cocina[[#This Row],[Ganancia Neta]]/Tabla_cocina[[#This Row],[Costo]])</f>
        <v>0.72727272727272729</v>
      </c>
      <c r="O158" s="17">
        <f>Tabla_cocina[[#This Row],[Tiempo de Preparacion]]/1440</f>
        <v>9.0277777777777769E-3</v>
      </c>
    </row>
    <row r="159" spans="1:15" x14ac:dyDescent="0.3">
      <c r="A159" s="1">
        <v>59</v>
      </c>
      <c r="B159" s="1">
        <v>8</v>
      </c>
      <c r="C159" s="2" t="s">
        <v>22</v>
      </c>
      <c r="D159" s="2" t="s">
        <v>99</v>
      </c>
      <c r="E159" s="3">
        <v>14</v>
      </c>
      <c r="F159" s="3">
        <v>23</v>
      </c>
      <c r="G159" s="1">
        <v>2</v>
      </c>
      <c r="H159" s="1">
        <v>9</v>
      </c>
      <c r="I159" s="2" t="s">
        <v>6</v>
      </c>
      <c r="J159" s="7">
        <f>Tabla_cocina[[#This Row],[Precio Unitario]]*Tabla_cocina[[#This Row],[Cantidad Ordenada]]</f>
        <v>46</v>
      </c>
      <c r="K159" s="7">
        <f>Tabla_cocina[[#This Row],[Total del Pedido]]</f>
        <v>46</v>
      </c>
      <c r="L159" s="7">
        <f>Tabla_cocina[[#This Row],[Ganancia Bruta]]-Tabla_cocina[[#This Row],[Costo]]</f>
        <v>18</v>
      </c>
      <c r="M159" s="7">
        <f>Tabla_cocina[[#This Row],[Costo Unitario]]*Tabla_cocina[[#This Row],[Cantidad Ordenada]]</f>
        <v>28</v>
      </c>
      <c r="N159" s="12">
        <f>(Tabla_cocina[[#This Row],[Ganancia Neta]]/Tabla_cocina[[#This Row],[Costo]])</f>
        <v>0.6428571428571429</v>
      </c>
      <c r="O159" s="17">
        <f>Tabla_cocina[[#This Row],[Tiempo de Preparacion]]/1440</f>
        <v>6.2500000000000003E-3</v>
      </c>
    </row>
    <row r="160" spans="1:15" x14ac:dyDescent="0.3">
      <c r="A160" s="1">
        <v>59</v>
      </c>
      <c r="B160" s="1">
        <v>8</v>
      </c>
      <c r="C160" s="2" t="s">
        <v>24</v>
      </c>
      <c r="D160" s="2" t="s">
        <v>101</v>
      </c>
      <c r="E160" s="3">
        <v>10</v>
      </c>
      <c r="F160" s="3">
        <v>18</v>
      </c>
      <c r="G160" s="1">
        <v>2</v>
      </c>
      <c r="H160" s="1">
        <v>13</v>
      </c>
      <c r="I160" s="2" t="s">
        <v>8</v>
      </c>
      <c r="J160" s="7">
        <f>Tabla_cocina[[#This Row],[Precio Unitario]]*Tabla_cocina[[#This Row],[Cantidad Ordenada]]</f>
        <v>36</v>
      </c>
      <c r="K160" s="7">
        <f>Tabla_cocina[[#This Row],[Total del Pedido]]</f>
        <v>36</v>
      </c>
      <c r="L160" s="7">
        <f>Tabla_cocina[[#This Row],[Ganancia Bruta]]-Tabla_cocina[[#This Row],[Costo]]</f>
        <v>16</v>
      </c>
      <c r="M160" s="7">
        <f>Tabla_cocina[[#This Row],[Costo Unitario]]*Tabla_cocina[[#This Row],[Cantidad Ordenada]]</f>
        <v>20</v>
      </c>
      <c r="N160" s="12">
        <f>(Tabla_cocina[[#This Row],[Ganancia Neta]]/Tabla_cocina[[#This Row],[Costo]])</f>
        <v>0.8</v>
      </c>
      <c r="O160" s="17">
        <f>Tabla_cocina[[#This Row],[Tiempo de Preparacion]]/1440</f>
        <v>9.0277777777777769E-3</v>
      </c>
    </row>
    <row r="161" spans="1:15" x14ac:dyDescent="0.3">
      <c r="A161" s="1">
        <v>59</v>
      </c>
      <c r="B161" s="1">
        <v>8</v>
      </c>
      <c r="C161" s="2" t="s">
        <v>11</v>
      </c>
      <c r="D161" s="2" t="s">
        <v>88</v>
      </c>
      <c r="E161" s="3">
        <v>25</v>
      </c>
      <c r="F161" s="3">
        <v>40</v>
      </c>
      <c r="G161" s="1">
        <v>1</v>
      </c>
      <c r="H161" s="1">
        <v>13</v>
      </c>
      <c r="I161" s="2" t="s">
        <v>8</v>
      </c>
      <c r="J161" s="7">
        <f>Tabla_cocina[[#This Row],[Precio Unitario]]*Tabla_cocina[[#This Row],[Cantidad Ordenada]]</f>
        <v>40</v>
      </c>
      <c r="K161" s="7">
        <f>Tabla_cocina[[#This Row],[Total del Pedido]]</f>
        <v>40</v>
      </c>
      <c r="L161" s="7">
        <f>Tabla_cocina[[#This Row],[Ganancia Bruta]]-Tabla_cocina[[#This Row],[Costo]]</f>
        <v>15</v>
      </c>
      <c r="M161" s="7">
        <f>Tabla_cocina[[#This Row],[Costo Unitario]]*Tabla_cocina[[#This Row],[Cantidad Ordenada]]</f>
        <v>25</v>
      </c>
      <c r="N161" s="12">
        <f>(Tabla_cocina[[#This Row],[Ganancia Neta]]/Tabla_cocina[[#This Row],[Costo]])</f>
        <v>0.6</v>
      </c>
      <c r="O161" s="17">
        <f>Tabla_cocina[[#This Row],[Tiempo de Preparacion]]/1440</f>
        <v>9.0277777777777769E-3</v>
      </c>
    </row>
    <row r="162" spans="1:15" x14ac:dyDescent="0.3">
      <c r="A162" s="1">
        <v>60</v>
      </c>
      <c r="B162" s="1">
        <v>6</v>
      </c>
      <c r="C162" s="2" t="s">
        <v>24</v>
      </c>
      <c r="D162" s="2" t="s">
        <v>101</v>
      </c>
      <c r="E162" s="3">
        <v>10</v>
      </c>
      <c r="F162" s="3">
        <v>18</v>
      </c>
      <c r="G162" s="1">
        <v>2</v>
      </c>
      <c r="H162" s="1">
        <v>23</v>
      </c>
      <c r="I162" s="2" t="s">
        <v>6</v>
      </c>
      <c r="J162" s="7">
        <f>Tabla_cocina[[#This Row],[Precio Unitario]]*Tabla_cocina[[#This Row],[Cantidad Ordenada]]</f>
        <v>36</v>
      </c>
      <c r="K162" s="7">
        <f>Tabla_cocina[[#This Row],[Total del Pedido]]</f>
        <v>36</v>
      </c>
      <c r="L162" s="7">
        <f>Tabla_cocina[[#This Row],[Ganancia Bruta]]-Tabla_cocina[[#This Row],[Costo]]</f>
        <v>16</v>
      </c>
      <c r="M162" s="7">
        <f>Tabla_cocina[[#This Row],[Costo Unitario]]*Tabla_cocina[[#This Row],[Cantidad Ordenada]]</f>
        <v>20</v>
      </c>
      <c r="N162" s="12">
        <f>(Tabla_cocina[[#This Row],[Ganancia Neta]]/Tabla_cocina[[#This Row],[Costo]])</f>
        <v>0.8</v>
      </c>
      <c r="O162" s="17">
        <f>Tabla_cocina[[#This Row],[Tiempo de Preparacion]]/1440</f>
        <v>1.5972222222222221E-2</v>
      </c>
    </row>
    <row r="163" spans="1:15" x14ac:dyDescent="0.3">
      <c r="A163" s="1">
        <v>60</v>
      </c>
      <c r="B163" s="1">
        <v>6</v>
      </c>
      <c r="C163" s="2" t="s">
        <v>14</v>
      </c>
      <c r="D163" s="2" t="s">
        <v>91</v>
      </c>
      <c r="E163" s="3">
        <v>20</v>
      </c>
      <c r="F163" s="3">
        <v>33</v>
      </c>
      <c r="G163" s="1">
        <v>2</v>
      </c>
      <c r="H163" s="1">
        <v>20</v>
      </c>
      <c r="I163" s="2" t="s">
        <v>8</v>
      </c>
      <c r="J163" s="7">
        <f>Tabla_cocina[[#This Row],[Precio Unitario]]*Tabla_cocina[[#This Row],[Cantidad Ordenada]]</f>
        <v>66</v>
      </c>
      <c r="K163" s="7">
        <f>Tabla_cocina[[#This Row],[Total del Pedido]]</f>
        <v>66</v>
      </c>
      <c r="L163" s="7">
        <f>Tabla_cocina[[#This Row],[Ganancia Bruta]]-Tabla_cocina[[#This Row],[Costo]]</f>
        <v>26</v>
      </c>
      <c r="M163" s="7">
        <f>Tabla_cocina[[#This Row],[Costo Unitario]]*Tabla_cocina[[#This Row],[Cantidad Ordenada]]</f>
        <v>40</v>
      </c>
      <c r="N163" s="12">
        <f>(Tabla_cocina[[#This Row],[Ganancia Neta]]/Tabla_cocina[[#This Row],[Costo]])</f>
        <v>0.65</v>
      </c>
      <c r="O163" s="17">
        <f>Tabla_cocina[[#This Row],[Tiempo de Preparacion]]/1440</f>
        <v>1.3888888888888888E-2</v>
      </c>
    </row>
    <row r="164" spans="1:15" x14ac:dyDescent="0.3">
      <c r="A164" s="1">
        <v>61</v>
      </c>
      <c r="B164" s="1">
        <v>10</v>
      </c>
      <c r="C164" s="2" t="s">
        <v>11</v>
      </c>
      <c r="D164" s="2" t="s">
        <v>88</v>
      </c>
      <c r="E164" s="3">
        <v>25</v>
      </c>
      <c r="F164" s="3">
        <v>40</v>
      </c>
      <c r="G164" s="1">
        <v>2</v>
      </c>
      <c r="H164" s="1">
        <v>56</v>
      </c>
      <c r="I164" s="2" t="s">
        <v>6</v>
      </c>
      <c r="J164" s="7">
        <f>Tabla_cocina[[#This Row],[Precio Unitario]]*Tabla_cocina[[#This Row],[Cantidad Ordenada]]</f>
        <v>80</v>
      </c>
      <c r="K164" s="7">
        <f>Tabla_cocina[[#This Row],[Total del Pedido]]</f>
        <v>80</v>
      </c>
      <c r="L164" s="7">
        <f>Tabla_cocina[[#This Row],[Ganancia Bruta]]-Tabla_cocina[[#This Row],[Costo]]</f>
        <v>30</v>
      </c>
      <c r="M164" s="7">
        <f>Tabla_cocina[[#This Row],[Costo Unitario]]*Tabla_cocina[[#This Row],[Cantidad Ordenada]]</f>
        <v>50</v>
      </c>
      <c r="N164" s="12">
        <f>(Tabla_cocina[[#This Row],[Ganancia Neta]]/Tabla_cocina[[#This Row],[Costo]])</f>
        <v>0.6</v>
      </c>
      <c r="O164" s="17">
        <f>Tabla_cocina[[#This Row],[Tiempo de Preparacion]]/1440</f>
        <v>3.888888888888889E-2</v>
      </c>
    </row>
    <row r="165" spans="1:15" x14ac:dyDescent="0.3">
      <c r="A165" s="1">
        <v>61</v>
      </c>
      <c r="B165" s="1">
        <v>10</v>
      </c>
      <c r="C165" s="2" t="s">
        <v>24</v>
      </c>
      <c r="D165" s="2" t="s">
        <v>101</v>
      </c>
      <c r="E165" s="3">
        <v>10</v>
      </c>
      <c r="F165" s="3">
        <v>18</v>
      </c>
      <c r="G165" s="1">
        <v>1</v>
      </c>
      <c r="H165" s="1">
        <v>39</v>
      </c>
      <c r="I165" s="2" t="s">
        <v>8</v>
      </c>
      <c r="J165" s="7">
        <f>Tabla_cocina[[#This Row],[Precio Unitario]]*Tabla_cocina[[#This Row],[Cantidad Ordenada]]</f>
        <v>18</v>
      </c>
      <c r="K165" s="7">
        <f>Tabla_cocina[[#This Row],[Total del Pedido]]</f>
        <v>18</v>
      </c>
      <c r="L165" s="7">
        <f>Tabla_cocina[[#This Row],[Ganancia Bruta]]-Tabla_cocina[[#This Row],[Costo]]</f>
        <v>8</v>
      </c>
      <c r="M165" s="7">
        <f>Tabla_cocina[[#This Row],[Costo Unitario]]*Tabla_cocina[[#This Row],[Cantidad Ordenada]]</f>
        <v>10</v>
      </c>
      <c r="N165" s="12">
        <f>(Tabla_cocina[[#This Row],[Ganancia Neta]]/Tabla_cocina[[#This Row],[Costo]])</f>
        <v>0.8</v>
      </c>
      <c r="O165" s="17">
        <f>Tabla_cocina[[#This Row],[Tiempo de Preparacion]]/1440</f>
        <v>2.7083333333333334E-2</v>
      </c>
    </row>
    <row r="166" spans="1:15" x14ac:dyDescent="0.3">
      <c r="A166" s="1">
        <v>61</v>
      </c>
      <c r="B166" s="1">
        <v>10</v>
      </c>
      <c r="C166" s="2" t="s">
        <v>7</v>
      </c>
      <c r="D166" s="2" t="s">
        <v>85</v>
      </c>
      <c r="E166" s="3">
        <v>18</v>
      </c>
      <c r="F166" s="3">
        <v>30</v>
      </c>
      <c r="G166" s="1">
        <v>2</v>
      </c>
      <c r="H166" s="1">
        <v>13</v>
      </c>
      <c r="I166" s="2" t="s">
        <v>6</v>
      </c>
      <c r="J166" s="7">
        <f>Tabla_cocina[[#This Row],[Precio Unitario]]*Tabla_cocina[[#This Row],[Cantidad Ordenada]]</f>
        <v>60</v>
      </c>
      <c r="K166" s="7">
        <f>Tabla_cocina[[#This Row],[Total del Pedido]]</f>
        <v>60</v>
      </c>
      <c r="L166" s="7">
        <f>Tabla_cocina[[#This Row],[Ganancia Bruta]]-Tabla_cocina[[#This Row],[Costo]]</f>
        <v>24</v>
      </c>
      <c r="M166" s="7">
        <f>Tabla_cocina[[#This Row],[Costo Unitario]]*Tabla_cocina[[#This Row],[Cantidad Ordenada]]</f>
        <v>36</v>
      </c>
      <c r="N166" s="12">
        <f>(Tabla_cocina[[#This Row],[Ganancia Neta]]/Tabla_cocina[[#This Row],[Costo]])</f>
        <v>0.66666666666666663</v>
      </c>
      <c r="O166" s="17">
        <f>Tabla_cocina[[#This Row],[Tiempo de Preparacion]]/1440</f>
        <v>9.0277777777777769E-3</v>
      </c>
    </row>
    <row r="167" spans="1:15" x14ac:dyDescent="0.3">
      <c r="A167" s="1">
        <v>61</v>
      </c>
      <c r="B167" s="1">
        <v>10</v>
      </c>
      <c r="C167" s="2" t="s">
        <v>15</v>
      </c>
      <c r="D167" s="2" t="s">
        <v>92</v>
      </c>
      <c r="E167" s="3">
        <v>16</v>
      </c>
      <c r="F167" s="3">
        <v>28</v>
      </c>
      <c r="G167" s="1">
        <v>3</v>
      </c>
      <c r="H167" s="1">
        <v>51</v>
      </c>
      <c r="I167" s="2" t="s">
        <v>8</v>
      </c>
      <c r="J167" s="7">
        <f>Tabla_cocina[[#This Row],[Precio Unitario]]*Tabla_cocina[[#This Row],[Cantidad Ordenada]]</f>
        <v>84</v>
      </c>
      <c r="K167" s="7">
        <f>Tabla_cocina[[#This Row],[Total del Pedido]]</f>
        <v>84</v>
      </c>
      <c r="L167" s="7">
        <f>Tabla_cocina[[#This Row],[Ganancia Bruta]]-Tabla_cocina[[#This Row],[Costo]]</f>
        <v>36</v>
      </c>
      <c r="M167" s="7">
        <f>Tabla_cocina[[#This Row],[Costo Unitario]]*Tabla_cocina[[#This Row],[Cantidad Ordenada]]</f>
        <v>48</v>
      </c>
      <c r="N167" s="12">
        <f>(Tabla_cocina[[#This Row],[Ganancia Neta]]/Tabla_cocina[[#This Row],[Costo]])</f>
        <v>0.75</v>
      </c>
      <c r="O167" s="17">
        <f>Tabla_cocina[[#This Row],[Tiempo de Preparacion]]/1440</f>
        <v>3.5416666666666666E-2</v>
      </c>
    </row>
    <row r="168" spans="1:15" x14ac:dyDescent="0.3">
      <c r="A168" s="1">
        <v>62</v>
      </c>
      <c r="B168" s="1">
        <v>2</v>
      </c>
      <c r="C168" s="2" t="s">
        <v>7</v>
      </c>
      <c r="D168" s="2" t="s">
        <v>85</v>
      </c>
      <c r="E168" s="3">
        <v>18</v>
      </c>
      <c r="F168" s="3">
        <v>30</v>
      </c>
      <c r="G168" s="1">
        <v>2</v>
      </c>
      <c r="H168" s="1">
        <v>59</v>
      </c>
      <c r="I168" s="2" t="s">
        <v>8</v>
      </c>
      <c r="J168" s="7">
        <f>Tabla_cocina[[#This Row],[Precio Unitario]]*Tabla_cocina[[#This Row],[Cantidad Ordenada]]</f>
        <v>60</v>
      </c>
      <c r="K168" s="7">
        <f>Tabla_cocina[[#This Row],[Total del Pedido]]</f>
        <v>60</v>
      </c>
      <c r="L168" s="7">
        <f>Tabla_cocina[[#This Row],[Ganancia Bruta]]-Tabla_cocina[[#This Row],[Costo]]</f>
        <v>24</v>
      </c>
      <c r="M168" s="7">
        <f>Tabla_cocina[[#This Row],[Costo Unitario]]*Tabla_cocina[[#This Row],[Cantidad Ordenada]]</f>
        <v>36</v>
      </c>
      <c r="N168" s="12">
        <f>(Tabla_cocina[[#This Row],[Ganancia Neta]]/Tabla_cocina[[#This Row],[Costo]])</f>
        <v>0.66666666666666663</v>
      </c>
      <c r="O168" s="17">
        <f>Tabla_cocina[[#This Row],[Tiempo de Preparacion]]/1440</f>
        <v>4.0972222222222222E-2</v>
      </c>
    </row>
    <row r="169" spans="1:15" x14ac:dyDescent="0.3">
      <c r="A169" s="1">
        <v>62</v>
      </c>
      <c r="B169" s="1">
        <v>2</v>
      </c>
      <c r="C169" s="2" t="s">
        <v>16</v>
      </c>
      <c r="D169" s="2" t="s">
        <v>93</v>
      </c>
      <c r="E169" s="3">
        <v>11</v>
      </c>
      <c r="F169" s="3">
        <v>19</v>
      </c>
      <c r="G169" s="1">
        <v>3</v>
      </c>
      <c r="H169" s="1">
        <v>46</v>
      </c>
      <c r="I169" s="2" t="s">
        <v>8</v>
      </c>
      <c r="J169" s="7">
        <f>Tabla_cocina[[#This Row],[Precio Unitario]]*Tabla_cocina[[#This Row],[Cantidad Ordenada]]</f>
        <v>57</v>
      </c>
      <c r="K169" s="7">
        <f>Tabla_cocina[[#This Row],[Total del Pedido]]</f>
        <v>57</v>
      </c>
      <c r="L169" s="7">
        <f>Tabla_cocina[[#This Row],[Ganancia Bruta]]-Tabla_cocina[[#This Row],[Costo]]</f>
        <v>24</v>
      </c>
      <c r="M169" s="7">
        <f>Tabla_cocina[[#This Row],[Costo Unitario]]*Tabla_cocina[[#This Row],[Cantidad Ordenada]]</f>
        <v>33</v>
      </c>
      <c r="N169" s="12">
        <f>(Tabla_cocina[[#This Row],[Ganancia Neta]]/Tabla_cocina[[#This Row],[Costo]])</f>
        <v>0.72727272727272729</v>
      </c>
      <c r="O169" s="17">
        <f>Tabla_cocina[[#This Row],[Tiempo de Preparacion]]/1440</f>
        <v>3.1944444444444442E-2</v>
      </c>
    </row>
    <row r="170" spans="1:15" x14ac:dyDescent="0.3">
      <c r="A170" s="1">
        <v>62</v>
      </c>
      <c r="B170" s="1">
        <v>2</v>
      </c>
      <c r="C170" s="2" t="s">
        <v>9</v>
      </c>
      <c r="D170" s="2" t="s">
        <v>86</v>
      </c>
      <c r="E170" s="3">
        <v>19</v>
      </c>
      <c r="F170" s="3">
        <v>31</v>
      </c>
      <c r="G170" s="1">
        <v>1</v>
      </c>
      <c r="H170" s="1">
        <v>50</v>
      </c>
      <c r="I170" s="2" t="s">
        <v>8</v>
      </c>
      <c r="J170" s="7">
        <f>Tabla_cocina[[#This Row],[Precio Unitario]]*Tabla_cocina[[#This Row],[Cantidad Ordenada]]</f>
        <v>31</v>
      </c>
      <c r="K170" s="7">
        <f>Tabla_cocina[[#This Row],[Total del Pedido]]</f>
        <v>31</v>
      </c>
      <c r="L170" s="7">
        <f>Tabla_cocina[[#This Row],[Ganancia Bruta]]-Tabla_cocina[[#This Row],[Costo]]</f>
        <v>12</v>
      </c>
      <c r="M170" s="7">
        <f>Tabla_cocina[[#This Row],[Costo Unitario]]*Tabla_cocina[[#This Row],[Cantidad Ordenada]]</f>
        <v>19</v>
      </c>
      <c r="N170" s="12">
        <f>(Tabla_cocina[[#This Row],[Ganancia Neta]]/Tabla_cocina[[#This Row],[Costo]])</f>
        <v>0.63157894736842102</v>
      </c>
      <c r="O170" s="17">
        <f>Tabla_cocina[[#This Row],[Tiempo de Preparacion]]/1440</f>
        <v>3.4722222222222224E-2</v>
      </c>
    </row>
    <row r="171" spans="1:15" x14ac:dyDescent="0.3">
      <c r="A171" s="1">
        <v>63</v>
      </c>
      <c r="B171" s="1">
        <v>17</v>
      </c>
      <c r="C171" s="2" t="s">
        <v>21</v>
      </c>
      <c r="D171" s="2" t="s">
        <v>98</v>
      </c>
      <c r="E171" s="3">
        <v>12</v>
      </c>
      <c r="F171" s="3">
        <v>20</v>
      </c>
      <c r="G171" s="1">
        <v>1</v>
      </c>
      <c r="H171" s="1">
        <v>10</v>
      </c>
      <c r="I171" s="2" t="s">
        <v>8</v>
      </c>
      <c r="J171" s="7">
        <f>Tabla_cocina[[#This Row],[Precio Unitario]]*Tabla_cocina[[#This Row],[Cantidad Ordenada]]</f>
        <v>20</v>
      </c>
      <c r="K171" s="7">
        <f>Tabla_cocina[[#This Row],[Total del Pedido]]</f>
        <v>20</v>
      </c>
      <c r="L171" s="7">
        <f>Tabla_cocina[[#This Row],[Ganancia Bruta]]-Tabla_cocina[[#This Row],[Costo]]</f>
        <v>8</v>
      </c>
      <c r="M171" s="7">
        <f>Tabla_cocina[[#This Row],[Costo Unitario]]*Tabla_cocina[[#This Row],[Cantidad Ordenada]]</f>
        <v>12</v>
      </c>
      <c r="N171" s="12">
        <f>(Tabla_cocina[[#This Row],[Ganancia Neta]]/Tabla_cocina[[#This Row],[Costo]])</f>
        <v>0.66666666666666663</v>
      </c>
      <c r="O171" s="17">
        <f>Tabla_cocina[[#This Row],[Tiempo de Preparacion]]/1440</f>
        <v>6.9444444444444441E-3</v>
      </c>
    </row>
    <row r="172" spans="1:15" x14ac:dyDescent="0.3">
      <c r="A172" s="1">
        <v>63</v>
      </c>
      <c r="B172" s="1">
        <v>17</v>
      </c>
      <c r="C172" s="2" t="s">
        <v>17</v>
      </c>
      <c r="D172" s="2" t="s">
        <v>94</v>
      </c>
      <c r="E172" s="3">
        <v>21</v>
      </c>
      <c r="F172" s="3">
        <v>35</v>
      </c>
      <c r="G172" s="1">
        <v>1</v>
      </c>
      <c r="H172" s="1">
        <v>20</v>
      </c>
      <c r="I172" s="2" t="s">
        <v>6</v>
      </c>
      <c r="J172" s="7">
        <f>Tabla_cocina[[#This Row],[Precio Unitario]]*Tabla_cocina[[#This Row],[Cantidad Ordenada]]</f>
        <v>35</v>
      </c>
      <c r="K172" s="7">
        <f>Tabla_cocina[[#This Row],[Total del Pedido]]</f>
        <v>35</v>
      </c>
      <c r="L172" s="7">
        <f>Tabla_cocina[[#This Row],[Ganancia Bruta]]-Tabla_cocina[[#This Row],[Costo]]</f>
        <v>14</v>
      </c>
      <c r="M172" s="7">
        <f>Tabla_cocina[[#This Row],[Costo Unitario]]*Tabla_cocina[[#This Row],[Cantidad Ordenada]]</f>
        <v>21</v>
      </c>
      <c r="N172" s="12">
        <f>(Tabla_cocina[[#This Row],[Ganancia Neta]]/Tabla_cocina[[#This Row],[Costo]])</f>
        <v>0.66666666666666663</v>
      </c>
      <c r="O172" s="17">
        <f>Tabla_cocina[[#This Row],[Tiempo de Preparacion]]/1440</f>
        <v>1.3888888888888888E-2</v>
      </c>
    </row>
    <row r="173" spans="1:15" x14ac:dyDescent="0.3">
      <c r="A173" s="1">
        <v>64</v>
      </c>
      <c r="B173" s="1">
        <v>3</v>
      </c>
      <c r="C173" s="2" t="s">
        <v>21</v>
      </c>
      <c r="D173" s="2" t="s">
        <v>98</v>
      </c>
      <c r="E173" s="3">
        <v>12</v>
      </c>
      <c r="F173" s="3">
        <v>20</v>
      </c>
      <c r="G173" s="1">
        <v>3</v>
      </c>
      <c r="H173" s="1">
        <v>25</v>
      </c>
      <c r="I173" s="2" t="s">
        <v>6</v>
      </c>
      <c r="J173" s="7">
        <f>Tabla_cocina[[#This Row],[Precio Unitario]]*Tabla_cocina[[#This Row],[Cantidad Ordenada]]</f>
        <v>60</v>
      </c>
      <c r="K173" s="7">
        <f>Tabla_cocina[[#This Row],[Total del Pedido]]</f>
        <v>60</v>
      </c>
      <c r="L173" s="7">
        <f>Tabla_cocina[[#This Row],[Ganancia Bruta]]-Tabla_cocina[[#This Row],[Costo]]</f>
        <v>24</v>
      </c>
      <c r="M173" s="7">
        <f>Tabla_cocina[[#This Row],[Costo Unitario]]*Tabla_cocina[[#This Row],[Cantidad Ordenada]]</f>
        <v>36</v>
      </c>
      <c r="N173" s="12">
        <f>(Tabla_cocina[[#This Row],[Ganancia Neta]]/Tabla_cocina[[#This Row],[Costo]])</f>
        <v>0.66666666666666663</v>
      </c>
      <c r="O173" s="17">
        <f>Tabla_cocina[[#This Row],[Tiempo de Preparacion]]/1440</f>
        <v>1.7361111111111112E-2</v>
      </c>
    </row>
    <row r="174" spans="1:15" x14ac:dyDescent="0.3">
      <c r="A174" s="1">
        <v>64</v>
      </c>
      <c r="B174" s="1">
        <v>3</v>
      </c>
      <c r="C174" s="2" t="s">
        <v>11</v>
      </c>
      <c r="D174" s="2" t="s">
        <v>88</v>
      </c>
      <c r="E174" s="3">
        <v>25</v>
      </c>
      <c r="F174" s="3">
        <v>40</v>
      </c>
      <c r="G174" s="1">
        <v>3</v>
      </c>
      <c r="H174" s="1">
        <v>47</v>
      </c>
      <c r="I174" s="2" t="s">
        <v>8</v>
      </c>
      <c r="J174" s="7">
        <f>Tabla_cocina[[#This Row],[Precio Unitario]]*Tabla_cocina[[#This Row],[Cantidad Ordenada]]</f>
        <v>120</v>
      </c>
      <c r="K174" s="7">
        <f>Tabla_cocina[[#This Row],[Total del Pedido]]</f>
        <v>120</v>
      </c>
      <c r="L174" s="7">
        <f>Tabla_cocina[[#This Row],[Ganancia Bruta]]-Tabla_cocina[[#This Row],[Costo]]</f>
        <v>45</v>
      </c>
      <c r="M174" s="7">
        <f>Tabla_cocina[[#This Row],[Costo Unitario]]*Tabla_cocina[[#This Row],[Cantidad Ordenada]]</f>
        <v>75</v>
      </c>
      <c r="N174" s="12">
        <f>(Tabla_cocina[[#This Row],[Ganancia Neta]]/Tabla_cocina[[#This Row],[Costo]])</f>
        <v>0.6</v>
      </c>
      <c r="O174" s="17">
        <f>Tabla_cocina[[#This Row],[Tiempo de Preparacion]]/1440</f>
        <v>3.2638888888888891E-2</v>
      </c>
    </row>
    <row r="175" spans="1:15" x14ac:dyDescent="0.3">
      <c r="A175" s="1">
        <v>64</v>
      </c>
      <c r="B175" s="1">
        <v>3</v>
      </c>
      <c r="C175" s="2" t="s">
        <v>12</v>
      </c>
      <c r="D175" s="2" t="s">
        <v>89</v>
      </c>
      <c r="E175" s="3">
        <v>22</v>
      </c>
      <c r="F175" s="3">
        <v>36</v>
      </c>
      <c r="G175" s="1">
        <v>3</v>
      </c>
      <c r="H175" s="1">
        <v>10</v>
      </c>
      <c r="I175" s="2" t="s">
        <v>6</v>
      </c>
      <c r="J175" s="7">
        <f>Tabla_cocina[[#This Row],[Precio Unitario]]*Tabla_cocina[[#This Row],[Cantidad Ordenada]]</f>
        <v>108</v>
      </c>
      <c r="K175" s="7">
        <f>Tabla_cocina[[#This Row],[Total del Pedido]]</f>
        <v>108</v>
      </c>
      <c r="L175" s="7">
        <f>Tabla_cocina[[#This Row],[Ganancia Bruta]]-Tabla_cocina[[#This Row],[Costo]]</f>
        <v>42</v>
      </c>
      <c r="M175" s="7">
        <f>Tabla_cocina[[#This Row],[Costo Unitario]]*Tabla_cocina[[#This Row],[Cantidad Ordenada]]</f>
        <v>66</v>
      </c>
      <c r="N175" s="12">
        <f>(Tabla_cocina[[#This Row],[Ganancia Neta]]/Tabla_cocina[[#This Row],[Costo]])</f>
        <v>0.63636363636363635</v>
      </c>
      <c r="O175" s="17">
        <f>Tabla_cocina[[#This Row],[Tiempo de Preparacion]]/1440</f>
        <v>6.9444444444444441E-3</v>
      </c>
    </row>
    <row r="176" spans="1:15" x14ac:dyDescent="0.3">
      <c r="A176" s="1">
        <v>65</v>
      </c>
      <c r="B176" s="1">
        <v>5</v>
      </c>
      <c r="C176" s="2" t="s">
        <v>15</v>
      </c>
      <c r="D176" s="2" t="s">
        <v>92</v>
      </c>
      <c r="E176" s="3">
        <v>16</v>
      </c>
      <c r="F176" s="3">
        <v>28</v>
      </c>
      <c r="G176" s="1">
        <v>1</v>
      </c>
      <c r="H176" s="1">
        <v>32</v>
      </c>
      <c r="I176" s="2" t="s">
        <v>8</v>
      </c>
      <c r="J176" s="7">
        <f>Tabla_cocina[[#This Row],[Precio Unitario]]*Tabla_cocina[[#This Row],[Cantidad Ordenada]]</f>
        <v>28</v>
      </c>
      <c r="K176" s="7">
        <f>Tabla_cocina[[#This Row],[Total del Pedido]]</f>
        <v>28</v>
      </c>
      <c r="L176" s="7">
        <f>Tabla_cocina[[#This Row],[Ganancia Bruta]]-Tabla_cocina[[#This Row],[Costo]]</f>
        <v>12</v>
      </c>
      <c r="M176" s="7">
        <f>Tabla_cocina[[#This Row],[Costo Unitario]]*Tabla_cocina[[#This Row],[Cantidad Ordenada]]</f>
        <v>16</v>
      </c>
      <c r="N176" s="12">
        <f>(Tabla_cocina[[#This Row],[Ganancia Neta]]/Tabla_cocina[[#This Row],[Costo]])</f>
        <v>0.75</v>
      </c>
      <c r="O176" s="17">
        <f>Tabla_cocina[[#This Row],[Tiempo de Preparacion]]/1440</f>
        <v>2.2222222222222223E-2</v>
      </c>
    </row>
    <row r="177" spans="1:15" x14ac:dyDescent="0.3">
      <c r="A177" s="1">
        <v>65</v>
      </c>
      <c r="B177" s="1">
        <v>5</v>
      </c>
      <c r="C177" s="2" t="s">
        <v>9</v>
      </c>
      <c r="D177" s="2" t="s">
        <v>86</v>
      </c>
      <c r="E177" s="3">
        <v>19</v>
      </c>
      <c r="F177" s="3">
        <v>31</v>
      </c>
      <c r="G177" s="1">
        <v>1</v>
      </c>
      <c r="H177" s="1">
        <v>55</v>
      </c>
      <c r="I177" s="2" t="s">
        <v>8</v>
      </c>
      <c r="J177" s="7">
        <f>Tabla_cocina[[#This Row],[Precio Unitario]]*Tabla_cocina[[#This Row],[Cantidad Ordenada]]</f>
        <v>31</v>
      </c>
      <c r="K177" s="7">
        <f>Tabla_cocina[[#This Row],[Total del Pedido]]</f>
        <v>31</v>
      </c>
      <c r="L177" s="7">
        <f>Tabla_cocina[[#This Row],[Ganancia Bruta]]-Tabla_cocina[[#This Row],[Costo]]</f>
        <v>12</v>
      </c>
      <c r="M177" s="7">
        <f>Tabla_cocina[[#This Row],[Costo Unitario]]*Tabla_cocina[[#This Row],[Cantidad Ordenada]]</f>
        <v>19</v>
      </c>
      <c r="N177" s="12">
        <f>(Tabla_cocina[[#This Row],[Ganancia Neta]]/Tabla_cocina[[#This Row],[Costo]])</f>
        <v>0.63157894736842102</v>
      </c>
      <c r="O177" s="17">
        <f>Tabla_cocina[[#This Row],[Tiempo de Preparacion]]/1440</f>
        <v>3.8194444444444448E-2</v>
      </c>
    </row>
    <row r="178" spans="1:15" x14ac:dyDescent="0.3">
      <c r="A178" s="1">
        <v>65</v>
      </c>
      <c r="B178" s="1">
        <v>5</v>
      </c>
      <c r="C178" s="2" t="s">
        <v>16</v>
      </c>
      <c r="D178" s="2" t="s">
        <v>93</v>
      </c>
      <c r="E178" s="3">
        <v>11</v>
      </c>
      <c r="F178" s="3">
        <v>19</v>
      </c>
      <c r="G178" s="1">
        <v>3</v>
      </c>
      <c r="H178" s="1">
        <v>51</v>
      </c>
      <c r="I178" s="2" t="s">
        <v>6</v>
      </c>
      <c r="J178" s="7">
        <f>Tabla_cocina[[#This Row],[Precio Unitario]]*Tabla_cocina[[#This Row],[Cantidad Ordenada]]</f>
        <v>57</v>
      </c>
      <c r="K178" s="7">
        <f>Tabla_cocina[[#This Row],[Total del Pedido]]</f>
        <v>57</v>
      </c>
      <c r="L178" s="7">
        <f>Tabla_cocina[[#This Row],[Ganancia Bruta]]-Tabla_cocina[[#This Row],[Costo]]</f>
        <v>24</v>
      </c>
      <c r="M178" s="7">
        <f>Tabla_cocina[[#This Row],[Costo Unitario]]*Tabla_cocina[[#This Row],[Cantidad Ordenada]]</f>
        <v>33</v>
      </c>
      <c r="N178" s="12">
        <f>(Tabla_cocina[[#This Row],[Ganancia Neta]]/Tabla_cocina[[#This Row],[Costo]])</f>
        <v>0.72727272727272729</v>
      </c>
      <c r="O178" s="17">
        <f>Tabla_cocina[[#This Row],[Tiempo de Preparacion]]/1440</f>
        <v>3.5416666666666666E-2</v>
      </c>
    </row>
    <row r="179" spans="1:15" x14ac:dyDescent="0.3">
      <c r="A179" s="1">
        <v>65</v>
      </c>
      <c r="B179" s="1">
        <v>5</v>
      </c>
      <c r="C179" s="2" t="s">
        <v>11</v>
      </c>
      <c r="D179" s="2" t="s">
        <v>88</v>
      </c>
      <c r="E179" s="3">
        <v>25</v>
      </c>
      <c r="F179" s="3">
        <v>40</v>
      </c>
      <c r="G179" s="1">
        <v>2</v>
      </c>
      <c r="H179" s="1">
        <v>17</v>
      </c>
      <c r="I179" s="2" t="s">
        <v>6</v>
      </c>
      <c r="J179" s="7">
        <f>Tabla_cocina[[#This Row],[Precio Unitario]]*Tabla_cocina[[#This Row],[Cantidad Ordenada]]</f>
        <v>80</v>
      </c>
      <c r="K179" s="7">
        <f>Tabla_cocina[[#This Row],[Total del Pedido]]</f>
        <v>80</v>
      </c>
      <c r="L179" s="7">
        <f>Tabla_cocina[[#This Row],[Ganancia Bruta]]-Tabla_cocina[[#This Row],[Costo]]</f>
        <v>30</v>
      </c>
      <c r="M179" s="7">
        <f>Tabla_cocina[[#This Row],[Costo Unitario]]*Tabla_cocina[[#This Row],[Cantidad Ordenada]]</f>
        <v>50</v>
      </c>
      <c r="N179" s="12">
        <f>(Tabla_cocina[[#This Row],[Ganancia Neta]]/Tabla_cocina[[#This Row],[Costo]])</f>
        <v>0.6</v>
      </c>
      <c r="O179" s="17">
        <f>Tabla_cocina[[#This Row],[Tiempo de Preparacion]]/1440</f>
        <v>1.1805555555555555E-2</v>
      </c>
    </row>
    <row r="180" spans="1:15" x14ac:dyDescent="0.3">
      <c r="A180" s="1">
        <v>66</v>
      </c>
      <c r="B180" s="1">
        <v>18</v>
      </c>
      <c r="C180" s="2" t="s">
        <v>12</v>
      </c>
      <c r="D180" s="2" t="s">
        <v>89</v>
      </c>
      <c r="E180" s="3">
        <v>22</v>
      </c>
      <c r="F180" s="3">
        <v>36</v>
      </c>
      <c r="G180" s="1">
        <v>1</v>
      </c>
      <c r="H180" s="1">
        <v>29</v>
      </c>
      <c r="I180" s="2" t="s">
        <v>6</v>
      </c>
      <c r="J180" s="7">
        <f>Tabla_cocina[[#This Row],[Precio Unitario]]*Tabla_cocina[[#This Row],[Cantidad Ordenada]]</f>
        <v>36</v>
      </c>
      <c r="K180" s="7">
        <f>Tabla_cocina[[#This Row],[Total del Pedido]]</f>
        <v>36</v>
      </c>
      <c r="L180" s="7">
        <f>Tabla_cocina[[#This Row],[Ganancia Bruta]]-Tabla_cocina[[#This Row],[Costo]]</f>
        <v>14</v>
      </c>
      <c r="M180" s="7">
        <f>Tabla_cocina[[#This Row],[Costo Unitario]]*Tabla_cocina[[#This Row],[Cantidad Ordenada]]</f>
        <v>22</v>
      </c>
      <c r="N180" s="12">
        <f>(Tabla_cocina[[#This Row],[Ganancia Neta]]/Tabla_cocina[[#This Row],[Costo]])</f>
        <v>0.63636363636363635</v>
      </c>
      <c r="O180" s="17">
        <f>Tabla_cocina[[#This Row],[Tiempo de Preparacion]]/1440</f>
        <v>2.013888888888889E-2</v>
      </c>
    </row>
    <row r="181" spans="1:15" x14ac:dyDescent="0.3">
      <c r="A181" s="1">
        <v>66</v>
      </c>
      <c r="B181" s="1">
        <v>18</v>
      </c>
      <c r="C181" s="2" t="s">
        <v>11</v>
      </c>
      <c r="D181" s="2" t="s">
        <v>88</v>
      </c>
      <c r="E181" s="3">
        <v>25</v>
      </c>
      <c r="F181" s="3">
        <v>40</v>
      </c>
      <c r="G181" s="1">
        <v>3</v>
      </c>
      <c r="H181" s="1">
        <v>30</v>
      </c>
      <c r="I181" s="2" t="s">
        <v>6</v>
      </c>
      <c r="J181" s="7">
        <f>Tabla_cocina[[#This Row],[Precio Unitario]]*Tabla_cocina[[#This Row],[Cantidad Ordenada]]</f>
        <v>120</v>
      </c>
      <c r="K181" s="7">
        <f>Tabla_cocina[[#This Row],[Total del Pedido]]</f>
        <v>120</v>
      </c>
      <c r="L181" s="7">
        <f>Tabla_cocina[[#This Row],[Ganancia Bruta]]-Tabla_cocina[[#This Row],[Costo]]</f>
        <v>45</v>
      </c>
      <c r="M181" s="7">
        <f>Tabla_cocina[[#This Row],[Costo Unitario]]*Tabla_cocina[[#This Row],[Cantidad Ordenada]]</f>
        <v>75</v>
      </c>
      <c r="N181" s="12">
        <f>(Tabla_cocina[[#This Row],[Ganancia Neta]]/Tabla_cocina[[#This Row],[Costo]])</f>
        <v>0.6</v>
      </c>
      <c r="O181" s="17">
        <f>Tabla_cocina[[#This Row],[Tiempo de Preparacion]]/1440</f>
        <v>2.0833333333333332E-2</v>
      </c>
    </row>
    <row r="182" spans="1:15" x14ac:dyDescent="0.3">
      <c r="A182" s="1">
        <v>66</v>
      </c>
      <c r="B182" s="1">
        <v>18</v>
      </c>
      <c r="C182" s="2" t="s">
        <v>24</v>
      </c>
      <c r="D182" s="2" t="s">
        <v>101</v>
      </c>
      <c r="E182" s="3">
        <v>10</v>
      </c>
      <c r="F182" s="3">
        <v>18</v>
      </c>
      <c r="G182" s="1">
        <v>3</v>
      </c>
      <c r="H182" s="1">
        <v>55</v>
      </c>
      <c r="I182" s="2" t="s">
        <v>8</v>
      </c>
      <c r="J182" s="7">
        <f>Tabla_cocina[[#This Row],[Precio Unitario]]*Tabla_cocina[[#This Row],[Cantidad Ordenada]]</f>
        <v>54</v>
      </c>
      <c r="K182" s="7">
        <f>Tabla_cocina[[#This Row],[Total del Pedido]]</f>
        <v>54</v>
      </c>
      <c r="L182" s="7">
        <f>Tabla_cocina[[#This Row],[Ganancia Bruta]]-Tabla_cocina[[#This Row],[Costo]]</f>
        <v>24</v>
      </c>
      <c r="M182" s="7">
        <f>Tabla_cocina[[#This Row],[Costo Unitario]]*Tabla_cocina[[#This Row],[Cantidad Ordenada]]</f>
        <v>30</v>
      </c>
      <c r="N182" s="12">
        <f>(Tabla_cocina[[#This Row],[Ganancia Neta]]/Tabla_cocina[[#This Row],[Costo]])</f>
        <v>0.8</v>
      </c>
      <c r="O182" s="17">
        <f>Tabla_cocina[[#This Row],[Tiempo de Preparacion]]/1440</f>
        <v>3.8194444444444448E-2</v>
      </c>
    </row>
    <row r="183" spans="1:15" x14ac:dyDescent="0.3">
      <c r="A183" s="1">
        <v>67</v>
      </c>
      <c r="B183" s="1">
        <v>2</v>
      </c>
      <c r="C183" s="2" t="s">
        <v>11</v>
      </c>
      <c r="D183" s="2" t="s">
        <v>88</v>
      </c>
      <c r="E183" s="3">
        <v>25</v>
      </c>
      <c r="F183" s="3">
        <v>40</v>
      </c>
      <c r="G183" s="1">
        <v>1</v>
      </c>
      <c r="H183" s="1">
        <v>22</v>
      </c>
      <c r="I183" s="2" t="s">
        <v>6</v>
      </c>
      <c r="J183" s="7">
        <f>Tabla_cocina[[#This Row],[Precio Unitario]]*Tabla_cocina[[#This Row],[Cantidad Ordenada]]</f>
        <v>40</v>
      </c>
      <c r="K183" s="7">
        <f>Tabla_cocina[[#This Row],[Total del Pedido]]</f>
        <v>40</v>
      </c>
      <c r="L183" s="7">
        <f>Tabla_cocina[[#This Row],[Ganancia Bruta]]-Tabla_cocina[[#This Row],[Costo]]</f>
        <v>15</v>
      </c>
      <c r="M183" s="7">
        <f>Tabla_cocina[[#This Row],[Costo Unitario]]*Tabla_cocina[[#This Row],[Cantidad Ordenada]]</f>
        <v>25</v>
      </c>
      <c r="N183" s="12">
        <f>(Tabla_cocina[[#This Row],[Ganancia Neta]]/Tabla_cocina[[#This Row],[Costo]])</f>
        <v>0.6</v>
      </c>
      <c r="O183" s="17">
        <f>Tabla_cocina[[#This Row],[Tiempo de Preparacion]]/1440</f>
        <v>1.5277777777777777E-2</v>
      </c>
    </row>
    <row r="184" spans="1:15" x14ac:dyDescent="0.3">
      <c r="A184" s="1">
        <v>67</v>
      </c>
      <c r="B184" s="1">
        <v>2</v>
      </c>
      <c r="C184" s="2" t="s">
        <v>12</v>
      </c>
      <c r="D184" s="2" t="s">
        <v>89</v>
      </c>
      <c r="E184" s="3">
        <v>22</v>
      </c>
      <c r="F184" s="3">
        <v>36</v>
      </c>
      <c r="G184" s="1">
        <v>3</v>
      </c>
      <c r="H184" s="1">
        <v>59</v>
      </c>
      <c r="I184" s="2" t="s">
        <v>8</v>
      </c>
      <c r="J184" s="7">
        <f>Tabla_cocina[[#This Row],[Precio Unitario]]*Tabla_cocina[[#This Row],[Cantidad Ordenada]]</f>
        <v>108</v>
      </c>
      <c r="K184" s="7">
        <f>Tabla_cocina[[#This Row],[Total del Pedido]]</f>
        <v>108</v>
      </c>
      <c r="L184" s="7">
        <f>Tabla_cocina[[#This Row],[Ganancia Bruta]]-Tabla_cocina[[#This Row],[Costo]]</f>
        <v>42</v>
      </c>
      <c r="M184" s="7">
        <f>Tabla_cocina[[#This Row],[Costo Unitario]]*Tabla_cocina[[#This Row],[Cantidad Ordenada]]</f>
        <v>66</v>
      </c>
      <c r="N184" s="12">
        <f>(Tabla_cocina[[#This Row],[Ganancia Neta]]/Tabla_cocina[[#This Row],[Costo]])</f>
        <v>0.63636363636363635</v>
      </c>
      <c r="O184" s="17">
        <f>Tabla_cocina[[#This Row],[Tiempo de Preparacion]]/1440</f>
        <v>4.0972222222222222E-2</v>
      </c>
    </row>
    <row r="185" spans="1:15" x14ac:dyDescent="0.3">
      <c r="A185" s="1">
        <v>67</v>
      </c>
      <c r="B185" s="1">
        <v>2</v>
      </c>
      <c r="C185" s="2" t="s">
        <v>25</v>
      </c>
      <c r="D185" s="2" t="s">
        <v>102</v>
      </c>
      <c r="E185" s="3">
        <v>15</v>
      </c>
      <c r="F185" s="3">
        <v>26</v>
      </c>
      <c r="G185" s="1">
        <v>3</v>
      </c>
      <c r="H185" s="1">
        <v>15</v>
      </c>
      <c r="I185" s="2" t="s">
        <v>8</v>
      </c>
      <c r="J185" s="7">
        <f>Tabla_cocina[[#This Row],[Precio Unitario]]*Tabla_cocina[[#This Row],[Cantidad Ordenada]]</f>
        <v>78</v>
      </c>
      <c r="K185" s="7">
        <f>Tabla_cocina[[#This Row],[Total del Pedido]]</f>
        <v>78</v>
      </c>
      <c r="L185" s="7">
        <f>Tabla_cocina[[#This Row],[Ganancia Bruta]]-Tabla_cocina[[#This Row],[Costo]]</f>
        <v>33</v>
      </c>
      <c r="M185" s="7">
        <f>Tabla_cocina[[#This Row],[Costo Unitario]]*Tabla_cocina[[#This Row],[Cantidad Ordenada]]</f>
        <v>45</v>
      </c>
      <c r="N185" s="12">
        <f>(Tabla_cocina[[#This Row],[Ganancia Neta]]/Tabla_cocina[[#This Row],[Costo]])</f>
        <v>0.73333333333333328</v>
      </c>
      <c r="O185" s="17">
        <f>Tabla_cocina[[#This Row],[Tiempo de Preparacion]]/1440</f>
        <v>1.0416666666666666E-2</v>
      </c>
    </row>
    <row r="186" spans="1:15" x14ac:dyDescent="0.3">
      <c r="A186" s="1">
        <v>67</v>
      </c>
      <c r="B186" s="1">
        <v>2</v>
      </c>
      <c r="C186" s="2" t="s">
        <v>7</v>
      </c>
      <c r="D186" s="2" t="s">
        <v>85</v>
      </c>
      <c r="E186" s="3">
        <v>18</v>
      </c>
      <c r="F186" s="3">
        <v>30</v>
      </c>
      <c r="G186" s="1">
        <v>1</v>
      </c>
      <c r="H186" s="1">
        <v>35</v>
      </c>
      <c r="I186" s="2" t="s">
        <v>8</v>
      </c>
      <c r="J186" s="7">
        <f>Tabla_cocina[[#This Row],[Precio Unitario]]*Tabla_cocina[[#This Row],[Cantidad Ordenada]]</f>
        <v>30</v>
      </c>
      <c r="K186" s="7">
        <f>Tabla_cocina[[#This Row],[Total del Pedido]]</f>
        <v>30</v>
      </c>
      <c r="L186" s="7">
        <f>Tabla_cocina[[#This Row],[Ganancia Bruta]]-Tabla_cocina[[#This Row],[Costo]]</f>
        <v>12</v>
      </c>
      <c r="M186" s="7">
        <f>Tabla_cocina[[#This Row],[Costo Unitario]]*Tabla_cocina[[#This Row],[Cantidad Ordenada]]</f>
        <v>18</v>
      </c>
      <c r="N186" s="12">
        <f>(Tabla_cocina[[#This Row],[Ganancia Neta]]/Tabla_cocina[[#This Row],[Costo]])</f>
        <v>0.66666666666666663</v>
      </c>
      <c r="O186" s="17">
        <f>Tabla_cocina[[#This Row],[Tiempo de Preparacion]]/1440</f>
        <v>2.4305555555555556E-2</v>
      </c>
    </row>
    <row r="187" spans="1:15" x14ac:dyDescent="0.3">
      <c r="A187" s="1">
        <v>68</v>
      </c>
      <c r="B187" s="1">
        <v>8</v>
      </c>
      <c r="C187" s="2" t="s">
        <v>22</v>
      </c>
      <c r="D187" s="2" t="s">
        <v>99</v>
      </c>
      <c r="E187" s="3">
        <v>14</v>
      </c>
      <c r="F187" s="3">
        <v>23</v>
      </c>
      <c r="G187" s="1">
        <v>3</v>
      </c>
      <c r="H187" s="1">
        <v>43</v>
      </c>
      <c r="I187" s="2" t="s">
        <v>6</v>
      </c>
      <c r="J187" s="7">
        <f>Tabla_cocina[[#This Row],[Precio Unitario]]*Tabla_cocina[[#This Row],[Cantidad Ordenada]]</f>
        <v>69</v>
      </c>
      <c r="K187" s="7">
        <f>Tabla_cocina[[#This Row],[Total del Pedido]]</f>
        <v>69</v>
      </c>
      <c r="L187" s="7">
        <f>Tabla_cocina[[#This Row],[Ganancia Bruta]]-Tabla_cocina[[#This Row],[Costo]]</f>
        <v>27</v>
      </c>
      <c r="M187" s="7">
        <f>Tabla_cocina[[#This Row],[Costo Unitario]]*Tabla_cocina[[#This Row],[Cantidad Ordenada]]</f>
        <v>42</v>
      </c>
      <c r="N187" s="12">
        <f>(Tabla_cocina[[#This Row],[Ganancia Neta]]/Tabla_cocina[[#This Row],[Costo]])</f>
        <v>0.6428571428571429</v>
      </c>
      <c r="O187" s="17">
        <f>Tabla_cocina[[#This Row],[Tiempo de Preparacion]]/1440</f>
        <v>2.9861111111111113E-2</v>
      </c>
    </row>
    <row r="188" spans="1:15" x14ac:dyDescent="0.3">
      <c r="A188" s="1">
        <v>68</v>
      </c>
      <c r="B188" s="1">
        <v>8</v>
      </c>
      <c r="C188" s="2" t="s">
        <v>15</v>
      </c>
      <c r="D188" s="2" t="s">
        <v>92</v>
      </c>
      <c r="E188" s="3">
        <v>16</v>
      </c>
      <c r="F188" s="3">
        <v>28</v>
      </c>
      <c r="G188" s="1">
        <v>1</v>
      </c>
      <c r="H188" s="1">
        <v>19</v>
      </c>
      <c r="I188" s="2" t="s">
        <v>8</v>
      </c>
      <c r="J188" s="7">
        <f>Tabla_cocina[[#This Row],[Precio Unitario]]*Tabla_cocina[[#This Row],[Cantidad Ordenada]]</f>
        <v>28</v>
      </c>
      <c r="K188" s="7">
        <f>Tabla_cocina[[#This Row],[Total del Pedido]]</f>
        <v>28</v>
      </c>
      <c r="L188" s="7">
        <f>Tabla_cocina[[#This Row],[Ganancia Bruta]]-Tabla_cocina[[#This Row],[Costo]]</f>
        <v>12</v>
      </c>
      <c r="M188" s="7">
        <f>Tabla_cocina[[#This Row],[Costo Unitario]]*Tabla_cocina[[#This Row],[Cantidad Ordenada]]</f>
        <v>16</v>
      </c>
      <c r="N188" s="12">
        <f>(Tabla_cocina[[#This Row],[Ganancia Neta]]/Tabla_cocina[[#This Row],[Costo]])</f>
        <v>0.75</v>
      </c>
      <c r="O188" s="17">
        <f>Tabla_cocina[[#This Row],[Tiempo de Preparacion]]/1440</f>
        <v>1.3194444444444444E-2</v>
      </c>
    </row>
    <row r="189" spans="1:15" x14ac:dyDescent="0.3">
      <c r="A189" s="1">
        <v>68</v>
      </c>
      <c r="B189" s="1">
        <v>8</v>
      </c>
      <c r="C189" s="2" t="s">
        <v>18</v>
      </c>
      <c r="D189" s="2" t="s">
        <v>95</v>
      </c>
      <c r="E189" s="3">
        <v>19</v>
      </c>
      <c r="F189" s="3">
        <v>32</v>
      </c>
      <c r="G189" s="1">
        <v>3</v>
      </c>
      <c r="H189" s="1">
        <v>57</v>
      </c>
      <c r="I189" s="2" t="s">
        <v>8</v>
      </c>
      <c r="J189" s="7">
        <f>Tabla_cocina[[#This Row],[Precio Unitario]]*Tabla_cocina[[#This Row],[Cantidad Ordenada]]</f>
        <v>96</v>
      </c>
      <c r="K189" s="7">
        <f>Tabla_cocina[[#This Row],[Total del Pedido]]</f>
        <v>96</v>
      </c>
      <c r="L189" s="7">
        <f>Tabla_cocina[[#This Row],[Ganancia Bruta]]-Tabla_cocina[[#This Row],[Costo]]</f>
        <v>39</v>
      </c>
      <c r="M189" s="7">
        <f>Tabla_cocina[[#This Row],[Costo Unitario]]*Tabla_cocina[[#This Row],[Cantidad Ordenada]]</f>
        <v>57</v>
      </c>
      <c r="N189" s="12">
        <f>(Tabla_cocina[[#This Row],[Ganancia Neta]]/Tabla_cocina[[#This Row],[Costo]])</f>
        <v>0.68421052631578949</v>
      </c>
      <c r="O189" s="17">
        <f>Tabla_cocina[[#This Row],[Tiempo de Preparacion]]/1440</f>
        <v>3.9583333333333331E-2</v>
      </c>
    </row>
    <row r="190" spans="1:15" x14ac:dyDescent="0.3">
      <c r="A190" s="1">
        <v>68</v>
      </c>
      <c r="B190" s="1">
        <v>8</v>
      </c>
      <c r="C190" s="2" t="s">
        <v>26</v>
      </c>
      <c r="D190" s="2" t="s">
        <v>103</v>
      </c>
      <c r="E190" s="3">
        <v>15</v>
      </c>
      <c r="F190" s="3">
        <v>25</v>
      </c>
      <c r="G190" s="1">
        <v>1</v>
      </c>
      <c r="H190" s="1">
        <v>26</v>
      </c>
      <c r="I190" s="2" t="s">
        <v>8</v>
      </c>
      <c r="J190" s="7">
        <f>Tabla_cocina[[#This Row],[Precio Unitario]]*Tabla_cocina[[#This Row],[Cantidad Ordenada]]</f>
        <v>25</v>
      </c>
      <c r="K190" s="7">
        <f>Tabla_cocina[[#This Row],[Total del Pedido]]</f>
        <v>25</v>
      </c>
      <c r="L190" s="7">
        <f>Tabla_cocina[[#This Row],[Ganancia Bruta]]-Tabla_cocina[[#This Row],[Costo]]</f>
        <v>10</v>
      </c>
      <c r="M190" s="7">
        <f>Tabla_cocina[[#This Row],[Costo Unitario]]*Tabla_cocina[[#This Row],[Cantidad Ordenada]]</f>
        <v>15</v>
      </c>
      <c r="N190" s="12">
        <f>(Tabla_cocina[[#This Row],[Ganancia Neta]]/Tabla_cocina[[#This Row],[Costo]])</f>
        <v>0.66666666666666663</v>
      </c>
      <c r="O190" s="17">
        <f>Tabla_cocina[[#This Row],[Tiempo de Preparacion]]/1440</f>
        <v>1.8055555555555554E-2</v>
      </c>
    </row>
    <row r="191" spans="1:15" x14ac:dyDescent="0.3">
      <c r="A191" s="1">
        <v>69</v>
      </c>
      <c r="B191" s="1">
        <v>5</v>
      </c>
      <c r="C191" s="2" t="s">
        <v>23</v>
      </c>
      <c r="D191" s="2" t="s">
        <v>100</v>
      </c>
      <c r="E191" s="3">
        <v>13</v>
      </c>
      <c r="F191" s="3">
        <v>21</v>
      </c>
      <c r="G191" s="1">
        <v>3</v>
      </c>
      <c r="H191" s="1">
        <v>20</v>
      </c>
      <c r="I191" s="2" t="s">
        <v>6</v>
      </c>
      <c r="J191" s="7">
        <f>Tabla_cocina[[#This Row],[Precio Unitario]]*Tabla_cocina[[#This Row],[Cantidad Ordenada]]</f>
        <v>63</v>
      </c>
      <c r="K191" s="7">
        <f>Tabla_cocina[[#This Row],[Total del Pedido]]</f>
        <v>63</v>
      </c>
      <c r="L191" s="7">
        <f>Tabla_cocina[[#This Row],[Ganancia Bruta]]-Tabla_cocina[[#This Row],[Costo]]</f>
        <v>24</v>
      </c>
      <c r="M191" s="7">
        <f>Tabla_cocina[[#This Row],[Costo Unitario]]*Tabla_cocina[[#This Row],[Cantidad Ordenada]]</f>
        <v>39</v>
      </c>
      <c r="N191" s="12">
        <f>(Tabla_cocina[[#This Row],[Ganancia Neta]]/Tabla_cocina[[#This Row],[Costo]])</f>
        <v>0.61538461538461542</v>
      </c>
      <c r="O191" s="17">
        <f>Tabla_cocina[[#This Row],[Tiempo de Preparacion]]/1440</f>
        <v>1.3888888888888888E-2</v>
      </c>
    </row>
    <row r="192" spans="1:15" x14ac:dyDescent="0.3">
      <c r="A192" s="1">
        <v>69</v>
      </c>
      <c r="B192" s="1">
        <v>5</v>
      </c>
      <c r="C192" s="2" t="s">
        <v>5</v>
      </c>
      <c r="D192" s="2" t="s">
        <v>84</v>
      </c>
      <c r="E192" s="3">
        <v>14</v>
      </c>
      <c r="F192" s="3">
        <v>24</v>
      </c>
      <c r="G192" s="1">
        <v>3</v>
      </c>
      <c r="H192" s="1">
        <v>48</v>
      </c>
      <c r="I192" s="2" t="s">
        <v>8</v>
      </c>
      <c r="J192" s="7">
        <f>Tabla_cocina[[#This Row],[Precio Unitario]]*Tabla_cocina[[#This Row],[Cantidad Ordenada]]</f>
        <v>72</v>
      </c>
      <c r="K192" s="7">
        <f>Tabla_cocina[[#This Row],[Total del Pedido]]</f>
        <v>72</v>
      </c>
      <c r="L192" s="7">
        <f>Tabla_cocina[[#This Row],[Ganancia Bruta]]-Tabla_cocina[[#This Row],[Costo]]</f>
        <v>30</v>
      </c>
      <c r="M192" s="7">
        <f>Tabla_cocina[[#This Row],[Costo Unitario]]*Tabla_cocina[[#This Row],[Cantidad Ordenada]]</f>
        <v>42</v>
      </c>
      <c r="N192" s="12">
        <f>(Tabla_cocina[[#This Row],[Ganancia Neta]]/Tabla_cocina[[#This Row],[Costo]])</f>
        <v>0.7142857142857143</v>
      </c>
      <c r="O192" s="17">
        <f>Tabla_cocina[[#This Row],[Tiempo de Preparacion]]/1440</f>
        <v>3.3333333333333333E-2</v>
      </c>
    </row>
    <row r="193" spans="1:15" x14ac:dyDescent="0.3">
      <c r="A193" s="1">
        <v>69</v>
      </c>
      <c r="B193" s="1">
        <v>5</v>
      </c>
      <c r="C193" s="2" t="s">
        <v>14</v>
      </c>
      <c r="D193" s="2" t="s">
        <v>91</v>
      </c>
      <c r="E193" s="3">
        <v>20</v>
      </c>
      <c r="F193" s="3">
        <v>33</v>
      </c>
      <c r="G193" s="1">
        <v>3</v>
      </c>
      <c r="H193" s="1">
        <v>24</v>
      </c>
      <c r="I193" s="2" t="s">
        <v>8</v>
      </c>
      <c r="J193" s="7">
        <f>Tabla_cocina[[#This Row],[Precio Unitario]]*Tabla_cocina[[#This Row],[Cantidad Ordenada]]</f>
        <v>99</v>
      </c>
      <c r="K193" s="7">
        <f>Tabla_cocina[[#This Row],[Total del Pedido]]</f>
        <v>99</v>
      </c>
      <c r="L193" s="7">
        <f>Tabla_cocina[[#This Row],[Ganancia Bruta]]-Tabla_cocina[[#This Row],[Costo]]</f>
        <v>39</v>
      </c>
      <c r="M193" s="7">
        <f>Tabla_cocina[[#This Row],[Costo Unitario]]*Tabla_cocina[[#This Row],[Cantidad Ordenada]]</f>
        <v>60</v>
      </c>
      <c r="N193" s="12">
        <f>(Tabla_cocina[[#This Row],[Ganancia Neta]]/Tabla_cocina[[#This Row],[Costo]])</f>
        <v>0.65</v>
      </c>
      <c r="O193" s="17">
        <f>Tabla_cocina[[#This Row],[Tiempo de Preparacion]]/1440</f>
        <v>1.6666666666666666E-2</v>
      </c>
    </row>
    <row r="194" spans="1:15" x14ac:dyDescent="0.3">
      <c r="A194" s="1">
        <v>70</v>
      </c>
      <c r="B194" s="1">
        <v>17</v>
      </c>
      <c r="C194" s="2" t="s">
        <v>26</v>
      </c>
      <c r="D194" s="2" t="s">
        <v>103</v>
      </c>
      <c r="E194" s="3">
        <v>15</v>
      </c>
      <c r="F194" s="3">
        <v>25</v>
      </c>
      <c r="G194" s="1">
        <v>2</v>
      </c>
      <c r="H194" s="1">
        <v>19</v>
      </c>
      <c r="I194" s="2" t="s">
        <v>8</v>
      </c>
      <c r="J194" s="7">
        <f>Tabla_cocina[[#This Row],[Precio Unitario]]*Tabla_cocina[[#This Row],[Cantidad Ordenada]]</f>
        <v>50</v>
      </c>
      <c r="K194" s="7">
        <f>Tabla_cocina[[#This Row],[Total del Pedido]]</f>
        <v>50</v>
      </c>
      <c r="L194" s="7">
        <f>Tabla_cocina[[#This Row],[Ganancia Bruta]]-Tabla_cocina[[#This Row],[Costo]]</f>
        <v>20</v>
      </c>
      <c r="M194" s="7">
        <f>Tabla_cocina[[#This Row],[Costo Unitario]]*Tabla_cocina[[#This Row],[Cantidad Ordenada]]</f>
        <v>30</v>
      </c>
      <c r="N194" s="12">
        <f>(Tabla_cocina[[#This Row],[Ganancia Neta]]/Tabla_cocina[[#This Row],[Costo]])</f>
        <v>0.66666666666666663</v>
      </c>
      <c r="O194" s="17">
        <f>Tabla_cocina[[#This Row],[Tiempo de Preparacion]]/1440</f>
        <v>1.3194444444444444E-2</v>
      </c>
    </row>
    <row r="195" spans="1:15" x14ac:dyDescent="0.3">
      <c r="A195" s="1">
        <v>70</v>
      </c>
      <c r="B195" s="1">
        <v>17</v>
      </c>
      <c r="C195" s="2" t="s">
        <v>20</v>
      </c>
      <c r="D195" s="2" t="s">
        <v>97</v>
      </c>
      <c r="E195" s="3">
        <v>20</v>
      </c>
      <c r="F195" s="3">
        <v>34</v>
      </c>
      <c r="G195" s="1">
        <v>2</v>
      </c>
      <c r="H195" s="1">
        <v>21</v>
      </c>
      <c r="I195" s="2" t="s">
        <v>8</v>
      </c>
      <c r="J195" s="7">
        <f>Tabla_cocina[[#This Row],[Precio Unitario]]*Tabla_cocina[[#This Row],[Cantidad Ordenada]]</f>
        <v>68</v>
      </c>
      <c r="K195" s="7">
        <f>Tabla_cocina[[#This Row],[Total del Pedido]]</f>
        <v>68</v>
      </c>
      <c r="L195" s="7">
        <f>Tabla_cocina[[#This Row],[Ganancia Bruta]]-Tabla_cocina[[#This Row],[Costo]]</f>
        <v>28</v>
      </c>
      <c r="M195" s="7">
        <f>Tabla_cocina[[#This Row],[Costo Unitario]]*Tabla_cocina[[#This Row],[Cantidad Ordenada]]</f>
        <v>40</v>
      </c>
      <c r="N195" s="12">
        <f>(Tabla_cocina[[#This Row],[Ganancia Neta]]/Tabla_cocina[[#This Row],[Costo]])</f>
        <v>0.7</v>
      </c>
      <c r="O195" s="17">
        <f>Tabla_cocina[[#This Row],[Tiempo de Preparacion]]/1440</f>
        <v>1.4583333333333334E-2</v>
      </c>
    </row>
    <row r="196" spans="1:15" x14ac:dyDescent="0.3">
      <c r="A196" s="1">
        <v>71</v>
      </c>
      <c r="B196" s="1">
        <v>18</v>
      </c>
      <c r="C196" s="2" t="s">
        <v>7</v>
      </c>
      <c r="D196" s="2" t="s">
        <v>85</v>
      </c>
      <c r="E196" s="3">
        <v>18</v>
      </c>
      <c r="F196" s="3">
        <v>30</v>
      </c>
      <c r="G196" s="1">
        <v>3</v>
      </c>
      <c r="H196" s="1">
        <v>20</v>
      </c>
      <c r="I196" s="2" t="s">
        <v>8</v>
      </c>
      <c r="J196" s="7">
        <f>Tabla_cocina[[#This Row],[Precio Unitario]]*Tabla_cocina[[#This Row],[Cantidad Ordenada]]</f>
        <v>90</v>
      </c>
      <c r="K196" s="7">
        <f>Tabla_cocina[[#This Row],[Total del Pedido]]</f>
        <v>90</v>
      </c>
      <c r="L196" s="7">
        <f>Tabla_cocina[[#This Row],[Ganancia Bruta]]-Tabla_cocina[[#This Row],[Costo]]</f>
        <v>36</v>
      </c>
      <c r="M196" s="7">
        <f>Tabla_cocina[[#This Row],[Costo Unitario]]*Tabla_cocina[[#This Row],[Cantidad Ordenada]]</f>
        <v>54</v>
      </c>
      <c r="N196" s="12">
        <f>(Tabla_cocina[[#This Row],[Ganancia Neta]]/Tabla_cocina[[#This Row],[Costo]])</f>
        <v>0.66666666666666663</v>
      </c>
      <c r="O196" s="17">
        <f>Tabla_cocina[[#This Row],[Tiempo de Preparacion]]/1440</f>
        <v>1.3888888888888888E-2</v>
      </c>
    </row>
    <row r="197" spans="1:15" x14ac:dyDescent="0.3">
      <c r="A197" s="1">
        <v>71</v>
      </c>
      <c r="B197" s="1">
        <v>18</v>
      </c>
      <c r="C197" s="2" t="s">
        <v>22</v>
      </c>
      <c r="D197" s="2" t="s">
        <v>99</v>
      </c>
      <c r="E197" s="3">
        <v>14</v>
      </c>
      <c r="F197" s="3">
        <v>23</v>
      </c>
      <c r="G197" s="1">
        <v>2</v>
      </c>
      <c r="H197" s="1">
        <v>29</v>
      </c>
      <c r="I197" s="2" t="s">
        <v>8</v>
      </c>
      <c r="J197" s="7">
        <f>Tabla_cocina[[#This Row],[Precio Unitario]]*Tabla_cocina[[#This Row],[Cantidad Ordenada]]</f>
        <v>46</v>
      </c>
      <c r="K197" s="7">
        <f>Tabla_cocina[[#This Row],[Total del Pedido]]</f>
        <v>46</v>
      </c>
      <c r="L197" s="7">
        <f>Tabla_cocina[[#This Row],[Ganancia Bruta]]-Tabla_cocina[[#This Row],[Costo]]</f>
        <v>18</v>
      </c>
      <c r="M197" s="7">
        <f>Tabla_cocina[[#This Row],[Costo Unitario]]*Tabla_cocina[[#This Row],[Cantidad Ordenada]]</f>
        <v>28</v>
      </c>
      <c r="N197" s="12">
        <f>(Tabla_cocina[[#This Row],[Ganancia Neta]]/Tabla_cocina[[#This Row],[Costo]])</f>
        <v>0.6428571428571429</v>
      </c>
      <c r="O197" s="17">
        <f>Tabla_cocina[[#This Row],[Tiempo de Preparacion]]/1440</f>
        <v>2.013888888888889E-2</v>
      </c>
    </row>
    <row r="198" spans="1:15" x14ac:dyDescent="0.3">
      <c r="A198" s="1">
        <v>72</v>
      </c>
      <c r="B198" s="1">
        <v>17</v>
      </c>
      <c r="C198" s="2" t="s">
        <v>23</v>
      </c>
      <c r="D198" s="2" t="s">
        <v>100</v>
      </c>
      <c r="E198" s="3">
        <v>13</v>
      </c>
      <c r="F198" s="3">
        <v>21</v>
      </c>
      <c r="G198" s="1">
        <v>1</v>
      </c>
      <c r="H198" s="1">
        <v>17</v>
      </c>
      <c r="I198" s="2" t="s">
        <v>8</v>
      </c>
      <c r="J198" s="7">
        <f>Tabla_cocina[[#This Row],[Precio Unitario]]*Tabla_cocina[[#This Row],[Cantidad Ordenada]]</f>
        <v>21</v>
      </c>
      <c r="K198" s="7">
        <f>Tabla_cocina[[#This Row],[Total del Pedido]]</f>
        <v>21</v>
      </c>
      <c r="L198" s="7">
        <f>Tabla_cocina[[#This Row],[Ganancia Bruta]]-Tabla_cocina[[#This Row],[Costo]]</f>
        <v>8</v>
      </c>
      <c r="M198" s="7">
        <f>Tabla_cocina[[#This Row],[Costo Unitario]]*Tabla_cocina[[#This Row],[Cantidad Ordenada]]</f>
        <v>13</v>
      </c>
      <c r="N198" s="12">
        <f>(Tabla_cocina[[#This Row],[Ganancia Neta]]/Tabla_cocina[[#This Row],[Costo]])</f>
        <v>0.61538461538461542</v>
      </c>
      <c r="O198" s="17">
        <f>Tabla_cocina[[#This Row],[Tiempo de Preparacion]]/1440</f>
        <v>1.1805555555555555E-2</v>
      </c>
    </row>
    <row r="199" spans="1:15" x14ac:dyDescent="0.3">
      <c r="A199" s="1">
        <v>72</v>
      </c>
      <c r="B199" s="1">
        <v>17</v>
      </c>
      <c r="C199" s="2" t="s">
        <v>24</v>
      </c>
      <c r="D199" s="2" t="s">
        <v>101</v>
      </c>
      <c r="E199" s="3">
        <v>10</v>
      </c>
      <c r="F199" s="3">
        <v>18</v>
      </c>
      <c r="G199" s="1">
        <v>3</v>
      </c>
      <c r="H199" s="1">
        <v>37</v>
      </c>
      <c r="I199" s="2" t="s">
        <v>8</v>
      </c>
      <c r="J199" s="7">
        <f>Tabla_cocina[[#This Row],[Precio Unitario]]*Tabla_cocina[[#This Row],[Cantidad Ordenada]]</f>
        <v>54</v>
      </c>
      <c r="K199" s="7">
        <f>Tabla_cocina[[#This Row],[Total del Pedido]]</f>
        <v>54</v>
      </c>
      <c r="L199" s="7">
        <f>Tabla_cocina[[#This Row],[Ganancia Bruta]]-Tabla_cocina[[#This Row],[Costo]]</f>
        <v>24</v>
      </c>
      <c r="M199" s="7">
        <f>Tabla_cocina[[#This Row],[Costo Unitario]]*Tabla_cocina[[#This Row],[Cantidad Ordenada]]</f>
        <v>30</v>
      </c>
      <c r="N199" s="12">
        <f>(Tabla_cocina[[#This Row],[Ganancia Neta]]/Tabla_cocina[[#This Row],[Costo]])</f>
        <v>0.8</v>
      </c>
      <c r="O199" s="17">
        <f>Tabla_cocina[[#This Row],[Tiempo de Preparacion]]/1440</f>
        <v>2.5694444444444443E-2</v>
      </c>
    </row>
    <row r="200" spans="1:15" x14ac:dyDescent="0.3">
      <c r="A200" s="1">
        <v>73</v>
      </c>
      <c r="B200" s="1">
        <v>1</v>
      </c>
      <c r="C200" s="2" t="s">
        <v>10</v>
      </c>
      <c r="D200" s="2" t="s">
        <v>87</v>
      </c>
      <c r="E200" s="3">
        <v>16</v>
      </c>
      <c r="F200" s="3">
        <v>27</v>
      </c>
      <c r="G200" s="1">
        <v>3</v>
      </c>
      <c r="H200" s="1">
        <v>20</v>
      </c>
      <c r="I200" s="2" t="s">
        <v>6</v>
      </c>
      <c r="J200" s="7">
        <f>Tabla_cocina[[#This Row],[Precio Unitario]]*Tabla_cocina[[#This Row],[Cantidad Ordenada]]</f>
        <v>81</v>
      </c>
      <c r="K200" s="7">
        <f>Tabla_cocina[[#This Row],[Total del Pedido]]</f>
        <v>81</v>
      </c>
      <c r="L200" s="7">
        <f>Tabla_cocina[[#This Row],[Ganancia Bruta]]-Tabla_cocina[[#This Row],[Costo]]</f>
        <v>33</v>
      </c>
      <c r="M200" s="7">
        <f>Tabla_cocina[[#This Row],[Costo Unitario]]*Tabla_cocina[[#This Row],[Cantidad Ordenada]]</f>
        <v>48</v>
      </c>
      <c r="N200" s="12">
        <f>(Tabla_cocina[[#This Row],[Ganancia Neta]]/Tabla_cocina[[#This Row],[Costo]])</f>
        <v>0.6875</v>
      </c>
      <c r="O200" s="17">
        <f>Tabla_cocina[[#This Row],[Tiempo de Preparacion]]/1440</f>
        <v>1.3888888888888888E-2</v>
      </c>
    </row>
    <row r="201" spans="1:15" x14ac:dyDescent="0.3">
      <c r="A201" s="1">
        <v>74</v>
      </c>
      <c r="B201" s="1">
        <v>19</v>
      </c>
      <c r="C201" s="2" t="s">
        <v>25</v>
      </c>
      <c r="D201" s="2" t="s">
        <v>102</v>
      </c>
      <c r="E201" s="3">
        <v>15</v>
      </c>
      <c r="F201" s="3">
        <v>26</v>
      </c>
      <c r="G201" s="1">
        <v>2</v>
      </c>
      <c r="H201" s="1">
        <v>39</v>
      </c>
      <c r="I201" s="2" t="s">
        <v>8</v>
      </c>
      <c r="J201" s="7">
        <f>Tabla_cocina[[#This Row],[Precio Unitario]]*Tabla_cocina[[#This Row],[Cantidad Ordenada]]</f>
        <v>52</v>
      </c>
      <c r="K201" s="7">
        <f>Tabla_cocina[[#This Row],[Total del Pedido]]</f>
        <v>52</v>
      </c>
      <c r="L201" s="7">
        <f>Tabla_cocina[[#This Row],[Ganancia Bruta]]-Tabla_cocina[[#This Row],[Costo]]</f>
        <v>22</v>
      </c>
      <c r="M201" s="7">
        <f>Tabla_cocina[[#This Row],[Costo Unitario]]*Tabla_cocina[[#This Row],[Cantidad Ordenada]]</f>
        <v>30</v>
      </c>
      <c r="N201" s="12">
        <f>(Tabla_cocina[[#This Row],[Ganancia Neta]]/Tabla_cocina[[#This Row],[Costo]])</f>
        <v>0.73333333333333328</v>
      </c>
      <c r="O201" s="17">
        <f>Tabla_cocina[[#This Row],[Tiempo de Preparacion]]/1440</f>
        <v>2.7083333333333334E-2</v>
      </c>
    </row>
    <row r="202" spans="1:15" x14ac:dyDescent="0.3">
      <c r="A202" s="1">
        <v>74</v>
      </c>
      <c r="B202" s="1">
        <v>19</v>
      </c>
      <c r="C202" s="2" t="s">
        <v>20</v>
      </c>
      <c r="D202" s="2" t="s">
        <v>97</v>
      </c>
      <c r="E202" s="3">
        <v>20</v>
      </c>
      <c r="F202" s="3">
        <v>34</v>
      </c>
      <c r="G202" s="1">
        <v>3</v>
      </c>
      <c r="H202" s="1">
        <v>37</v>
      </c>
      <c r="I202" s="2" t="s">
        <v>6</v>
      </c>
      <c r="J202" s="7">
        <f>Tabla_cocina[[#This Row],[Precio Unitario]]*Tabla_cocina[[#This Row],[Cantidad Ordenada]]</f>
        <v>102</v>
      </c>
      <c r="K202" s="7">
        <f>Tabla_cocina[[#This Row],[Total del Pedido]]</f>
        <v>102</v>
      </c>
      <c r="L202" s="7">
        <f>Tabla_cocina[[#This Row],[Ganancia Bruta]]-Tabla_cocina[[#This Row],[Costo]]</f>
        <v>42</v>
      </c>
      <c r="M202" s="7">
        <f>Tabla_cocina[[#This Row],[Costo Unitario]]*Tabla_cocina[[#This Row],[Cantidad Ordenada]]</f>
        <v>60</v>
      </c>
      <c r="N202" s="12">
        <f>(Tabla_cocina[[#This Row],[Ganancia Neta]]/Tabla_cocina[[#This Row],[Costo]])</f>
        <v>0.7</v>
      </c>
      <c r="O202" s="17">
        <f>Tabla_cocina[[#This Row],[Tiempo de Preparacion]]/1440</f>
        <v>2.5694444444444443E-2</v>
      </c>
    </row>
    <row r="203" spans="1:15" x14ac:dyDescent="0.3">
      <c r="A203" s="1">
        <v>74</v>
      </c>
      <c r="B203" s="1">
        <v>19</v>
      </c>
      <c r="C203" s="2" t="s">
        <v>18</v>
      </c>
      <c r="D203" s="2" t="s">
        <v>95</v>
      </c>
      <c r="E203" s="3">
        <v>19</v>
      </c>
      <c r="F203" s="3">
        <v>32</v>
      </c>
      <c r="G203" s="1">
        <v>2</v>
      </c>
      <c r="H203" s="1">
        <v>24</v>
      </c>
      <c r="I203" s="2" t="s">
        <v>8</v>
      </c>
      <c r="J203" s="7">
        <f>Tabla_cocina[[#This Row],[Precio Unitario]]*Tabla_cocina[[#This Row],[Cantidad Ordenada]]</f>
        <v>64</v>
      </c>
      <c r="K203" s="7">
        <f>Tabla_cocina[[#This Row],[Total del Pedido]]</f>
        <v>64</v>
      </c>
      <c r="L203" s="7">
        <f>Tabla_cocina[[#This Row],[Ganancia Bruta]]-Tabla_cocina[[#This Row],[Costo]]</f>
        <v>26</v>
      </c>
      <c r="M203" s="7">
        <f>Tabla_cocina[[#This Row],[Costo Unitario]]*Tabla_cocina[[#This Row],[Cantidad Ordenada]]</f>
        <v>38</v>
      </c>
      <c r="N203" s="12">
        <f>(Tabla_cocina[[#This Row],[Ganancia Neta]]/Tabla_cocina[[#This Row],[Costo]])</f>
        <v>0.68421052631578949</v>
      </c>
      <c r="O203" s="17">
        <f>Tabla_cocina[[#This Row],[Tiempo de Preparacion]]/1440</f>
        <v>1.6666666666666666E-2</v>
      </c>
    </row>
    <row r="204" spans="1:15" x14ac:dyDescent="0.3">
      <c r="A204" s="1">
        <v>75</v>
      </c>
      <c r="B204" s="1">
        <v>19</v>
      </c>
      <c r="C204" s="2" t="s">
        <v>11</v>
      </c>
      <c r="D204" s="2" t="s">
        <v>88</v>
      </c>
      <c r="E204" s="3">
        <v>25</v>
      </c>
      <c r="F204" s="3">
        <v>40</v>
      </c>
      <c r="G204" s="1">
        <v>1</v>
      </c>
      <c r="H204" s="1">
        <v>35</v>
      </c>
      <c r="I204" s="2" t="s">
        <v>6</v>
      </c>
      <c r="J204" s="7">
        <f>Tabla_cocina[[#This Row],[Precio Unitario]]*Tabla_cocina[[#This Row],[Cantidad Ordenada]]</f>
        <v>40</v>
      </c>
      <c r="K204" s="7">
        <f>Tabla_cocina[[#This Row],[Total del Pedido]]</f>
        <v>40</v>
      </c>
      <c r="L204" s="7">
        <f>Tabla_cocina[[#This Row],[Ganancia Bruta]]-Tabla_cocina[[#This Row],[Costo]]</f>
        <v>15</v>
      </c>
      <c r="M204" s="7">
        <f>Tabla_cocina[[#This Row],[Costo Unitario]]*Tabla_cocina[[#This Row],[Cantidad Ordenada]]</f>
        <v>25</v>
      </c>
      <c r="N204" s="12">
        <f>(Tabla_cocina[[#This Row],[Ganancia Neta]]/Tabla_cocina[[#This Row],[Costo]])</f>
        <v>0.6</v>
      </c>
      <c r="O204" s="17">
        <f>Tabla_cocina[[#This Row],[Tiempo de Preparacion]]/1440</f>
        <v>2.4305555555555556E-2</v>
      </c>
    </row>
    <row r="205" spans="1:15" x14ac:dyDescent="0.3">
      <c r="A205" s="1">
        <v>75</v>
      </c>
      <c r="B205" s="1">
        <v>19</v>
      </c>
      <c r="C205" s="2" t="s">
        <v>22</v>
      </c>
      <c r="D205" s="2" t="s">
        <v>99</v>
      </c>
      <c r="E205" s="3">
        <v>14</v>
      </c>
      <c r="F205" s="3">
        <v>23</v>
      </c>
      <c r="G205" s="1">
        <v>3</v>
      </c>
      <c r="H205" s="1">
        <v>16</v>
      </c>
      <c r="I205" s="2" t="s">
        <v>8</v>
      </c>
      <c r="J205" s="7">
        <f>Tabla_cocina[[#This Row],[Precio Unitario]]*Tabla_cocina[[#This Row],[Cantidad Ordenada]]</f>
        <v>69</v>
      </c>
      <c r="K205" s="7">
        <f>Tabla_cocina[[#This Row],[Total del Pedido]]</f>
        <v>69</v>
      </c>
      <c r="L205" s="7">
        <f>Tabla_cocina[[#This Row],[Ganancia Bruta]]-Tabla_cocina[[#This Row],[Costo]]</f>
        <v>27</v>
      </c>
      <c r="M205" s="7">
        <f>Tabla_cocina[[#This Row],[Costo Unitario]]*Tabla_cocina[[#This Row],[Cantidad Ordenada]]</f>
        <v>42</v>
      </c>
      <c r="N205" s="12">
        <f>(Tabla_cocina[[#This Row],[Ganancia Neta]]/Tabla_cocina[[#This Row],[Costo]])</f>
        <v>0.6428571428571429</v>
      </c>
      <c r="O205" s="17">
        <f>Tabla_cocina[[#This Row],[Tiempo de Preparacion]]/1440</f>
        <v>1.1111111111111112E-2</v>
      </c>
    </row>
    <row r="206" spans="1:15" x14ac:dyDescent="0.3">
      <c r="A206" s="1">
        <v>76</v>
      </c>
      <c r="B206" s="1">
        <v>17</v>
      </c>
      <c r="C206" s="2" t="s">
        <v>7</v>
      </c>
      <c r="D206" s="2" t="s">
        <v>85</v>
      </c>
      <c r="E206" s="3">
        <v>18</v>
      </c>
      <c r="F206" s="3">
        <v>30</v>
      </c>
      <c r="G206" s="1">
        <v>3</v>
      </c>
      <c r="H206" s="1">
        <v>13</v>
      </c>
      <c r="I206" s="2" t="s">
        <v>8</v>
      </c>
      <c r="J206" s="7">
        <f>Tabla_cocina[[#This Row],[Precio Unitario]]*Tabla_cocina[[#This Row],[Cantidad Ordenada]]</f>
        <v>90</v>
      </c>
      <c r="K206" s="7">
        <f>Tabla_cocina[[#This Row],[Total del Pedido]]</f>
        <v>90</v>
      </c>
      <c r="L206" s="7">
        <f>Tabla_cocina[[#This Row],[Ganancia Bruta]]-Tabla_cocina[[#This Row],[Costo]]</f>
        <v>36</v>
      </c>
      <c r="M206" s="7">
        <f>Tabla_cocina[[#This Row],[Costo Unitario]]*Tabla_cocina[[#This Row],[Cantidad Ordenada]]</f>
        <v>54</v>
      </c>
      <c r="N206" s="12">
        <f>(Tabla_cocina[[#This Row],[Ganancia Neta]]/Tabla_cocina[[#This Row],[Costo]])</f>
        <v>0.66666666666666663</v>
      </c>
      <c r="O206" s="17">
        <f>Tabla_cocina[[#This Row],[Tiempo de Preparacion]]/1440</f>
        <v>9.0277777777777769E-3</v>
      </c>
    </row>
    <row r="207" spans="1:15" x14ac:dyDescent="0.3">
      <c r="A207" s="1">
        <v>76</v>
      </c>
      <c r="B207" s="1">
        <v>17</v>
      </c>
      <c r="C207" s="2" t="s">
        <v>24</v>
      </c>
      <c r="D207" s="2" t="s">
        <v>101</v>
      </c>
      <c r="E207" s="3">
        <v>10</v>
      </c>
      <c r="F207" s="3">
        <v>18</v>
      </c>
      <c r="G207" s="1">
        <v>1</v>
      </c>
      <c r="H207" s="1">
        <v>34</v>
      </c>
      <c r="I207" s="2" t="s">
        <v>8</v>
      </c>
      <c r="J207" s="7">
        <f>Tabla_cocina[[#This Row],[Precio Unitario]]*Tabla_cocina[[#This Row],[Cantidad Ordenada]]</f>
        <v>18</v>
      </c>
      <c r="K207" s="7">
        <f>Tabla_cocina[[#This Row],[Total del Pedido]]</f>
        <v>18</v>
      </c>
      <c r="L207" s="7">
        <f>Tabla_cocina[[#This Row],[Ganancia Bruta]]-Tabla_cocina[[#This Row],[Costo]]</f>
        <v>8</v>
      </c>
      <c r="M207" s="7">
        <f>Tabla_cocina[[#This Row],[Costo Unitario]]*Tabla_cocina[[#This Row],[Cantidad Ordenada]]</f>
        <v>10</v>
      </c>
      <c r="N207" s="12">
        <f>(Tabla_cocina[[#This Row],[Ganancia Neta]]/Tabla_cocina[[#This Row],[Costo]])</f>
        <v>0.8</v>
      </c>
      <c r="O207" s="17">
        <f>Tabla_cocina[[#This Row],[Tiempo de Preparacion]]/1440</f>
        <v>2.361111111111111E-2</v>
      </c>
    </row>
    <row r="208" spans="1:15" x14ac:dyDescent="0.3">
      <c r="A208" s="1">
        <v>76</v>
      </c>
      <c r="B208" s="1">
        <v>17</v>
      </c>
      <c r="C208" s="2" t="s">
        <v>5</v>
      </c>
      <c r="D208" s="2" t="s">
        <v>84</v>
      </c>
      <c r="E208" s="3">
        <v>14</v>
      </c>
      <c r="F208" s="3">
        <v>24</v>
      </c>
      <c r="G208" s="1">
        <v>1</v>
      </c>
      <c r="H208" s="1">
        <v>20</v>
      </c>
      <c r="I208" s="2" t="s">
        <v>6</v>
      </c>
      <c r="J208" s="7">
        <f>Tabla_cocina[[#This Row],[Precio Unitario]]*Tabla_cocina[[#This Row],[Cantidad Ordenada]]</f>
        <v>24</v>
      </c>
      <c r="K208" s="7">
        <f>Tabla_cocina[[#This Row],[Total del Pedido]]</f>
        <v>24</v>
      </c>
      <c r="L208" s="7">
        <f>Tabla_cocina[[#This Row],[Ganancia Bruta]]-Tabla_cocina[[#This Row],[Costo]]</f>
        <v>10</v>
      </c>
      <c r="M208" s="7">
        <f>Tabla_cocina[[#This Row],[Costo Unitario]]*Tabla_cocina[[#This Row],[Cantidad Ordenada]]</f>
        <v>14</v>
      </c>
      <c r="N208" s="12">
        <f>(Tabla_cocina[[#This Row],[Ganancia Neta]]/Tabla_cocina[[#This Row],[Costo]])</f>
        <v>0.7142857142857143</v>
      </c>
      <c r="O208" s="17">
        <f>Tabla_cocina[[#This Row],[Tiempo de Preparacion]]/1440</f>
        <v>1.3888888888888888E-2</v>
      </c>
    </row>
    <row r="209" spans="1:15" x14ac:dyDescent="0.3">
      <c r="A209" s="1">
        <v>76</v>
      </c>
      <c r="B209" s="1">
        <v>17</v>
      </c>
      <c r="C209" s="2" t="s">
        <v>25</v>
      </c>
      <c r="D209" s="2" t="s">
        <v>102</v>
      </c>
      <c r="E209" s="3">
        <v>15</v>
      </c>
      <c r="F209" s="3">
        <v>26</v>
      </c>
      <c r="G209" s="1">
        <v>1</v>
      </c>
      <c r="H209" s="1">
        <v>30</v>
      </c>
      <c r="I209" s="2" t="s">
        <v>6</v>
      </c>
      <c r="J209" s="7">
        <f>Tabla_cocina[[#This Row],[Precio Unitario]]*Tabla_cocina[[#This Row],[Cantidad Ordenada]]</f>
        <v>26</v>
      </c>
      <c r="K209" s="7">
        <f>Tabla_cocina[[#This Row],[Total del Pedido]]</f>
        <v>26</v>
      </c>
      <c r="L209" s="7">
        <f>Tabla_cocina[[#This Row],[Ganancia Bruta]]-Tabla_cocina[[#This Row],[Costo]]</f>
        <v>11</v>
      </c>
      <c r="M209" s="7">
        <f>Tabla_cocina[[#This Row],[Costo Unitario]]*Tabla_cocina[[#This Row],[Cantidad Ordenada]]</f>
        <v>15</v>
      </c>
      <c r="N209" s="12">
        <f>(Tabla_cocina[[#This Row],[Ganancia Neta]]/Tabla_cocina[[#This Row],[Costo]])</f>
        <v>0.73333333333333328</v>
      </c>
      <c r="O209" s="17">
        <f>Tabla_cocina[[#This Row],[Tiempo de Preparacion]]/1440</f>
        <v>2.0833333333333332E-2</v>
      </c>
    </row>
    <row r="210" spans="1:15" x14ac:dyDescent="0.3">
      <c r="A210" s="1">
        <v>77</v>
      </c>
      <c r="B210" s="1">
        <v>3</v>
      </c>
      <c r="C210" s="2" t="s">
        <v>24</v>
      </c>
      <c r="D210" s="2" t="s">
        <v>101</v>
      </c>
      <c r="E210" s="3">
        <v>10</v>
      </c>
      <c r="F210" s="3">
        <v>18</v>
      </c>
      <c r="G210" s="1">
        <v>1</v>
      </c>
      <c r="H210" s="1">
        <v>34</v>
      </c>
      <c r="I210" s="2" t="s">
        <v>8</v>
      </c>
      <c r="J210" s="7">
        <f>Tabla_cocina[[#This Row],[Precio Unitario]]*Tabla_cocina[[#This Row],[Cantidad Ordenada]]</f>
        <v>18</v>
      </c>
      <c r="K210" s="7">
        <f>Tabla_cocina[[#This Row],[Total del Pedido]]</f>
        <v>18</v>
      </c>
      <c r="L210" s="7">
        <f>Tabla_cocina[[#This Row],[Ganancia Bruta]]-Tabla_cocina[[#This Row],[Costo]]</f>
        <v>8</v>
      </c>
      <c r="M210" s="7">
        <f>Tabla_cocina[[#This Row],[Costo Unitario]]*Tabla_cocina[[#This Row],[Cantidad Ordenada]]</f>
        <v>10</v>
      </c>
      <c r="N210" s="12">
        <f>(Tabla_cocina[[#This Row],[Ganancia Neta]]/Tabla_cocina[[#This Row],[Costo]])</f>
        <v>0.8</v>
      </c>
      <c r="O210" s="17">
        <f>Tabla_cocina[[#This Row],[Tiempo de Preparacion]]/1440</f>
        <v>2.361111111111111E-2</v>
      </c>
    </row>
    <row r="211" spans="1:15" x14ac:dyDescent="0.3">
      <c r="A211" s="1">
        <v>77</v>
      </c>
      <c r="B211" s="1">
        <v>3</v>
      </c>
      <c r="C211" s="2" t="s">
        <v>5</v>
      </c>
      <c r="D211" s="2" t="s">
        <v>84</v>
      </c>
      <c r="E211" s="3">
        <v>14</v>
      </c>
      <c r="F211" s="3">
        <v>24</v>
      </c>
      <c r="G211" s="1">
        <v>2</v>
      </c>
      <c r="H211" s="1">
        <v>55</v>
      </c>
      <c r="I211" s="2" t="s">
        <v>6</v>
      </c>
      <c r="J211" s="7">
        <f>Tabla_cocina[[#This Row],[Precio Unitario]]*Tabla_cocina[[#This Row],[Cantidad Ordenada]]</f>
        <v>48</v>
      </c>
      <c r="K211" s="7">
        <f>Tabla_cocina[[#This Row],[Total del Pedido]]</f>
        <v>48</v>
      </c>
      <c r="L211" s="7">
        <f>Tabla_cocina[[#This Row],[Ganancia Bruta]]-Tabla_cocina[[#This Row],[Costo]]</f>
        <v>20</v>
      </c>
      <c r="M211" s="7">
        <f>Tabla_cocina[[#This Row],[Costo Unitario]]*Tabla_cocina[[#This Row],[Cantidad Ordenada]]</f>
        <v>28</v>
      </c>
      <c r="N211" s="12">
        <f>(Tabla_cocina[[#This Row],[Ganancia Neta]]/Tabla_cocina[[#This Row],[Costo]])</f>
        <v>0.7142857142857143</v>
      </c>
      <c r="O211" s="17">
        <f>Tabla_cocina[[#This Row],[Tiempo de Preparacion]]/1440</f>
        <v>3.8194444444444448E-2</v>
      </c>
    </row>
    <row r="212" spans="1:15" x14ac:dyDescent="0.3">
      <c r="A212" s="1">
        <v>77</v>
      </c>
      <c r="B212" s="1">
        <v>3</v>
      </c>
      <c r="C212" s="2" t="s">
        <v>14</v>
      </c>
      <c r="D212" s="2" t="s">
        <v>91</v>
      </c>
      <c r="E212" s="3">
        <v>20</v>
      </c>
      <c r="F212" s="3">
        <v>33</v>
      </c>
      <c r="G212" s="1">
        <v>1</v>
      </c>
      <c r="H212" s="1">
        <v>8</v>
      </c>
      <c r="I212" s="2" t="s">
        <v>8</v>
      </c>
      <c r="J212" s="7">
        <f>Tabla_cocina[[#This Row],[Precio Unitario]]*Tabla_cocina[[#This Row],[Cantidad Ordenada]]</f>
        <v>33</v>
      </c>
      <c r="K212" s="7">
        <f>Tabla_cocina[[#This Row],[Total del Pedido]]</f>
        <v>33</v>
      </c>
      <c r="L212" s="7">
        <f>Tabla_cocina[[#This Row],[Ganancia Bruta]]-Tabla_cocina[[#This Row],[Costo]]</f>
        <v>13</v>
      </c>
      <c r="M212" s="7">
        <f>Tabla_cocina[[#This Row],[Costo Unitario]]*Tabla_cocina[[#This Row],[Cantidad Ordenada]]</f>
        <v>20</v>
      </c>
      <c r="N212" s="12">
        <f>(Tabla_cocina[[#This Row],[Ganancia Neta]]/Tabla_cocina[[#This Row],[Costo]])</f>
        <v>0.65</v>
      </c>
      <c r="O212" s="17">
        <f>Tabla_cocina[[#This Row],[Tiempo de Preparacion]]/1440</f>
        <v>5.5555555555555558E-3</v>
      </c>
    </row>
    <row r="213" spans="1:15" x14ac:dyDescent="0.3">
      <c r="A213" s="1">
        <v>78</v>
      </c>
      <c r="B213" s="1">
        <v>7</v>
      </c>
      <c r="C213" s="2" t="s">
        <v>16</v>
      </c>
      <c r="D213" s="2" t="s">
        <v>93</v>
      </c>
      <c r="E213" s="3">
        <v>11</v>
      </c>
      <c r="F213" s="3">
        <v>19</v>
      </c>
      <c r="G213" s="1">
        <v>3</v>
      </c>
      <c r="H213" s="1">
        <v>54</v>
      </c>
      <c r="I213" s="2" t="s">
        <v>8</v>
      </c>
      <c r="J213" s="7">
        <f>Tabla_cocina[[#This Row],[Precio Unitario]]*Tabla_cocina[[#This Row],[Cantidad Ordenada]]</f>
        <v>57</v>
      </c>
      <c r="K213" s="7">
        <f>Tabla_cocina[[#This Row],[Total del Pedido]]</f>
        <v>57</v>
      </c>
      <c r="L213" s="7">
        <f>Tabla_cocina[[#This Row],[Ganancia Bruta]]-Tabla_cocina[[#This Row],[Costo]]</f>
        <v>24</v>
      </c>
      <c r="M213" s="7">
        <f>Tabla_cocina[[#This Row],[Costo Unitario]]*Tabla_cocina[[#This Row],[Cantidad Ordenada]]</f>
        <v>33</v>
      </c>
      <c r="N213" s="12">
        <f>(Tabla_cocina[[#This Row],[Ganancia Neta]]/Tabla_cocina[[#This Row],[Costo]])</f>
        <v>0.72727272727272729</v>
      </c>
      <c r="O213" s="17">
        <f>Tabla_cocina[[#This Row],[Tiempo de Preparacion]]/1440</f>
        <v>3.7499999999999999E-2</v>
      </c>
    </row>
    <row r="214" spans="1:15" x14ac:dyDescent="0.3">
      <c r="A214" s="1">
        <v>79</v>
      </c>
      <c r="B214" s="1">
        <v>16</v>
      </c>
      <c r="C214" s="2" t="s">
        <v>13</v>
      </c>
      <c r="D214" s="2" t="s">
        <v>90</v>
      </c>
      <c r="E214" s="3">
        <v>17</v>
      </c>
      <c r="F214" s="3">
        <v>29</v>
      </c>
      <c r="G214" s="1">
        <v>3</v>
      </c>
      <c r="H214" s="1">
        <v>14</v>
      </c>
      <c r="I214" s="2" t="s">
        <v>6</v>
      </c>
      <c r="J214" s="7">
        <f>Tabla_cocina[[#This Row],[Precio Unitario]]*Tabla_cocina[[#This Row],[Cantidad Ordenada]]</f>
        <v>87</v>
      </c>
      <c r="K214" s="7">
        <f>Tabla_cocina[[#This Row],[Total del Pedido]]</f>
        <v>87</v>
      </c>
      <c r="L214" s="7">
        <f>Tabla_cocina[[#This Row],[Ganancia Bruta]]-Tabla_cocina[[#This Row],[Costo]]</f>
        <v>36</v>
      </c>
      <c r="M214" s="7">
        <f>Tabla_cocina[[#This Row],[Costo Unitario]]*Tabla_cocina[[#This Row],[Cantidad Ordenada]]</f>
        <v>51</v>
      </c>
      <c r="N214" s="12">
        <f>(Tabla_cocina[[#This Row],[Ganancia Neta]]/Tabla_cocina[[#This Row],[Costo]])</f>
        <v>0.70588235294117652</v>
      </c>
      <c r="O214" s="17">
        <f>Tabla_cocina[[#This Row],[Tiempo de Preparacion]]/1440</f>
        <v>9.7222222222222224E-3</v>
      </c>
    </row>
    <row r="215" spans="1:15" x14ac:dyDescent="0.3">
      <c r="A215" s="1">
        <v>79</v>
      </c>
      <c r="B215" s="1">
        <v>16</v>
      </c>
      <c r="C215" s="2" t="s">
        <v>14</v>
      </c>
      <c r="D215" s="2" t="s">
        <v>91</v>
      </c>
      <c r="E215" s="3">
        <v>20</v>
      </c>
      <c r="F215" s="3">
        <v>33</v>
      </c>
      <c r="G215" s="1">
        <v>3</v>
      </c>
      <c r="H215" s="1">
        <v>14</v>
      </c>
      <c r="I215" s="2" t="s">
        <v>8</v>
      </c>
      <c r="J215" s="7">
        <f>Tabla_cocina[[#This Row],[Precio Unitario]]*Tabla_cocina[[#This Row],[Cantidad Ordenada]]</f>
        <v>99</v>
      </c>
      <c r="K215" s="7">
        <f>Tabla_cocina[[#This Row],[Total del Pedido]]</f>
        <v>99</v>
      </c>
      <c r="L215" s="7">
        <f>Tabla_cocina[[#This Row],[Ganancia Bruta]]-Tabla_cocina[[#This Row],[Costo]]</f>
        <v>39</v>
      </c>
      <c r="M215" s="7">
        <f>Tabla_cocina[[#This Row],[Costo Unitario]]*Tabla_cocina[[#This Row],[Cantidad Ordenada]]</f>
        <v>60</v>
      </c>
      <c r="N215" s="12">
        <f>(Tabla_cocina[[#This Row],[Ganancia Neta]]/Tabla_cocina[[#This Row],[Costo]])</f>
        <v>0.65</v>
      </c>
      <c r="O215" s="17">
        <f>Tabla_cocina[[#This Row],[Tiempo de Preparacion]]/1440</f>
        <v>9.7222222222222224E-3</v>
      </c>
    </row>
    <row r="216" spans="1:15" x14ac:dyDescent="0.3">
      <c r="A216" s="1">
        <v>79</v>
      </c>
      <c r="B216" s="1">
        <v>16</v>
      </c>
      <c r="C216" s="2" t="s">
        <v>21</v>
      </c>
      <c r="D216" s="2" t="s">
        <v>98</v>
      </c>
      <c r="E216" s="3">
        <v>12</v>
      </c>
      <c r="F216" s="3">
        <v>20</v>
      </c>
      <c r="G216" s="1">
        <v>3</v>
      </c>
      <c r="H216" s="1">
        <v>25</v>
      </c>
      <c r="I216" s="2" t="s">
        <v>6</v>
      </c>
      <c r="J216" s="7">
        <f>Tabla_cocina[[#This Row],[Precio Unitario]]*Tabla_cocina[[#This Row],[Cantidad Ordenada]]</f>
        <v>60</v>
      </c>
      <c r="K216" s="7">
        <f>Tabla_cocina[[#This Row],[Total del Pedido]]</f>
        <v>60</v>
      </c>
      <c r="L216" s="7">
        <f>Tabla_cocina[[#This Row],[Ganancia Bruta]]-Tabla_cocina[[#This Row],[Costo]]</f>
        <v>24</v>
      </c>
      <c r="M216" s="7">
        <f>Tabla_cocina[[#This Row],[Costo Unitario]]*Tabla_cocina[[#This Row],[Cantidad Ordenada]]</f>
        <v>36</v>
      </c>
      <c r="N216" s="12">
        <f>(Tabla_cocina[[#This Row],[Ganancia Neta]]/Tabla_cocina[[#This Row],[Costo]])</f>
        <v>0.66666666666666663</v>
      </c>
      <c r="O216" s="17">
        <f>Tabla_cocina[[#This Row],[Tiempo de Preparacion]]/1440</f>
        <v>1.7361111111111112E-2</v>
      </c>
    </row>
    <row r="217" spans="1:15" x14ac:dyDescent="0.3">
      <c r="A217" s="1">
        <v>79</v>
      </c>
      <c r="B217" s="1">
        <v>16</v>
      </c>
      <c r="C217" s="2" t="s">
        <v>23</v>
      </c>
      <c r="D217" s="2" t="s">
        <v>100</v>
      </c>
      <c r="E217" s="3">
        <v>13</v>
      </c>
      <c r="F217" s="3">
        <v>21</v>
      </c>
      <c r="G217" s="1">
        <v>3</v>
      </c>
      <c r="H217" s="1">
        <v>43</v>
      </c>
      <c r="I217" s="2" t="s">
        <v>6</v>
      </c>
      <c r="J217" s="7">
        <f>Tabla_cocina[[#This Row],[Precio Unitario]]*Tabla_cocina[[#This Row],[Cantidad Ordenada]]</f>
        <v>63</v>
      </c>
      <c r="K217" s="7">
        <f>Tabla_cocina[[#This Row],[Total del Pedido]]</f>
        <v>63</v>
      </c>
      <c r="L217" s="7">
        <f>Tabla_cocina[[#This Row],[Ganancia Bruta]]-Tabla_cocina[[#This Row],[Costo]]</f>
        <v>24</v>
      </c>
      <c r="M217" s="7">
        <f>Tabla_cocina[[#This Row],[Costo Unitario]]*Tabla_cocina[[#This Row],[Cantidad Ordenada]]</f>
        <v>39</v>
      </c>
      <c r="N217" s="12">
        <f>(Tabla_cocina[[#This Row],[Ganancia Neta]]/Tabla_cocina[[#This Row],[Costo]])</f>
        <v>0.61538461538461542</v>
      </c>
      <c r="O217" s="17">
        <f>Tabla_cocina[[#This Row],[Tiempo de Preparacion]]/1440</f>
        <v>2.9861111111111113E-2</v>
      </c>
    </row>
    <row r="218" spans="1:15" x14ac:dyDescent="0.3">
      <c r="A218" s="1">
        <v>80</v>
      </c>
      <c r="B218" s="1">
        <v>18</v>
      </c>
      <c r="C218" s="2" t="s">
        <v>19</v>
      </c>
      <c r="D218" s="2" t="s">
        <v>96</v>
      </c>
      <c r="E218" s="3">
        <v>13</v>
      </c>
      <c r="F218" s="3">
        <v>22</v>
      </c>
      <c r="G218" s="1">
        <v>2</v>
      </c>
      <c r="H218" s="1">
        <v>5</v>
      </c>
      <c r="I218" s="2" t="s">
        <v>6</v>
      </c>
      <c r="J218" s="7">
        <f>Tabla_cocina[[#This Row],[Precio Unitario]]*Tabla_cocina[[#This Row],[Cantidad Ordenada]]</f>
        <v>44</v>
      </c>
      <c r="K218" s="7">
        <f>Tabla_cocina[[#This Row],[Total del Pedido]]</f>
        <v>44</v>
      </c>
      <c r="L218" s="7">
        <f>Tabla_cocina[[#This Row],[Ganancia Bruta]]-Tabla_cocina[[#This Row],[Costo]]</f>
        <v>18</v>
      </c>
      <c r="M218" s="7">
        <f>Tabla_cocina[[#This Row],[Costo Unitario]]*Tabla_cocina[[#This Row],[Cantidad Ordenada]]</f>
        <v>26</v>
      </c>
      <c r="N218" s="12">
        <f>(Tabla_cocina[[#This Row],[Ganancia Neta]]/Tabla_cocina[[#This Row],[Costo]])</f>
        <v>0.69230769230769229</v>
      </c>
      <c r="O218" s="17">
        <f>Tabla_cocina[[#This Row],[Tiempo de Preparacion]]/1440</f>
        <v>3.472222222222222E-3</v>
      </c>
    </row>
    <row r="219" spans="1:15" x14ac:dyDescent="0.3">
      <c r="A219" s="1">
        <v>80</v>
      </c>
      <c r="B219" s="1">
        <v>18</v>
      </c>
      <c r="C219" s="2" t="s">
        <v>13</v>
      </c>
      <c r="D219" s="2" t="s">
        <v>90</v>
      </c>
      <c r="E219" s="3">
        <v>17</v>
      </c>
      <c r="F219" s="3">
        <v>29</v>
      </c>
      <c r="G219" s="1">
        <v>1</v>
      </c>
      <c r="H219" s="1">
        <v>34</v>
      </c>
      <c r="I219" s="2" t="s">
        <v>8</v>
      </c>
      <c r="J219" s="7">
        <f>Tabla_cocina[[#This Row],[Precio Unitario]]*Tabla_cocina[[#This Row],[Cantidad Ordenada]]</f>
        <v>29</v>
      </c>
      <c r="K219" s="7">
        <f>Tabla_cocina[[#This Row],[Total del Pedido]]</f>
        <v>29</v>
      </c>
      <c r="L219" s="7">
        <f>Tabla_cocina[[#This Row],[Ganancia Bruta]]-Tabla_cocina[[#This Row],[Costo]]</f>
        <v>12</v>
      </c>
      <c r="M219" s="7">
        <f>Tabla_cocina[[#This Row],[Costo Unitario]]*Tabla_cocina[[#This Row],[Cantidad Ordenada]]</f>
        <v>17</v>
      </c>
      <c r="N219" s="12">
        <f>(Tabla_cocina[[#This Row],[Ganancia Neta]]/Tabla_cocina[[#This Row],[Costo]])</f>
        <v>0.70588235294117652</v>
      </c>
      <c r="O219" s="17">
        <f>Tabla_cocina[[#This Row],[Tiempo de Preparacion]]/1440</f>
        <v>2.361111111111111E-2</v>
      </c>
    </row>
    <row r="220" spans="1:15" x14ac:dyDescent="0.3">
      <c r="A220" s="1">
        <v>80</v>
      </c>
      <c r="B220" s="1">
        <v>18</v>
      </c>
      <c r="C220" s="2" t="s">
        <v>5</v>
      </c>
      <c r="D220" s="2" t="s">
        <v>84</v>
      </c>
      <c r="E220" s="3">
        <v>14</v>
      </c>
      <c r="F220" s="3">
        <v>24</v>
      </c>
      <c r="G220" s="1">
        <v>2</v>
      </c>
      <c r="H220" s="1">
        <v>28</v>
      </c>
      <c r="I220" s="2" t="s">
        <v>6</v>
      </c>
      <c r="J220" s="7">
        <f>Tabla_cocina[[#This Row],[Precio Unitario]]*Tabla_cocina[[#This Row],[Cantidad Ordenada]]</f>
        <v>48</v>
      </c>
      <c r="K220" s="7">
        <f>Tabla_cocina[[#This Row],[Total del Pedido]]</f>
        <v>48</v>
      </c>
      <c r="L220" s="7">
        <f>Tabla_cocina[[#This Row],[Ganancia Bruta]]-Tabla_cocina[[#This Row],[Costo]]</f>
        <v>20</v>
      </c>
      <c r="M220" s="7">
        <f>Tabla_cocina[[#This Row],[Costo Unitario]]*Tabla_cocina[[#This Row],[Cantidad Ordenada]]</f>
        <v>28</v>
      </c>
      <c r="N220" s="12">
        <f>(Tabla_cocina[[#This Row],[Ganancia Neta]]/Tabla_cocina[[#This Row],[Costo]])</f>
        <v>0.7142857142857143</v>
      </c>
      <c r="O220" s="17">
        <f>Tabla_cocina[[#This Row],[Tiempo de Preparacion]]/1440</f>
        <v>1.9444444444444445E-2</v>
      </c>
    </row>
    <row r="221" spans="1:15" x14ac:dyDescent="0.3">
      <c r="A221" s="1">
        <v>81</v>
      </c>
      <c r="B221" s="1">
        <v>17</v>
      </c>
      <c r="C221" s="2" t="s">
        <v>9</v>
      </c>
      <c r="D221" s="2" t="s">
        <v>86</v>
      </c>
      <c r="E221" s="3">
        <v>19</v>
      </c>
      <c r="F221" s="3">
        <v>31</v>
      </c>
      <c r="G221" s="1">
        <v>2</v>
      </c>
      <c r="H221" s="1">
        <v>59</v>
      </c>
      <c r="I221" s="2" t="s">
        <v>8</v>
      </c>
      <c r="J221" s="7">
        <f>Tabla_cocina[[#This Row],[Precio Unitario]]*Tabla_cocina[[#This Row],[Cantidad Ordenada]]</f>
        <v>62</v>
      </c>
      <c r="K221" s="7">
        <f>Tabla_cocina[[#This Row],[Total del Pedido]]</f>
        <v>62</v>
      </c>
      <c r="L221" s="7">
        <f>Tabla_cocina[[#This Row],[Ganancia Bruta]]-Tabla_cocina[[#This Row],[Costo]]</f>
        <v>24</v>
      </c>
      <c r="M221" s="7">
        <f>Tabla_cocina[[#This Row],[Costo Unitario]]*Tabla_cocina[[#This Row],[Cantidad Ordenada]]</f>
        <v>38</v>
      </c>
      <c r="N221" s="12">
        <f>(Tabla_cocina[[#This Row],[Ganancia Neta]]/Tabla_cocina[[#This Row],[Costo]])</f>
        <v>0.63157894736842102</v>
      </c>
      <c r="O221" s="17">
        <f>Tabla_cocina[[#This Row],[Tiempo de Preparacion]]/1440</f>
        <v>4.0972222222222222E-2</v>
      </c>
    </row>
    <row r="222" spans="1:15" x14ac:dyDescent="0.3">
      <c r="A222" s="1">
        <v>82</v>
      </c>
      <c r="B222" s="1">
        <v>16</v>
      </c>
      <c r="C222" s="2" t="s">
        <v>26</v>
      </c>
      <c r="D222" s="2" t="s">
        <v>103</v>
      </c>
      <c r="E222" s="3">
        <v>15</v>
      </c>
      <c r="F222" s="3">
        <v>25</v>
      </c>
      <c r="G222" s="1">
        <v>2</v>
      </c>
      <c r="H222" s="1">
        <v>11</v>
      </c>
      <c r="I222" s="2" t="s">
        <v>8</v>
      </c>
      <c r="J222" s="7">
        <f>Tabla_cocina[[#This Row],[Precio Unitario]]*Tabla_cocina[[#This Row],[Cantidad Ordenada]]</f>
        <v>50</v>
      </c>
      <c r="K222" s="7">
        <f>Tabla_cocina[[#This Row],[Total del Pedido]]</f>
        <v>50</v>
      </c>
      <c r="L222" s="7">
        <f>Tabla_cocina[[#This Row],[Ganancia Bruta]]-Tabla_cocina[[#This Row],[Costo]]</f>
        <v>20</v>
      </c>
      <c r="M222" s="7">
        <f>Tabla_cocina[[#This Row],[Costo Unitario]]*Tabla_cocina[[#This Row],[Cantidad Ordenada]]</f>
        <v>30</v>
      </c>
      <c r="N222" s="12">
        <f>(Tabla_cocina[[#This Row],[Ganancia Neta]]/Tabla_cocina[[#This Row],[Costo]])</f>
        <v>0.66666666666666663</v>
      </c>
      <c r="O222" s="17">
        <f>Tabla_cocina[[#This Row],[Tiempo de Preparacion]]/1440</f>
        <v>7.6388888888888886E-3</v>
      </c>
    </row>
    <row r="223" spans="1:15" x14ac:dyDescent="0.3">
      <c r="A223" s="1">
        <v>82</v>
      </c>
      <c r="B223" s="1">
        <v>16</v>
      </c>
      <c r="C223" s="2" t="s">
        <v>7</v>
      </c>
      <c r="D223" s="2" t="s">
        <v>85</v>
      </c>
      <c r="E223" s="3">
        <v>18</v>
      </c>
      <c r="F223" s="3">
        <v>30</v>
      </c>
      <c r="G223" s="1">
        <v>1</v>
      </c>
      <c r="H223" s="1">
        <v>8</v>
      </c>
      <c r="I223" s="2" t="s">
        <v>8</v>
      </c>
      <c r="J223" s="7">
        <f>Tabla_cocina[[#This Row],[Precio Unitario]]*Tabla_cocina[[#This Row],[Cantidad Ordenada]]</f>
        <v>30</v>
      </c>
      <c r="K223" s="7">
        <f>Tabla_cocina[[#This Row],[Total del Pedido]]</f>
        <v>30</v>
      </c>
      <c r="L223" s="7">
        <f>Tabla_cocina[[#This Row],[Ganancia Bruta]]-Tabla_cocina[[#This Row],[Costo]]</f>
        <v>12</v>
      </c>
      <c r="M223" s="7">
        <f>Tabla_cocina[[#This Row],[Costo Unitario]]*Tabla_cocina[[#This Row],[Cantidad Ordenada]]</f>
        <v>18</v>
      </c>
      <c r="N223" s="12">
        <f>(Tabla_cocina[[#This Row],[Ganancia Neta]]/Tabla_cocina[[#This Row],[Costo]])</f>
        <v>0.66666666666666663</v>
      </c>
      <c r="O223" s="17">
        <f>Tabla_cocina[[#This Row],[Tiempo de Preparacion]]/1440</f>
        <v>5.5555555555555558E-3</v>
      </c>
    </row>
    <row r="224" spans="1:15" x14ac:dyDescent="0.3">
      <c r="A224" s="1">
        <v>83</v>
      </c>
      <c r="B224" s="1">
        <v>15</v>
      </c>
      <c r="C224" s="2" t="s">
        <v>10</v>
      </c>
      <c r="D224" s="2" t="s">
        <v>87</v>
      </c>
      <c r="E224" s="3">
        <v>16</v>
      </c>
      <c r="F224" s="3">
        <v>27</v>
      </c>
      <c r="G224" s="1">
        <v>2</v>
      </c>
      <c r="H224" s="1">
        <v>14</v>
      </c>
      <c r="I224" s="2" t="s">
        <v>6</v>
      </c>
      <c r="J224" s="7">
        <f>Tabla_cocina[[#This Row],[Precio Unitario]]*Tabla_cocina[[#This Row],[Cantidad Ordenada]]</f>
        <v>54</v>
      </c>
      <c r="K224" s="7">
        <f>Tabla_cocina[[#This Row],[Total del Pedido]]</f>
        <v>54</v>
      </c>
      <c r="L224" s="7">
        <f>Tabla_cocina[[#This Row],[Ganancia Bruta]]-Tabla_cocina[[#This Row],[Costo]]</f>
        <v>22</v>
      </c>
      <c r="M224" s="7">
        <f>Tabla_cocina[[#This Row],[Costo Unitario]]*Tabla_cocina[[#This Row],[Cantidad Ordenada]]</f>
        <v>32</v>
      </c>
      <c r="N224" s="12">
        <f>(Tabla_cocina[[#This Row],[Ganancia Neta]]/Tabla_cocina[[#This Row],[Costo]])</f>
        <v>0.6875</v>
      </c>
      <c r="O224" s="17">
        <f>Tabla_cocina[[#This Row],[Tiempo de Preparacion]]/1440</f>
        <v>9.7222222222222224E-3</v>
      </c>
    </row>
    <row r="225" spans="1:15" x14ac:dyDescent="0.3">
      <c r="A225" s="1">
        <v>83</v>
      </c>
      <c r="B225" s="1">
        <v>15</v>
      </c>
      <c r="C225" s="2" t="s">
        <v>21</v>
      </c>
      <c r="D225" s="2" t="s">
        <v>98</v>
      </c>
      <c r="E225" s="3">
        <v>12</v>
      </c>
      <c r="F225" s="3">
        <v>20</v>
      </c>
      <c r="G225" s="1">
        <v>1</v>
      </c>
      <c r="H225" s="1">
        <v>30</v>
      </c>
      <c r="I225" s="2" t="s">
        <v>8</v>
      </c>
      <c r="J225" s="7">
        <f>Tabla_cocina[[#This Row],[Precio Unitario]]*Tabla_cocina[[#This Row],[Cantidad Ordenada]]</f>
        <v>20</v>
      </c>
      <c r="K225" s="7">
        <f>Tabla_cocina[[#This Row],[Total del Pedido]]</f>
        <v>20</v>
      </c>
      <c r="L225" s="7">
        <f>Tabla_cocina[[#This Row],[Ganancia Bruta]]-Tabla_cocina[[#This Row],[Costo]]</f>
        <v>8</v>
      </c>
      <c r="M225" s="7">
        <f>Tabla_cocina[[#This Row],[Costo Unitario]]*Tabla_cocina[[#This Row],[Cantidad Ordenada]]</f>
        <v>12</v>
      </c>
      <c r="N225" s="12">
        <f>(Tabla_cocina[[#This Row],[Ganancia Neta]]/Tabla_cocina[[#This Row],[Costo]])</f>
        <v>0.66666666666666663</v>
      </c>
      <c r="O225" s="17">
        <f>Tabla_cocina[[#This Row],[Tiempo de Preparacion]]/1440</f>
        <v>2.0833333333333332E-2</v>
      </c>
    </row>
    <row r="226" spans="1:15" x14ac:dyDescent="0.3">
      <c r="A226" s="1">
        <v>83</v>
      </c>
      <c r="B226" s="1">
        <v>15</v>
      </c>
      <c r="C226" s="2" t="s">
        <v>18</v>
      </c>
      <c r="D226" s="2" t="s">
        <v>95</v>
      </c>
      <c r="E226" s="3">
        <v>19</v>
      </c>
      <c r="F226" s="3">
        <v>32</v>
      </c>
      <c r="G226" s="1">
        <v>3</v>
      </c>
      <c r="H226" s="1">
        <v>50</v>
      </c>
      <c r="I226" s="2" t="s">
        <v>6</v>
      </c>
      <c r="J226" s="7">
        <f>Tabla_cocina[[#This Row],[Precio Unitario]]*Tabla_cocina[[#This Row],[Cantidad Ordenada]]</f>
        <v>96</v>
      </c>
      <c r="K226" s="7">
        <f>Tabla_cocina[[#This Row],[Total del Pedido]]</f>
        <v>96</v>
      </c>
      <c r="L226" s="7">
        <f>Tabla_cocina[[#This Row],[Ganancia Bruta]]-Tabla_cocina[[#This Row],[Costo]]</f>
        <v>39</v>
      </c>
      <c r="M226" s="7">
        <f>Tabla_cocina[[#This Row],[Costo Unitario]]*Tabla_cocina[[#This Row],[Cantidad Ordenada]]</f>
        <v>57</v>
      </c>
      <c r="N226" s="12">
        <f>(Tabla_cocina[[#This Row],[Ganancia Neta]]/Tabla_cocina[[#This Row],[Costo]])</f>
        <v>0.68421052631578949</v>
      </c>
      <c r="O226" s="17">
        <f>Tabla_cocina[[#This Row],[Tiempo de Preparacion]]/1440</f>
        <v>3.4722222222222224E-2</v>
      </c>
    </row>
    <row r="227" spans="1:15" x14ac:dyDescent="0.3">
      <c r="A227" s="1">
        <v>84</v>
      </c>
      <c r="B227" s="1">
        <v>19</v>
      </c>
      <c r="C227" s="2" t="s">
        <v>7</v>
      </c>
      <c r="D227" s="2" t="s">
        <v>85</v>
      </c>
      <c r="E227" s="3">
        <v>18</v>
      </c>
      <c r="F227" s="3">
        <v>30</v>
      </c>
      <c r="G227" s="1">
        <v>2</v>
      </c>
      <c r="H227" s="1">
        <v>10</v>
      </c>
      <c r="I227" s="2" t="s">
        <v>8</v>
      </c>
      <c r="J227" s="7">
        <f>Tabla_cocina[[#This Row],[Precio Unitario]]*Tabla_cocina[[#This Row],[Cantidad Ordenada]]</f>
        <v>60</v>
      </c>
      <c r="K227" s="7">
        <f>Tabla_cocina[[#This Row],[Total del Pedido]]</f>
        <v>60</v>
      </c>
      <c r="L227" s="7">
        <f>Tabla_cocina[[#This Row],[Ganancia Bruta]]-Tabla_cocina[[#This Row],[Costo]]</f>
        <v>24</v>
      </c>
      <c r="M227" s="7">
        <f>Tabla_cocina[[#This Row],[Costo Unitario]]*Tabla_cocina[[#This Row],[Cantidad Ordenada]]</f>
        <v>36</v>
      </c>
      <c r="N227" s="12">
        <f>(Tabla_cocina[[#This Row],[Ganancia Neta]]/Tabla_cocina[[#This Row],[Costo]])</f>
        <v>0.66666666666666663</v>
      </c>
      <c r="O227" s="17">
        <f>Tabla_cocina[[#This Row],[Tiempo de Preparacion]]/1440</f>
        <v>6.9444444444444441E-3</v>
      </c>
    </row>
    <row r="228" spans="1:15" x14ac:dyDescent="0.3">
      <c r="A228" s="1">
        <v>85</v>
      </c>
      <c r="B228" s="1">
        <v>8</v>
      </c>
      <c r="C228" s="2" t="s">
        <v>15</v>
      </c>
      <c r="D228" s="2" t="s">
        <v>92</v>
      </c>
      <c r="E228" s="3">
        <v>16</v>
      </c>
      <c r="F228" s="3">
        <v>28</v>
      </c>
      <c r="G228" s="1">
        <v>3</v>
      </c>
      <c r="H228" s="1">
        <v>26</v>
      </c>
      <c r="I228" s="2" t="s">
        <v>8</v>
      </c>
      <c r="J228" s="7">
        <f>Tabla_cocina[[#This Row],[Precio Unitario]]*Tabla_cocina[[#This Row],[Cantidad Ordenada]]</f>
        <v>84</v>
      </c>
      <c r="K228" s="7">
        <f>Tabla_cocina[[#This Row],[Total del Pedido]]</f>
        <v>84</v>
      </c>
      <c r="L228" s="7">
        <f>Tabla_cocina[[#This Row],[Ganancia Bruta]]-Tabla_cocina[[#This Row],[Costo]]</f>
        <v>36</v>
      </c>
      <c r="M228" s="7">
        <f>Tabla_cocina[[#This Row],[Costo Unitario]]*Tabla_cocina[[#This Row],[Cantidad Ordenada]]</f>
        <v>48</v>
      </c>
      <c r="N228" s="12">
        <f>(Tabla_cocina[[#This Row],[Ganancia Neta]]/Tabla_cocina[[#This Row],[Costo]])</f>
        <v>0.75</v>
      </c>
      <c r="O228" s="17">
        <f>Tabla_cocina[[#This Row],[Tiempo de Preparacion]]/1440</f>
        <v>1.8055555555555554E-2</v>
      </c>
    </row>
    <row r="229" spans="1:15" x14ac:dyDescent="0.3">
      <c r="A229" s="1">
        <v>85</v>
      </c>
      <c r="B229" s="1">
        <v>8</v>
      </c>
      <c r="C229" s="2" t="s">
        <v>12</v>
      </c>
      <c r="D229" s="2" t="s">
        <v>89</v>
      </c>
      <c r="E229" s="3">
        <v>22</v>
      </c>
      <c r="F229" s="3">
        <v>36</v>
      </c>
      <c r="G229" s="1">
        <v>2</v>
      </c>
      <c r="H229" s="1">
        <v>33</v>
      </c>
      <c r="I229" s="2" t="s">
        <v>8</v>
      </c>
      <c r="J229" s="7">
        <f>Tabla_cocina[[#This Row],[Precio Unitario]]*Tabla_cocina[[#This Row],[Cantidad Ordenada]]</f>
        <v>72</v>
      </c>
      <c r="K229" s="7">
        <f>Tabla_cocina[[#This Row],[Total del Pedido]]</f>
        <v>72</v>
      </c>
      <c r="L229" s="7">
        <f>Tabla_cocina[[#This Row],[Ganancia Bruta]]-Tabla_cocina[[#This Row],[Costo]]</f>
        <v>28</v>
      </c>
      <c r="M229" s="7">
        <f>Tabla_cocina[[#This Row],[Costo Unitario]]*Tabla_cocina[[#This Row],[Cantidad Ordenada]]</f>
        <v>44</v>
      </c>
      <c r="N229" s="12">
        <f>(Tabla_cocina[[#This Row],[Ganancia Neta]]/Tabla_cocina[[#This Row],[Costo]])</f>
        <v>0.63636363636363635</v>
      </c>
      <c r="O229" s="17">
        <f>Tabla_cocina[[#This Row],[Tiempo de Preparacion]]/1440</f>
        <v>2.2916666666666665E-2</v>
      </c>
    </row>
    <row r="230" spans="1:15" x14ac:dyDescent="0.3">
      <c r="A230" s="1">
        <v>85</v>
      </c>
      <c r="B230" s="1">
        <v>8</v>
      </c>
      <c r="C230" s="2" t="s">
        <v>21</v>
      </c>
      <c r="D230" s="2" t="s">
        <v>98</v>
      </c>
      <c r="E230" s="3">
        <v>12</v>
      </c>
      <c r="F230" s="3">
        <v>20</v>
      </c>
      <c r="G230" s="1">
        <v>1</v>
      </c>
      <c r="H230" s="1">
        <v>54</v>
      </c>
      <c r="I230" s="2" t="s">
        <v>8</v>
      </c>
      <c r="J230" s="7">
        <f>Tabla_cocina[[#This Row],[Precio Unitario]]*Tabla_cocina[[#This Row],[Cantidad Ordenada]]</f>
        <v>20</v>
      </c>
      <c r="K230" s="7">
        <f>Tabla_cocina[[#This Row],[Total del Pedido]]</f>
        <v>20</v>
      </c>
      <c r="L230" s="7">
        <f>Tabla_cocina[[#This Row],[Ganancia Bruta]]-Tabla_cocina[[#This Row],[Costo]]</f>
        <v>8</v>
      </c>
      <c r="M230" s="7">
        <f>Tabla_cocina[[#This Row],[Costo Unitario]]*Tabla_cocina[[#This Row],[Cantidad Ordenada]]</f>
        <v>12</v>
      </c>
      <c r="N230" s="12">
        <f>(Tabla_cocina[[#This Row],[Ganancia Neta]]/Tabla_cocina[[#This Row],[Costo]])</f>
        <v>0.66666666666666663</v>
      </c>
      <c r="O230" s="17">
        <f>Tabla_cocina[[#This Row],[Tiempo de Preparacion]]/1440</f>
        <v>3.7499999999999999E-2</v>
      </c>
    </row>
    <row r="231" spans="1:15" x14ac:dyDescent="0.3">
      <c r="A231" s="1">
        <v>85</v>
      </c>
      <c r="B231" s="1">
        <v>8</v>
      </c>
      <c r="C231" s="2" t="s">
        <v>18</v>
      </c>
      <c r="D231" s="2" t="s">
        <v>95</v>
      </c>
      <c r="E231" s="3">
        <v>19</v>
      </c>
      <c r="F231" s="3">
        <v>32</v>
      </c>
      <c r="G231" s="1">
        <v>1</v>
      </c>
      <c r="H231" s="1">
        <v>29</v>
      </c>
      <c r="I231" s="2" t="s">
        <v>8</v>
      </c>
      <c r="J231" s="7">
        <f>Tabla_cocina[[#This Row],[Precio Unitario]]*Tabla_cocina[[#This Row],[Cantidad Ordenada]]</f>
        <v>32</v>
      </c>
      <c r="K231" s="7">
        <f>Tabla_cocina[[#This Row],[Total del Pedido]]</f>
        <v>32</v>
      </c>
      <c r="L231" s="7">
        <f>Tabla_cocina[[#This Row],[Ganancia Bruta]]-Tabla_cocina[[#This Row],[Costo]]</f>
        <v>13</v>
      </c>
      <c r="M231" s="7">
        <f>Tabla_cocina[[#This Row],[Costo Unitario]]*Tabla_cocina[[#This Row],[Cantidad Ordenada]]</f>
        <v>19</v>
      </c>
      <c r="N231" s="12">
        <f>(Tabla_cocina[[#This Row],[Ganancia Neta]]/Tabla_cocina[[#This Row],[Costo]])</f>
        <v>0.68421052631578949</v>
      </c>
      <c r="O231" s="17">
        <f>Tabla_cocina[[#This Row],[Tiempo de Preparacion]]/1440</f>
        <v>2.013888888888889E-2</v>
      </c>
    </row>
    <row r="232" spans="1:15" x14ac:dyDescent="0.3">
      <c r="A232" s="1">
        <v>86</v>
      </c>
      <c r="B232" s="1">
        <v>20</v>
      </c>
      <c r="C232" s="2" t="s">
        <v>26</v>
      </c>
      <c r="D232" s="2" t="s">
        <v>103</v>
      </c>
      <c r="E232" s="3">
        <v>15</v>
      </c>
      <c r="F232" s="3">
        <v>25</v>
      </c>
      <c r="G232" s="1">
        <v>2</v>
      </c>
      <c r="H232" s="1">
        <v>8</v>
      </c>
      <c r="I232" s="2" t="s">
        <v>8</v>
      </c>
      <c r="J232" s="7">
        <f>Tabla_cocina[[#This Row],[Precio Unitario]]*Tabla_cocina[[#This Row],[Cantidad Ordenada]]</f>
        <v>50</v>
      </c>
      <c r="K232" s="7">
        <f>Tabla_cocina[[#This Row],[Total del Pedido]]</f>
        <v>50</v>
      </c>
      <c r="L232" s="7">
        <f>Tabla_cocina[[#This Row],[Ganancia Bruta]]-Tabla_cocina[[#This Row],[Costo]]</f>
        <v>20</v>
      </c>
      <c r="M232" s="7">
        <f>Tabla_cocina[[#This Row],[Costo Unitario]]*Tabla_cocina[[#This Row],[Cantidad Ordenada]]</f>
        <v>30</v>
      </c>
      <c r="N232" s="12">
        <f>(Tabla_cocina[[#This Row],[Ganancia Neta]]/Tabla_cocina[[#This Row],[Costo]])</f>
        <v>0.66666666666666663</v>
      </c>
      <c r="O232" s="17">
        <f>Tabla_cocina[[#This Row],[Tiempo de Preparacion]]/1440</f>
        <v>5.5555555555555558E-3</v>
      </c>
    </row>
    <row r="233" spans="1:15" x14ac:dyDescent="0.3">
      <c r="A233" s="1">
        <v>87</v>
      </c>
      <c r="B233" s="1">
        <v>3</v>
      </c>
      <c r="C233" s="2" t="s">
        <v>24</v>
      </c>
      <c r="D233" s="2" t="s">
        <v>101</v>
      </c>
      <c r="E233" s="3">
        <v>10</v>
      </c>
      <c r="F233" s="3">
        <v>18</v>
      </c>
      <c r="G233" s="1">
        <v>2</v>
      </c>
      <c r="H233" s="1">
        <v>55</v>
      </c>
      <c r="I233" s="2" t="s">
        <v>6</v>
      </c>
      <c r="J233" s="7">
        <f>Tabla_cocina[[#This Row],[Precio Unitario]]*Tabla_cocina[[#This Row],[Cantidad Ordenada]]</f>
        <v>36</v>
      </c>
      <c r="K233" s="7">
        <f>Tabla_cocina[[#This Row],[Total del Pedido]]</f>
        <v>36</v>
      </c>
      <c r="L233" s="7">
        <f>Tabla_cocina[[#This Row],[Ganancia Bruta]]-Tabla_cocina[[#This Row],[Costo]]</f>
        <v>16</v>
      </c>
      <c r="M233" s="7">
        <f>Tabla_cocina[[#This Row],[Costo Unitario]]*Tabla_cocina[[#This Row],[Cantidad Ordenada]]</f>
        <v>20</v>
      </c>
      <c r="N233" s="12">
        <f>(Tabla_cocina[[#This Row],[Ganancia Neta]]/Tabla_cocina[[#This Row],[Costo]])</f>
        <v>0.8</v>
      </c>
      <c r="O233" s="17">
        <f>Tabla_cocina[[#This Row],[Tiempo de Preparacion]]/1440</f>
        <v>3.8194444444444448E-2</v>
      </c>
    </row>
    <row r="234" spans="1:15" x14ac:dyDescent="0.3">
      <c r="A234" s="1">
        <v>87</v>
      </c>
      <c r="B234" s="1">
        <v>3</v>
      </c>
      <c r="C234" s="2" t="s">
        <v>18</v>
      </c>
      <c r="D234" s="2" t="s">
        <v>95</v>
      </c>
      <c r="E234" s="3">
        <v>19</v>
      </c>
      <c r="F234" s="3">
        <v>32</v>
      </c>
      <c r="G234" s="1">
        <v>1</v>
      </c>
      <c r="H234" s="1">
        <v>5</v>
      </c>
      <c r="I234" s="2" t="s">
        <v>8</v>
      </c>
      <c r="J234" s="7">
        <f>Tabla_cocina[[#This Row],[Precio Unitario]]*Tabla_cocina[[#This Row],[Cantidad Ordenada]]</f>
        <v>32</v>
      </c>
      <c r="K234" s="7">
        <f>Tabla_cocina[[#This Row],[Total del Pedido]]</f>
        <v>32</v>
      </c>
      <c r="L234" s="7">
        <f>Tabla_cocina[[#This Row],[Ganancia Bruta]]-Tabla_cocina[[#This Row],[Costo]]</f>
        <v>13</v>
      </c>
      <c r="M234" s="7">
        <f>Tabla_cocina[[#This Row],[Costo Unitario]]*Tabla_cocina[[#This Row],[Cantidad Ordenada]]</f>
        <v>19</v>
      </c>
      <c r="N234" s="12">
        <f>(Tabla_cocina[[#This Row],[Ganancia Neta]]/Tabla_cocina[[#This Row],[Costo]])</f>
        <v>0.68421052631578949</v>
      </c>
      <c r="O234" s="17">
        <f>Tabla_cocina[[#This Row],[Tiempo de Preparacion]]/1440</f>
        <v>3.472222222222222E-3</v>
      </c>
    </row>
    <row r="235" spans="1:15" x14ac:dyDescent="0.3">
      <c r="A235" s="1">
        <v>87</v>
      </c>
      <c r="B235" s="1">
        <v>3</v>
      </c>
      <c r="C235" s="2" t="s">
        <v>9</v>
      </c>
      <c r="D235" s="2" t="s">
        <v>86</v>
      </c>
      <c r="E235" s="3">
        <v>19</v>
      </c>
      <c r="F235" s="3">
        <v>31</v>
      </c>
      <c r="G235" s="1">
        <v>1</v>
      </c>
      <c r="H235" s="1">
        <v>11</v>
      </c>
      <c r="I235" s="2" t="s">
        <v>6</v>
      </c>
      <c r="J235" s="7">
        <f>Tabla_cocina[[#This Row],[Precio Unitario]]*Tabla_cocina[[#This Row],[Cantidad Ordenada]]</f>
        <v>31</v>
      </c>
      <c r="K235" s="7">
        <f>Tabla_cocina[[#This Row],[Total del Pedido]]</f>
        <v>31</v>
      </c>
      <c r="L235" s="7">
        <f>Tabla_cocina[[#This Row],[Ganancia Bruta]]-Tabla_cocina[[#This Row],[Costo]]</f>
        <v>12</v>
      </c>
      <c r="M235" s="7">
        <f>Tabla_cocina[[#This Row],[Costo Unitario]]*Tabla_cocina[[#This Row],[Cantidad Ordenada]]</f>
        <v>19</v>
      </c>
      <c r="N235" s="12">
        <f>(Tabla_cocina[[#This Row],[Ganancia Neta]]/Tabla_cocina[[#This Row],[Costo]])</f>
        <v>0.63157894736842102</v>
      </c>
      <c r="O235" s="17">
        <f>Tabla_cocina[[#This Row],[Tiempo de Preparacion]]/1440</f>
        <v>7.6388888888888886E-3</v>
      </c>
    </row>
    <row r="236" spans="1:15" x14ac:dyDescent="0.3">
      <c r="A236" s="1">
        <v>88</v>
      </c>
      <c r="B236" s="1">
        <v>18</v>
      </c>
      <c r="C236" s="2" t="s">
        <v>11</v>
      </c>
      <c r="D236" s="2" t="s">
        <v>88</v>
      </c>
      <c r="E236" s="3">
        <v>25</v>
      </c>
      <c r="F236" s="3">
        <v>40</v>
      </c>
      <c r="G236" s="1">
        <v>1</v>
      </c>
      <c r="H236" s="1">
        <v>12</v>
      </c>
      <c r="I236" s="2" t="s">
        <v>6</v>
      </c>
      <c r="J236" s="7">
        <f>Tabla_cocina[[#This Row],[Precio Unitario]]*Tabla_cocina[[#This Row],[Cantidad Ordenada]]</f>
        <v>40</v>
      </c>
      <c r="K236" s="7">
        <f>Tabla_cocina[[#This Row],[Total del Pedido]]</f>
        <v>40</v>
      </c>
      <c r="L236" s="7">
        <f>Tabla_cocina[[#This Row],[Ganancia Bruta]]-Tabla_cocina[[#This Row],[Costo]]</f>
        <v>15</v>
      </c>
      <c r="M236" s="7">
        <f>Tabla_cocina[[#This Row],[Costo Unitario]]*Tabla_cocina[[#This Row],[Cantidad Ordenada]]</f>
        <v>25</v>
      </c>
      <c r="N236" s="12">
        <f>(Tabla_cocina[[#This Row],[Ganancia Neta]]/Tabla_cocina[[#This Row],[Costo]])</f>
        <v>0.6</v>
      </c>
      <c r="O236" s="17">
        <f>Tabla_cocina[[#This Row],[Tiempo de Preparacion]]/1440</f>
        <v>8.3333333333333332E-3</v>
      </c>
    </row>
    <row r="237" spans="1:15" x14ac:dyDescent="0.3">
      <c r="A237" s="1">
        <v>88</v>
      </c>
      <c r="B237" s="1">
        <v>18</v>
      </c>
      <c r="C237" s="2" t="s">
        <v>16</v>
      </c>
      <c r="D237" s="2" t="s">
        <v>93</v>
      </c>
      <c r="E237" s="3">
        <v>11</v>
      </c>
      <c r="F237" s="3">
        <v>19</v>
      </c>
      <c r="G237" s="1">
        <v>3</v>
      </c>
      <c r="H237" s="1">
        <v>46</v>
      </c>
      <c r="I237" s="2" t="s">
        <v>8</v>
      </c>
      <c r="J237" s="7">
        <f>Tabla_cocina[[#This Row],[Precio Unitario]]*Tabla_cocina[[#This Row],[Cantidad Ordenada]]</f>
        <v>57</v>
      </c>
      <c r="K237" s="7">
        <f>Tabla_cocina[[#This Row],[Total del Pedido]]</f>
        <v>57</v>
      </c>
      <c r="L237" s="7">
        <f>Tabla_cocina[[#This Row],[Ganancia Bruta]]-Tabla_cocina[[#This Row],[Costo]]</f>
        <v>24</v>
      </c>
      <c r="M237" s="7">
        <f>Tabla_cocina[[#This Row],[Costo Unitario]]*Tabla_cocina[[#This Row],[Cantidad Ordenada]]</f>
        <v>33</v>
      </c>
      <c r="N237" s="12">
        <f>(Tabla_cocina[[#This Row],[Ganancia Neta]]/Tabla_cocina[[#This Row],[Costo]])</f>
        <v>0.72727272727272729</v>
      </c>
      <c r="O237" s="17">
        <f>Tabla_cocina[[#This Row],[Tiempo de Preparacion]]/1440</f>
        <v>3.1944444444444442E-2</v>
      </c>
    </row>
    <row r="238" spans="1:15" x14ac:dyDescent="0.3">
      <c r="A238" s="1">
        <v>88</v>
      </c>
      <c r="B238" s="1">
        <v>18</v>
      </c>
      <c r="C238" s="2" t="s">
        <v>25</v>
      </c>
      <c r="D238" s="2" t="s">
        <v>102</v>
      </c>
      <c r="E238" s="3">
        <v>15</v>
      </c>
      <c r="F238" s="3">
        <v>26</v>
      </c>
      <c r="G238" s="1">
        <v>1</v>
      </c>
      <c r="H238" s="1">
        <v>59</v>
      </c>
      <c r="I238" s="2" t="s">
        <v>6</v>
      </c>
      <c r="J238" s="7">
        <f>Tabla_cocina[[#This Row],[Precio Unitario]]*Tabla_cocina[[#This Row],[Cantidad Ordenada]]</f>
        <v>26</v>
      </c>
      <c r="K238" s="7">
        <f>Tabla_cocina[[#This Row],[Total del Pedido]]</f>
        <v>26</v>
      </c>
      <c r="L238" s="7">
        <f>Tabla_cocina[[#This Row],[Ganancia Bruta]]-Tabla_cocina[[#This Row],[Costo]]</f>
        <v>11</v>
      </c>
      <c r="M238" s="7">
        <f>Tabla_cocina[[#This Row],[Costo Unitario]]*Tabla_cocina[[#This Row],[Cantidad Ordenada]]</f>
        <v>15</v>
      </c>
      <c r="N238" s="12">
        <f>(Tabla_cocina[[#This Row],[Ganancia Neta]]/Tabla_cocina[[#This Row],[Costo]])</f>
        <v>0.73333333333333328</v>
      </c>
      <c r="O238" s="17">
        <f>Tabla_cocina[[#This Row],[Tiempo de Preparacion]]/1440</f>
        <v>4.0972222222222222E-2</v>
      </c>
    </row>
    <row r="239" spans="1:15" x14ac:dyDescent="0.3">
      <c r="A239" s="1">
        <v>89</v>
      </c>
      <c r="B239" s="1">
        <v>11</v>
      </c>
      <c r="C239" s="2" t="s">
        <v>22</v>
      </c>
      <c r="D239" s="2" t="s">
        <v>99</v>
      </c>
      <c r="E239" s="3">
        <v>14</v>
      </c>
      <c r="F239" s="3">
        <v>23</v>
      </c>
      <c r="G239" s="1">
        <v>3</v>
      </c>
      <c r="H239" s="1">
        <v>44</v>
      </c>
      <c r="I239" s="2" t="s">
        <v>8</v>
      </c>
      <c r="J239" s="7">
        <f>Tabla_cocina[[#This Row],[Precio Unitario]]*Tabla_cocina[[#This Row],[Cantidad Ordenada]]</f>
        <v>69</v>
      </c>
      <c r="K239" s="7">
        <f>Tabla_cocina[[#This Row],[Total del Pedido]]</f>
        <v>69</v>
      </c>
      <c r="L239" s="7">
        <f>Tabla_cocina[[#This Row],[Ganancia Bruta]]-Tabla_cocina[[#This Row],[Costo]]</f>
        <v>27</v>
      </c>
      <c r="M239" s="7">
        <f>Tabla_cocina[[#This Row],[Costo Unitario]]*Tabla_cocina[[#This Row],[Cantidad Ordenada]]</f>
        <v>42</v>
      </c>
      <c r="N239" s="12">
        <f>(Tabla_cocina[[#This Row],[Ganancia Neta]]/Tabla_cocina[[#This Row],[Costo]])</f>
        <v>0.6428571428571429</v>
      </c>
      <c r="O239" s="17">
        <f>Tabla_cocina[[#This Row],[Tiempo de Preparacion]]/1440</f>
        <v>3.0555555555555555E-2</v>
      </c>
    </row>
    <row r="240" spans="1:15" x14ac:dyDescent="0.3">
      <c r="A240" s="1">
        <v>89</v>
      </c>
      <c r="B240" s="1">
        <v>11</v>
      </c>
      <c r="C240" s="2" t="s">
        <v>20</v>
      </c>
      <c r="D240" s="2" t="s">
        <v>97</v>
      </c>
      <c r="E240" s="3">
        <v>20</v>
      </c>
      <c r="F240" s="3">
        <v>34</v>
      </c>
      <c r="G240" s="1">
        <v>2</v>
      </c>
      <c r="H240" s="1">
        <v>58</v>
      </c>
      <c r="I240" s="2" t="s">
        <v>6</v>
      </c>
      <c r="J240" s="7">
        <f>Tabla_cocina[[#This Row],[Precio Unitario]]*Tabla_cocina[[#This Row],[Cantidad Ordenada]]</f>
        <v>68</v>
      </c>
      <c r="K240" s="7">
        <f>Tabla_cocina[[#This Row],[Total del Pedido]]</f>
        <v>68</v>
      </c>
      <c r="L240" s="7">
        <f>Tabla_cocina[[#This Row],[Ganancia Bruta]]-Tabla_cocina[[#This Row],[Costo]]</f>
        <v>28</v>
      </c>
      <c r="M240" s="7">
        <f>Tabla_cocina[[#This Row],[Costo Unitario]]*Tabla_cocina[[#This Row],[Cantidad Ordenada]]</f>
        <v>40</v>
      </c>
      <c r="N240" s="12">
        <f>(Tabla_cocina[[#This Row],[Ganancia Neta]]/Tabla_cocina[[#This Row],[Costo]])</f>
        <v>0.7</v>
      </c>
      <c r="O240" s="17">
        <f>Tabla_cocina[[#This Row],[Tiempo de Preparacion]]/1440</f>
        <v>4.027777777777778E-2</v>
      </c>
    </row>
    <row r="241" spans="1:15" x14ac:dyDescent="0.3">
      <c r="A241" s="1">
        <v>89</v>
      </c>
      <c r="B241" s="1">
        <v>11</v>
      </c>
      <c r="C241" s="2" t="s">
        <v>19</v>
      </c>
      <c r="D241" s="2" t="s">
        <v>96</v>
      </c>
      <c r="E241" s="3">
        <v>13</v>
      </c>
      <c r="F241" s="3">
        <v>22</v>
      </c>
      <c r="G241" s="1">
        <v>1</v>
      </c>
      <c r="H241" s="1">
        <v>40</v>
      </c>
      <c r="I241" s="2" t="s">
        <v>8</v>
      </c>
      <c r="J241" s="7">
        <f>Tabla_cocina[[#This Row],[Precio Unitario]]*Tabla_cocina[[#This Row],[Cantidad Ordenada]]</f>
        <v>22</v>
      </c>
      <c r="K241" s="7">
        <f>Tabla_cocina[[#This Row],[Total del Pedido]]</f>
        <v>22</v>
      </c>
      <c r="L241" s="7">
        <f>Tabla_cocina[[#This Row],[Ganancia Bruta]]-Tabla_cocina[[#This Row],[Costo]]</f>
        <v>9</v>
      </c>
      <c r="M241" s="7">
        <f>Tabla_cocina[[#This Row],[Costo Unitario]]*Tabla_cocina[[#This Row],[Cantidad Ordenada]]</f>
        <v>13</v>
      </c>
      <c r="N241" s="12">
        <f>(Tabla_cocina[[#This Row],[Ganancia Neta]]/Tabla_cocina[[#This Row],[Costo]])</f>
        <v>0.69230769230769229</v>
      </c>
      <c r="O241" s="17">
        <f>Tabla_cocina[[#This Row],[Tiempo de Preparacion]]/1440</f>
        <v>2.7777777777777776E-2</v>
      </c>
    </row>
    <row r="242" spans="1:15" x14ac:dyDescent="0.3">
      <c r="A242" s="1">
        <v>90</v>
      </c>
      <c r="B242" s="1">
        <v>6</v>
      </c>
      <c r="C242" s="2" t="s">
        <v>20</v>
      </c>
      <c r="D242" s="2" t="s">
        <v>97</v>
      </c>
      <c r="E242" s="3">
        <v>20</v>
      </c>
      <c r="F242" s="3">
        <v>34</v>
      </c>
      <c r="G242" s="1">
        <v>1</v>
      </c>
      <c r="H242" s="1">
        <v>48</v>
      </c>
      <c r="I242" s="2" t="s">
        <v>8</v>
      </c>
      <c r="J242" s="7">
        <f>Tabla_cocina[[#This Row],[Precio Unitario]]*Tabla_cocina[[#This Row],[Cantidad Ordenada]]</f>
        <v>34</v>
      </c>
      <c r="K242" s="7">
        <f>Tabla_cocina[[#This Row],[Total del Pedido]]</f>
        <v>34</v>
      </c>
      <c r="L242" s="7">
        <f>Tabla_cocina[[#This Row],[Ganancia Bruta]]-Tabla_cocina[[#This Row],[Costo]]</f>
        <v>14</v>
      </c>
      <c r="M242" s="7">
        <f>Tabla_cocina[[#This Row],[Costo Unitario]]*Tabla_cocina[[#This Row],[Cantidad Ordenada]]</f>
        <v>20</v>
      </c>
      <c r="N242" s="12">
        <f>(Tabla_cocina[[#This Row],[Ganancia Neta]]/Tabla_cocina[[#This Row],[Costo]])</f>
        <v>0.7</v>
      </c>
      <c r="O242" s="17">
        <f>Tabla_cocina[[#This Row],[Tiempo de Preparacion]]/1440</f>
        <v>3.3333333333333333E-2</v>
      </c>
    </row>
    <row r="243" spans="1:15" x14ac:dyDescent="0.3">
      <c r="A243" s="1">
        <v>91</v>
      </c>
      <c r="B243" s="1">
        <v>1</v>
      </c>
      <c r="C243" s="2" t="s">
        <v>17</v>
      </c>
      <c r="D243" s="2" t="s">
        <v>94</v>
      </c>
      <c r="E243" s="3">
        <v>21</v>
      </c>
      <c r="F243" s="3">
        <v>35</v>
      </c>
      <c r="G243" s="1">
        <v>3</v>
      </c>
      <c r="H243" s="1">
        <v>21</v>
      </c>
      <c r="I243" s="2" t="s">
        <v>8</v>
      </c>
      <c r="J243" s="7">
        <f>Tabla_cocina[[#This Row],[Precio Unitario]]*Tabla_cocina[[#This Row],[Cantidad Ordenada]]</f>
        <v>105</v>
      </c>
      <c r="K243" s="7">
        <f>Tabla_cocina[[#This Row],[Total del Pedido]]</f>
        <v>105</v>
      </c>
      <c r="L243" s="7">
        <f>Tabla_cocina[[#This Row],[Ganancia Bruta]]-Tabla_cocina[[#This Row],[Costo]]</f>
        <v>42</v>
      </c>
      <c r="M243" s="7">
        <f>Tabla_cocina[[#This Row],[Costo Unitario]]*Tabla_cocina[[#This Row],[Cantidad Ordenada]]</f>
        <v>63</v>
      </c>
      <c r="N243" s="12">
        <f>(Tabla_cocina[[#This Row],[Ganancia Neta]]/Tabla_cocina[[#This Row],[Costo]])</f>
        <v>0.66666666666666663</v>
      </c>
      <c r="O243" s="17">
        <f>Tabla_cocina[[#This Row],[Tiempo de Preparacion]]/1440</f>
        <v>1.4583333333333334E-2</v>
      </c>
    </row>
    <row r="244" spans="1:15" x14ac:dyDescent="0.3">
      <c r="A244" s="1">
        <v>91</v>
      </c>
      <c r="B244" s="1">
        <v>1</v>
      </c>
      <c r="C244" s="2" t="s">
        <v>23</v>
      </c>
      <c r="D244" s="2" t="s">
        <v>100</v>
      </c>
      <c r="E244" s="3">
        <v>13</v>
      </c>
      <c r="F244" s="3">
        <v>21</v>
      </c>
      <c r="G244" s="1">
        <v>3</v>
      </c>
      <c r="H244" s="1">
        <v>52</v>
      </c>
      <c r="I244" s="2" t="s">
        <v>6</v>
      </c>
      <c r="J244" s="7">
        <f>Tabla_cocina[[#This Row],[Precio Unitario]]*Tabla_cocina[[#This Row],[Cantidad Ordenada]]</f>
        <v>63</v>
      </c>
      <c r="K244" s="7">
        <f>Tabla_cocina[[#This Row],[Total del Pedido]]</f>
        <v>63</v>
      </c>
      <c r="L244" s="7">
        <f>Tabla_cocina[[#This Row],[Ganancia Bruta]]-Tabla_cocina[[#This Row],[Costo]]</f>
        <v>24</v>
      </c>
      <c r="M244" s="7">
        <f>Tabla_cocina[[#This Row],[Costo Unitario]]*Tabla_cocina[[#This Row],[Cantidad Ordenada]]</f>
        <v>39</v>
      </c>
      <c r="N244" s="12">
        <f>(Tabla_cocina[[#This Row],[Ganancia Neta]]/Tabla_cocina[[#This Row],[Costo]])</f>
        <v>0.61538461538461542</v>
      </c>
      <c r="O244" s="17">
        <f>Tabla_cocina[[#This Row],[Tiempo de Preparacion]]/1440</f>
        <v>3.6111111111111108E-2</v>
      </c>
    </row>
    <row r="245" spans="1:15" x14ac:dyDescent="0.3">
      <c r="A245" s="1">
        <v>91</v>
      </c>
      <c r="B245" s="1">
        <v>1</v>
      </c>
      <c r="C245" s="2" t="s">
        <v>19</v>
      </c>
      <c r="D245" s="2" t="s">
        <v>96</v>
      </c>
      <c r="E245" s="3">
        <v>13</v>
      </c>
      <c r="F245" s="3">
        <v>22</v>
      </c>
      <c r="G245" s="1">
        <v>2</v>
      </c>
      <c r="H245" s="1">
        <v>11</v>
      </c>
      <c r="I245" s="2" t="s">
        <v>6</v>
      </c>
      <c r="J245" s="7">
        <f>Tabla_cocina[[#This Row],[Precio Unitario]]*Tabla_cocina[[#This Row],[Cantidad Ordenada]]</f>
        <v>44</v>
      </c>
      <c r="K245" s="7">
        <f>Tabla_cocina[[#This Row],[Total del Pedido]]</f>
        <v>44</v>
      </c>
      <c r="L245" s="7">
        <f>Tabla_cocina[[#This Row],[Ganancia Bruta]]-Tabla_cocina[[#This Row],[Costo]]</f>
        <v>18</v>
      </c>
      <c r="M245" s="7">
        <f>Tabla_cocina[[#This Row],[Costo Unitario]]*Tabla_cocina[[#This Row],[Cantidad Ordenada]]</f>
        <v>26</v>
      </c>
      <c r="N245" s="12">
        <f>(Tabla_cocina[[#This Row],[Ganancia Neta]]/Tabla_cocina[[#This Row],[Costo]])</f>
        <v>0.69230769230769229</v>
      </c>
      <c r="O245" s="17">
        <f>Tabla_cocina[[#This Row],[Tiempo de Preparacion]]/1440</f>
        <v>7.6388888888888886E-3</v>
      </c>
    </row>
    <row r="246" spans="1:15" x14ac:dyDescent="0.3">
      <c r="A246" s="1">
        <v>91</v>
      </c>
      <c r="B246" s="1">
        <v>1</v>
      </c>
      <c r="C246" s="2" t="s">
        <v>10</v>
      </c>
      <c r="D246" s="2" t="s">
        <v>87</v>
      </c>
      <c r="E246" s="3">
        <v>16</v>
      </c>
      <c r="F246" s="3">
        <v>27</v>
      </c>
      <c r="G246" s="1">
        <v>3</v>
      </c>
      <c r="H246" s="1">
        <v>48</v>
      </c>
      <c r="I246" s="2" t="s">
        <v>6</v>
      </c>
      <c r="J246" s="7">
        <f>Tabla_cocina[[#This Row],[Precio Unitario]]*Tabla_cocina[[#This Row],[Cantidad Ordenada]]</f>
        <v>81</v>
      </c>
      <c r="K246" s="7">
        <f>Tabla_cocina[[#This Row],[Total del Pedido]]</f>
        <v>81</v>
      </c>
      <c r="L246" s="7">
        <f>Tabla_cocina[[#This Row],[Ganancia Bruta]]-Tabla_cocina[[#This Row],[Costo]]</f>
        <v>33</v>
      </c>
      <c r="M246" s="7">
        <f>Tabla_cocina[[#This Row],[Costo Unitario]]*Tabla_cocina[[#This Row],[Cantidad Ordenada]]</f>
        <v>48</v>
      </c>
      <c r="N246" s="12">
        <f>(Tabla_cocina[[#This Row],[Ganancia Neta]]/Tabla_cocina[[#This Row],[Costo]])</f>
        <v>0.6875</v>
      </c>
      <c r="O246" s="17">
        <f>Tabla_cocina[[#This Row],[Tiempo de Preparacion]]/1440</f>
        <v>3.3333333333333333E-2</v>
      </c>
    </row>
    <row r="247" spans="1:15" x14ac:dyDescent="0.3">
      <c r="A247" s="1">
        <v>92</v>
      </c>
      <c r="B247" s="1">
        <v>6</v>
      </c>
      <c r="C247" s="2" t="s">
        <v>13</v>
      </c>
      <c r="D247" s="2" t="s">
        <v>90</v>
      </c>
      <c r="E247" s="3">
        <v>17</v>
      </c>
      <c r="F247" s="3">
        <v>29</v>
      </c>
      <c r="G247" s="1">
        <v>2</v>
      </c>
      <c r="H247" s="1">
        <v>36</v>
      </c>
      <c r="I247" s="2" t="s">
        <v>6</v>
      </c>
      <c r="J247" s="7">
        <f>Tabla_cocina[[#This Row],[Precio Unitario]]*Tabla_cocina[[#This Row],[Cantidad Ordenada]]</f>
        <v>58</v>
      </c>
      <c r="K247" s="7">
        <f>Tabla_cocina[[#This Row],[Total del Pedido]]</f>
        <v>58</v>
      </c>
      <c r="L247" s="7">
        <f>Tabla_cocina[[#This Row],[Ganancia Bruta]]-Tabla_cocina[[#This Row],[Costo]]</f>
        <v>24</v>
      </c>
      <c r="M247" s="7">
        <f>Tabla_cocina[[#This Row],[Costo Unitario]]*Tabla_cocina[[#This Row],[Cantidad Ordenada]]</f>
        <v>34</v>
      </c>
      <c r="N247" s="12">
        <f>(Tabla_cocina[[#This Row],[Ganancia Neta]]/Tabla_cocina[[#This Row],[Costo]])</f>
        <v>0.70588235294117652</v>
      </c>
      <c r="O247" s="17">
        <f>Tabla_cocina[[#This Row],[Tiempo de Preparacion]]/1440</f>
        <v>2.5000000000000001E-2</v>
      </c>
    </row>
    <row r="248" spans="1:15" x14ac:dyDescent="0.3">
      <c r="A248" s="1">
        <v>92</v>
      </c>
      <c r="B248" s="1">
        <v>6</v>
      </c>
      <c r="C248" s="2" t="s">
        <v>5</v>
      </c>
      <c r="D248" s="2" t="s">
        <v>84</v>
      </c>
      <c r="E248" s="3">
        <v>14</v>
      </c>
      <c r="F248" s="3">
        <v>24</v>
      </c>
      <c r="G248" s="1">
        <v>1</v>
      </c>
      <c r="H248" s="1">
        <v>6</v>
      </c>
      <c r="I248" s="2" t="s">
        <v>8</v>
      </c>
      <c r="J248" s="7">
        <f>Tabla_cocina[[#This Row],[Precio Unitario]]*Tabla_cocina[[#This Row],[Cantidad Ordenada]]</f>
        <v>24</v>
      </c>
      <c r="K248" s="7">
        <f>Tabla_cocina[[#This Row],[Total del Pedido]]</f>
        <v>24</v>
      </c>
      <c r="L248" s="7">
        <f>Tabla_cocina[[#This Row],[Ganancia Bruta]]-Tabla_cocina[[#This Row],[Costo]]</f>
        <v>10</v>
      </c>
      <c r="M248" s="7">
        <f>Tabla_cocina[[#This Row],[Costo Unitario]]*Tabla_cocina[[#This Row],[Cantidad Ordenada]]</f>
        <v>14</v>
      </c>
      <c r="N248" s="12">
        <f>(Tabla_cocina[[#This Row],[Ganancia Neta]]/Tabla_cocina[[#This Row],[Costo]])</f>
        <v>0.7142857142857143</v>
      </c>
      <c r="O248" s="17">
        <f>Tabla_cocina[[#This Row],[Tiempo de Preparacion]]/1440</f>
        <v>4.1666666666666666E-3</v>
      </c>
    </row>
    <row r="249" spans="1:15" x14ac:dyDescent="0.3">
      <c r="A249" s="1">
        <v>93</v>
      </c>
      <c r="B249" s="1">
        <v>2</v>
      </c>
      <c r="C249" s="2" t="s">
        <v>13</v>
      </c>
      <c r="D249" s="2" t="s">
        <v>90</v>
      </c>
      <c r="E249" s="3">
        <v>17</v>
      </c>
      <c r="F249" s="3">
        <v>29</v>
      </c>
      <c r="G249" s="1">
        <v>1</v>
      </c>
      <c r="H249" s="1">
        <v>18</v>
      </c>
      <c r="I249" s="2" t="s">
        <v>8</v>
      </c>
      <c r="J249" s="7">
        <f>Tabla_cocina[[#This Row],[Precio Unitario]]*Tabla_cocina[[#This Row],[Cantidad Ordenada]]</f>
        <v>29</v>
      </c>
      <c r="K249" s="7">
        <f>Tabla_cocina[[#This Row],[Total del Pedido]]</f>
        <v>29</v>
      </c>
      <c r="L249" s="7">
        <f>Tabla_cocina[[#This Row],[Ganancia Bruta]]-Tabla_cocina[[#This Row],[Costo]]</f>
        <v>12</v>
      </c>
      <c r="M249" s="7">
        <f>Tabla_cocina[[#This Row],[Costo Unitario]]*Tabla_cocina[[#This Row],[Cantidad Ordenada]]</f>
        <v>17</v>
      </c>
      <c r="N249" s="12">
        <f>(Tabla_cocina[[#This Row],[Ganancia Neta]]/Tabla_cocina[[#This Row],[Costo]])</f>
        <v>0.70588235294117652</v>
      </c>
      <c r="O249" s="17">
        <f>Tabla_cocina[[#This Row],[Tiempo de Preparacion]]/1440</f>
        <v>1.2500000000000001E-2</v>
      </c>
    </row>
    <row r="250" spans="1:15" x14ac:dyDescent="0.3">
      <c r="A250" s="1">
        <v>94</v>
      </c>
      <c r="B250" s="1">
        <v>12</v>
      </c>
      <c r="C250" s="2" t="s">
        <v>7</v>
      </c>
      <c r="D250" s="2" t="s">
        <v>85</v>
      </c>
      <c r="E250" s="3">
        <v>18</v>
      </c>
      <c r="F250" s="3">
        <v>30</v>
      </c>
      <c r="G250" s="1">
        <v>3</v>
      </c>
      <c r="H250" s="1">
        <v>19</v>
      </c>
      <c r="I250" s="2" t="s">
        <v>8</v>
      </c>
      <c r="J250" s="7">
        <f>Tabla_cocina[[#This Row],[Precio Unitario]]*Tabla_cocina[[#This Row],[Cantidad Ordenada]]</f>
        <v>90</v>
      </c>
      <c r="K250" s="7">
        <f>Tabla_cocina[[#This Row],[Total del Pedido]]</f>
        <v>90</v>
      </c>
      <c r="L250" s="7">
        <f>Tabla_cocina[[#This Row],[Ganancia Bruta]]-Tabla_cocina[[#This Row],[Costo]]</f>
        <v>36</v>
      </c>
      <c r="M250" s="7">
        <f>Tabla_cocina[[#This Row],[Costo Unitario]]*Tabla_cocina[[#This Row],[Cantidad Ordenada]]</f>
        <v>54</v>
      </c>
      <c r="N250" s="12">
        <f>(Tabla_cocina[[#This Row],[Ganancia Neta]]/Tabla_cocina[[#This Row],[Costo]])</f>
        <v>0.66666666666666663</v>
      </c>
      <c r="O250" s="17">
        <f>Tabla_cocina[[#This Row],[Tiempo de Preparacion]]/1440</f>
        <v>1.3194444444444444E-2</v>
      </c>
    </row>
    <row r="251" spans="1:15" x14ac:dyDescent="0.3">
      <c r="A251" s="1">
        <v>94</v>
      </c>
      <c r="B251" s="1">
        <v>12</v>
      </c>
      <c r="C251" s="2" t="s">
        <v>18</v>
      </c>
      <c r="D251" s="2" t="s">
        <v>95</v>
      </c>
      <c r="E251" s="3">
        <v>19</v>
      </c>
      <c r="F251" s="3">
        <v>32</v>
      </c>
      <c r="G251" s="1">
        <v>2</v>
      </c>
      <c r="H251" s="1">
        <v>56</v>
      </c>
      <c r="I251" s="2" t="s">
        <v>8</v>
      </c>
      <c r="J251" s="7">
        <f>Tabla_cocina[[#This Row],[Precio Unitario]]*Tabla_cocina[[#This Row],[Cantidad Ordenada]]</f>
        <v>64</v>
      </c>
      <c r="K251" s="7">
        <f>Tabla_cocina[[#This Row],[Total del Pedido]]</f>
        <v>64</v>
      </c>
      <c r="L251" s="7">
        <f>Tabla_cocina[[#This Row],[Ganancia Bruta]]-Tabla_cocina[[#This Row],[Costo]]</f>
        <v>26</v>
      </c>
      <c r="M251" s="7">
        <f>Tabla_cocina[[#This Row],[Costo Unitario]]*Tabla_cocina[[#This Row],[Cantidad Ordenada]]</f>
        <v>38</v>
      </c>
      <c r="N251" s="12">
        <f>(Tabla_cocina[[#This Row],[Ganancia Neta]]/Tabla_cocina[[#This Row],[Costo]])</f>
        <v>0.68421052631578949</v>
      </c>
      <c r="O251" s="17">
        <f>Tabla_cocina[[#This Row],[Tiempo de Preparacion]]/1440</f>
        <v>3.888888888888889E-2</v>
      </c>
    </row>
    <row r="252" spans="1:15" x14ac:dyDescent="0.3">
      <c r="A252" s="1">
        <v>94</v>
      </c>
      <c r="B252" s="1">
        <v>12</v>
      </c>
      <c r="C252" s="2" t="s">
        <v>14</v>
      </c>
      <c r="D252" s="2" t="s">
        <v>91</v>
      </c>
      <c r="E252" s="3">
        <v>20</v>
      </c>
      <c r="F252" s="3">
        <v>33</v>
      </c>
      <c r="G252" s="1">
        <v>3</v>
      </c>
      <c r="H252" s="1">
        <v>54</v>
      </c>
      <c r="I252" s="2" t="s">
        <v>8</v>
      </c>
      <c r="J252" s="7">
        <f>Tabla_cocina[[#This Row],[Precio Unitario]]*Tabla_cocina[[#This Row],[Cantidad Ordenada]]</f>
        <v>99</v>
      </c>
      <c r="K252" s="7">
        <f>Tabla_cocina[[#This Row],[Total del Pedido]]</f>
        <v>99</v>
      </c>
      <c r="L252" s="7">
        <f>Tabla_cocina[[#This Row],[Ganancia Bruta]]-Tabla_cocina[[#This Row],[Costo]]</f>
        <v>39</v>
      </c>
      <c r="M252" s="7">
        <f>Tabla_cocina[[#This Row],[Costo Unitario]]*Tabla_cocina[[#This Row],[Cantidad Ordenada]]</f>
        <v>60</v>
      </c>
      <c r="N252" s="12">
        <f>(Tabla_cocina[[#This Row],[Ganancia Neta]]/Tabla_cocina[[#This Row],[Costo]])</f>
        <v>0.65</v>
      </c>
      <c r="O252" s="17">
        <f>Tabla_cocina[[#This Row],[Tiempo de Preparacion]]/1440</f>
        <v>3.7499999999999999E-2</v>
      </c>
    </row>
    <row r="253" spans="1:15" x14ac:dyDescent="0.3">
      <c r="A253" s="1">
        <v>95</v>
      </c>
      <c r="B253" s="1">
        <v>12</v>
      </c>
      <c r="C253" s="2" t="s">
        <v>16</v>
      </c>
      <c r="D253" s="2" t="s">
        <v>93</v>
      </c>
      <c r="E253" s="3">
        <v>11</v>
      </c>
      <c r="F253" s="3">
        <v>19</v>
      </c>
      <c r="G253" s="1">
        <v>3</v>
      </c>
      <c r="H253" s="1">
        <v>19</v>
      </c>
      <c r="I253" s="2" t="s">
        <v>8</v>
      </c>
      <c r="J253" s="7">
        <f>Tabla_cocina[[#This Row],[Precio Unitario]]*Tabla_cocina[[#This Row],[Cantidad Ordenada]]</f>
        <v>57</v>
      </c>
      <c r="K253" s="7">
        <f>Tabla_cocina[[#This Row],[Total del Pedido]]</f>
        <v>57</v>
      </c>
      <c r="L253" s="7">
        <f>Tabla_cocina[[#This Row],[Ganancia Bruta]]-Tabla_cocina[[#This Row],[Costo]]</f>
        <v>24</v>
      </c>
      <c r="M253" s="7">
        <f>Tabla_cocina[[#This Row],[Costo Unitario]]*Tabla_cocina[[#This Row],[Cantidad Ordenada]]</f>
        <v>33</v>
      </c>
      <c r="N253" s="12">
        <f>(Tabla_cocina[[#This Row],[Ganancia Neta]]/Tabla_cocina[[#This Row],[Costo]])</f>
        <v>0.72727272727272729</v>
      </c>
      <c r="O253" s="17">
        <f>Tabla_cocina[[#This Row],[Tiempo de Preparacion]]/1440</f>
        <v>1.3194444444444444E-2</v>
      </c>
    </row>
    <row r="254" spans="1:15" x14ac:dyDescent="0.3">
      <c r="A254" s="1">
        <v>95</v>
      </c>
      <c r="B254" s="1">
        <v>12</v>
      </c>
      <c r="C254" s="2" t="s">
        <v>18</v>
      </c>
      <c r="D254" s="2" t="s">
        <v>95</v>
      </c>
      <c r="E254" s="3">
        <v>19</v>
      </c>
      <c r="F254" s="3">
        <v>32</v>
      </c>
      <c r="G254" s="1">
        <v>3</v>
      </c>
      <c r="H254" s="1">
        <v>22</v>
      </c>
      <c r="I254" s="2" t="s">
        <v>8</v>
      </c>
      <c r="J254" s="7">
        <f>Tabla_cocina[[#This Row],[Precio Unitario]]*Tabla_cocina[[#This Row],[Cantidad Ordenada]]</f>
        <v>96</v>
      </c>
      <c r="K254" s="7">
        <f>Tabla_cocina[[#This Row],[Total del Pedido]]</f>
        <v>96</v>
      </c>
      <c r="L254" s="7">
        <f>Tabla_cocina[[#This Row],[Ganancia Bruta]]-Tabla_cocina[[#This Row],[Costo]]</f>
        <v>39</v>
      </c>
      <c r="M254" s="7">
        <f>Tabla_cocina[[#This Row],[Costo Unitario]]*Tabla_cocina[[#This Row],[Cantidad Ordenada]]</f>
        <v>57</v>
      </c>
      <c r="N254" s="12">
        <f>(Tabla_cocina[[#This Row],[Ganancia Neta]]/Tabla_cocina[[#This Row],[Costo]])</f>
        <v>0.68421052631578949</v>
      </c>
      <c r="O254" s="17">
        <f>Tabla_cocina[[#This Row],[Tiempo de Preparacion]]/1440</f>
        <v>1.5277777777777777E-2</v>
      </c>
    </row>
    <row r="255" spans="1:15" x14ac:dyDescent="0.3">
      <c r="A255" s="1">
        <v>96</v>
      </c>
      <c r="B255" s="1">
        <v>16</v>
      </c>
      <c r="C255" s="2" t="s">
        <v>14</v>
      </c>
      <c r="D255" s="2" t="s">
        <v>91</v>
      </c>
      <c r="E255" s="3">
        <v>20</v>
      </c>
      <c r="F255" s="3">
        <v>33</v>
      </c>
      <c r="G255" s="1">
        <v>2</v>
      </c>
      <c r="H255" s="1">
        <v>47</v>
      </c>
      <c r="I255" s="2" t="s">
        <v>6</v>
      </c>
      <c r="J255" s="7">
        <f>Tabla_cocina[[#This Row],[Precio Unitario]]*Tabla_cocina[[#This Row],[Cantidad Ordenada]]</f>
        <v>66</v>
      </c>
      <c r="K255" s="7">
        <f>Tabla_cocina[[#This Row],[Total del Pedido]]</f>
        <v>66</v>
      </c>
      <c r="L255" s="7">
        <f>Tabla_cocina[[#This Row],[Ganancia Bruta]]-Tabla_cocina[[#This Row],[Costo]]</f>
        <v>26</v>
      </c>
      <c r="M255" s="7">
        <f>Tabla_cocina[[#This Row],[Costo Unitario]]*Tabla_cocina[[#This Row],[Cantidad Ordenada]]</f>
        <v>40</v>
      </c>
      <c r="N255" s="12">
        <f>(Tabla_cocina[[#This Row],[Ganancia Neta]]/Tabla_cocina[[#This Row],[Costo]])</f>
        <v>0.65</v>
      </c>
      <c r="O255" s="17">
        <f>Tabla_cocina[[#This Row],[Tiempo de Preparacion]]/1440</f>
        <v>3.2638888888888891E-2</v>
      </c>
    </row>
    <row r="256" spans="1:15" x14ac:dyDescent="0.3">
      <c r="A256" s="1">
        <v>96</v>
      </c>
      <c r="B256" s="1">
        <v>16</v>
      </c>
      <c r="C256" s="2" t="s">
        <v>16</v>
      </c>
      <c r="D256" s="2" t="s">
        <v>93</v>
      </c>
      <c r="E256" s="3">
        <v>11</v>
      </c>
      <c r="F256" s="3">
        <v>19</v>
      </c>
      <c r="G256" s="1">
        <v>2</v>
      </c>
      <c r="H256" s="1">
        <v>10</v>
      </c>
      <c r="I256" s="2" t="s">
        <v>6</v>
      </c>
      <c r="J256" s="7">
        <f>Tabla_cocina[[#This Row],[Precio Unitario]]*Tabla_cocina[[#This Row],[Cantidad Ordenada]]</f>
        <v>38</v>
      </c>
      <c r="K256" s="7">
        <f>Tabla_cocina[[#This Row],[Total del Pedido]]</f>
        <v>38</v>
      </c>
      <c r="L256" s="7">
        <f>Tabla_cocina[[#This Row],[Ganancia Bruta]]-Tabla_cocina[[#This Row],[Costo]]</f>
        <v>16</v>
      </c>
      <c r="M256" s="7">
        <f>Tabla_cocina[[#This Row],[Costo Unitario]]*Tabla_cocina[[#This Row],[Cantidad Ordenada]]</f>
        <v>22</v>
      </c>
      <c r="N256" s="12">
        <f>(Tabla_cocina[[#This Row],[Ganancia Neta]]/Tabla_cocina[[#This Row],[Costo]])</f>
        <v>0.72727272727272729</v>
      </c>
      <c r="O256" s="17">
        <f>Tabla_cocina[[#This Row],[Tiempo de Preparacion]]/1440</f>
        <v>6.9444444444444441E-3</v>
      </c>
    </row>
    <row r="257" spans="1:15" x14ac:dyDescent="0.3">
      <c r="A257" s="1">
        <v>96</v>
      </c>
      <c r="B257" s="1">
        <v>16</v>
      </c>
      <c r="C257" s="2" t="s">
        <v>5</v>
      </c>
      <c r="D257" s="2" t="s">
        <v>84</v>
      </c>
      <c r="E257" s="3">
        <v>14</v>
      </c>
      <c r="F257" s="3">
        <v>24</v>
      </c>
      <c r="G257" s="1">
        <v>3</v>
      </c>
      <c r="H257" s="1">
        <v>19</v>
      </c>
      <c r="I257" s="2" t="s">
        <v>8</v>
      </c>
      <c r="J257" s="7">
        <f>Tabla_cocina[[#This Row],[Precio Unitario]]*Tabla_cocina[[#This Row],[Cantidad Ordenada]]</f>
        <v>72</v>
      </c>
      <c r="K257" s="7">
        <f>Tabla_cocina[[#This Row],[Total del Pedido]]</f>
        <v>72</v>
      </c>
      <c r="L257" s="7">
        <f>Tabla_cocina[[#This Row],[Ganancia Bruta]]-Tabla_cocina[[#This Row],[Costo]]</f>
        <v>30</v>
      </c>
      <c r="M257" s="7">
        <f>Tabla_cocina[[#This Row],[Costo Unitario]]*Tabla_cocina[[#This Row],[Cantidad Ordenada]]</f>
        <v>42</v>
      </c>
      <c r="N257" s="12">
        <f>(Tabla_cocina[[#This Row],[Ganancia Neta]]/Tabla_cocina[[#This Row],[Costo]])</f>
        <v>0.7142857142857143</v>
      </c>
      <c r="O257" s="17">
        <f>Tabla_cocina[[#This Row],[Tiempo de Preparacion]]/1440</f>
        <v>1.3194444444444444E-2</v>
      </c>
    </row>
    <row r="258" spans="1:15" x14ac:dyDescent="0.3">
      <c r="A258" s="1">
        <v>97</v>
      </c>
      <c r="B258" s="1">
        <v>14</v>
      </c>
      <c r="C258" s="2" t="s">
        <v>25</v>
      </c>
      <c r="D258" s="2" t="s">
        <v>102</v>
      </c>
      <c r="E258" s="3">
        <v>15</v>
      </c>
      <c r="F258" s="3">
        <v>26</v>
      </c>
      <c r="G258" s="1">
        <v>1</v>
      </c>
      <c r="H258" s="1">
        <v>17</v>
      </c>
      <c r="I258" s="2" t="s">
        <v>8</v>
      </c>
      <c r="J258" s="7">
        <f>Tabla_cocina[[#This Row],[Precio Unitario]]*Tabla_cocina[[#This Row],[Cantidad Ordenada]]</f>
        <v>26</v>
      </c>
      <c r="K258" s="7">
        <f>Tabla_cocina[[#This Row],[Total del Pedido]]</f>
        <v>26</v>
      </c>
      <c r="L258" s="7">
        <f>Tabla_cocina[[#This Row],[Ganancia Bruta]]-Tabla_cocina[[#This Row],[Costo]]</f>
        <v>11</v>
      </c>
      <c r="M258" s="7">
        <f>Tabla_cocina[[#This Row],[Costo Unitario]]*Tabla_cocina[[#This Row],[Cantidad Ordenada]]</f>
        <v>15</v>
      </c>
      <c r="N258" s="12">
        <f>(Tabla_cocina[[#This Row],[Ganancia Neta]]/Tabla_cocina[[#This Row],[Costo]])</f>
        <v>0.73333333333333328</v>
      </c>
      <c r="O258" s="17">
        <f>Tabla_cocina[[#This Row],[Tiempo de Preparacion]]/1440</f>
        <v>1.1805555555555555E-2</v>
      </c>
    </row>
    <row r="259" spans="1:15" x14ac:dyDescent="0.3">
      <c r="A259" s="1">
        <v>97</v>
      </c>
      <c r="B259" s="1">
        <v>14</v>
      </c>
      <c r="C259" s="2" t="s">
        <v>21</v>
      </c>
      <c r="D259" s="2" t="s">
        <v>98</v>
      </c>
      <c r="E259" s="3">
        <v>12</v>
      </c>
      <c r="F259" s="3">
        <v>20</v>
      </c>
      <c r="G259" s="1">
        <v>3</v>
      </c>
      <c r="H259" s="1">
        <v>5</v>
      </c>
      <c r="I259" s="2" t="s">
        <v>6</v>
      </c>
      <c r="J259" s="7">
        <f>Tabla_cocina[[#This Row],[Precio Unitario]]*Tabla_cocina[[#This Row],[Cantidad Ordenada]]</f>
        <v>60</v>
      </c>
      <c r="K259" s="7">
        <f>Tabla_cocina[[#This Row],[Total del Pedido]]</f>
        <v>60</v>
      </c>
      <c r="L259" s="7">
        <f>Tabla_cocina[[#This Row],[Ganancia Bruta]]-Tabla_cocina[[#This Row],[Costo]]</f>
        <v>24</v>
      </c>
      <c r="M259" s="7">
        <f>Tabla_cocina[[#This Row],[Costo Unitario]]*Tabla_cocina[[#This Row],[Cantidad Ordenada]]</f>
        <v>36</v>
      </c>
      <c r="N259" s="12">
        <f>(Tabla_cocina[[#This Row],[Ganancia Neta]]/Tabla_cocina[[#This Row],[Costo]])</f>
        <v>0.66666666666666663</v>
      </c>
      <c r="O259" s="17">
        <f>Tabla_cocina[[#This Row],[Tiempo de Preparacion]]/1440</f>
        <v>3.472222222222222E-3</v>
      </c>
    </row>
    <row r="260" spans="1:15" x14ac:dyDescent="0.3">
      <c r="A260" s="1">
        <v>97</v>
      </c>
      <c r="B260" s="1">
        <v>14</v>
      </c>
      <c r="C260" s="2" t="s">
        <v>20</v>
      </c>
      <c r="D260" s="2" t="s">
        <v>97</v>
      </c>
      <c r="E260" s="3">
        <v>20</v>
      </c>
      <c r="F260" s="3">
        <v>34</v>
      </c>
      <c r="G260" s="1">
        <v>3</v>
      </c>
      <c r="H260" s="1">
        <v>57</v>
      </c>
      <c r="I260" s="2" t="s">
        <v>6</v>
      </c>
      <c r="J260" s="7">
        <f>Tabla_cocina[[#This Row],[Precio Unitario]]*Tabla_cocina[[#This Row],[Cantidad Ordenada]]</f>
        <v>102</v>
      </c>
      <c r="K260" s="7">
        <f>Tabla_cocina[[#This Row],[Total del Pedido]]</f>
        <v>102</v>
      </c>
      <c r="L260" s="7">
        <f>Tabla_cocina[[#This Row],[Ganancia Bruta]]-Tabla_cocina[[#This Row],[Costo]]</f>
        <v>42</v>
      </c>
      <c r="M260" s="7">
        <f>Tabla_cocina[[#This Row],[Costo Unitario]]*Tabla_cocina[[#This Row],[Cantidad Ordenada]]</f>
        <v>60</v>
      </c>
      <c r="N260" s="12">
        <f>(Tabla_cocina[[#This Row],[Ganancia Neta]]/Tabla_cocina[[#This Row],[Costo]])</f>
        <v>0.7</v>
      </c>
      <c r="O260" s="17">
        <f>Tabla_cocina[[#This Row],[Tiempo de Preparacion]]/1440</f>
        <v>3.9583333333333331E-2</v>
      </c>
    </row>
    <row r="261" spans="1:15" x14ac:dyDescent="0.3">
      <c r="A261" s="1">
        <v>98</v>
      </c>
      <c r="B261" s="1">
        <v>7</v>
      </c>
      <c r="C261" s="2" t="s">
        <v>21</v>
      </c>
      <c r="D261" s="2" t="s">
        <v>98</v>
      </c>
      <c r="E261" s="3">
        <v>12</v>
      </c>
      <c r="F261" s="3">
        <v>20</v>
      </c>
      <c r="G261" s="1">
        <v>3</v>
      </c>
      <c r="H261" s="1">
        <v>56</v>
      </c>
      <c r="I261" s="2" t="s">
        <v>8</v>
      </c>
      <c r="J261" s="7">
        <f>Tabla_cocina[[#This Row],[Precio Unitario]]*Tabla_cocina[[#This Row],[Cantidad Ordenada]]</f>
        <v>60</v>
      </c>
      <c r="K261" s="7">
        <f>Tabla_cocina[[#This Row],[Total del Pedido]]</f>
        <v>60</v>
      </c>
      <c r="L261" s="7">
        <f>Tabla_cocina[[#This Row],[Ganancia Bruta]]-Tabla_cocina[[#This Row],[Costo]]</f>
        <v>24</v>
      </c>
      <c r="M261" s="7">
        <f>Tabla_cocina[[#This Row],[Costo Unitario]]*Tabla_cocina[[#This Row],[Cantidad Ordenada]]</f>
        <v>36</v>
      </c>
      <c r="N261" s="12">
        <f>(Tabla_cocina[[#This Row],[Ganancia Neta]]/Tabla_cocina[[#This Row],[Costo]])</f>
        <v>0.66666666666666663</v>
      </c>
      <c r="O261" s="17">
        <f>Tabla_cocina[[#This Row],[Tiempo de Preparacion]]/1440</f>
        <v>3.888888888888889E-2</v>
      </c>
    </row>
    <row r="262" spans="1:15" x14ac:dyDescent="0.3">
      <c r="A262" s="1">
        <v>98</v>
      </c>
      <c r="B262" s="1">
        <v>7</v>
      </c>
      <c r="C262" s="2" t="s">
        <v>13</v>
      </c>
      <c r="D262" s="2" t="s">
        <v>90</v>
      </c>
      <c r="E262" s="3">
        <v>17</v>
      </c>
      <c r="F262" s="3">
        <v>29</v>
      </c>
      <c r="G262" s="1">
        <v>3</v>
      </c>
      <c r="H262" s="1">
        <v>33</v>
      </c>
      <c r="I262" s="2" t="s">
        <v>8</v>
      </c>
      <c r="J262" s="7">
        <f>Tabla_cocina[[#This Row],[Precio Unitario]]*Tabla_cocina[[#This Row],[Cantidad Ordenada]]</f>
        <v>87</v>
      </c>
      <c r="K262" s="7">
        <f>Tabla_cocina[[#This Row],[Total del Pedido]]</f>
        <v>87</v>
      </c>
      <c r="L262" s="7">
        <f>Tabla_cocina[[#This Row],[Ganancia Bruta]]-Tabla_cocina[[#This Row],[Costo]]</f>
        <v>36</v>
      </c>
      <c r="M262" s="7">
        <f>Tabla_cocina[[#This Row],[Costo Unitario]]*Tabla_cocina[[#This Row],[Cantidad Ordenada]]</f>
        <v>51</v>
      </c>
      <c r="N262" s="12">
        <f>(Tabla_cocina[[#This Row],[Ganancia Neta]]/Tabla_cocina[[#This Row],[Costo]])</f>
        <v>0.70588235294117652</v>
      </c>
      <c r="O262" s="17">
        <f>Tabla_cocina[[#This Row],[Tiempo de Preparacion]]/1440</f>
        <v>2.2916666666666665E-2</v>
      </c>
    </row>
    <row r="263" spans="1:15" x14ac:dyDescent="0.3">
      <c r="A263" s="1">
        <v>98</v>
      </c>
      <c r="B263" s="1">
        <v>7</v>
      </c>
      <c r="C263" s="2" t="s">
        <v>16</v>
      </c>
      <c r="D263" s="2" t="s">
        <v>93</v>
      </c>
      <c r="E263" s="3">
        <v>11</v>
      </c>
      <c r="F263" s="3">
        <v>19</v>
      </c>
      <c r="G263" s="1">
        <v>1</v>
      </c>
      <c r="H263" s="1">
        <v>51</v>
      </c>
      <c r="I263" s="2" t="s">
        <v>8</v>
      </c>
      <c r="J263" s="7">
        <f>Tabla_cocina[[#This Row],[Precio Unitario]]*Tabla_cocina[[#This Row],[Cantidad Ordenada]]</f>
        <v>19</v>
      </c>
      <c r="K263" s="7">
        <f>Tabla_cocina[[#This Row],[Total del Pedido]]</f>
        <v>19</v>
      </c>
      <c r="L263" s="7">
        <f>Tabla_cocina[[#This Row],[Ganancia Bruta]]-Tabla_cocina[[#This Row],[Costo]]</f>
        <v>8</v>
      </c>
      <c r="M263" s="7">
        <f>Tabla_cocina[[#This Row],[Costo Unitario]]*Tabla_cocina[[#This Row],[Cantidad Ordenada]]</f>
        <v>11</v>
      </c>
      <c r="N263" s="12">
        <f>(Tabla_cocina[[#This Row],[Ganancia Neta]]/Tabla_cocina[[#This Row],[Costo]])</f>
        <v>0.72727272727272729</v>
      </c>
      <c r="O263" s="17">
        <f>Tabla_cocina[[#This Row],[Tiempo de Preparacion]]/1440</f>
        <v>3.5416666666666666E-2</v>
      </c>
    </row>
    <row r="264" spans="1:15" x14ac:dyDescent="0.3">
      <c r="A264" s="1">
        <v>99</v>
      </c>
      <c r="B264" s="1">
        <v>2</v>
      </c>
      <c r="C264" s="2" t="s">
        <v>7</v>
      </c>
      <c r="D264" s="2" t="s">
        <v>85</v>
      </c>
      <c r="E264" s="3">
        <v>18</v>
      </c>
      <c r="F264" s="3">
        <v>30</v>
      </c>
      <c r="G264" s="1">
        <v>2</v>
      </c>
      <c r="H264" s="1">
        <v>27</v>
      </c>
      <c r="I264" s="2" t="s">
        <v>8</v>
      </c>
      <c r="J264" s="7">
        <f>Tabla_cocina[[#This Row],[Precio Unitario]]*Tabla_cocina[[#This Row],[Cantidad Ordenada]]</f>
        <v>60</v>
      </c>
      <c r="K264" s="7">
        <f>Tabla_cocina[[#This Row],[Total del Pedido]]</f>
        <v>60</v>
      </c>
      <c r="L264" s="7">
        <f>Tabla_cocina[[#This Row],[Ganancia Bruta]]-Tabla_cocina[[#This Row],[Costo]]</f>
        <v>24</v>
      </c>
      <c r="M264" s="7">
        <f>Tabla_cocina[[#This Row],[Costo Unitario]]*Tabla_cocina[[#This Row],[Cantidad Ordenada]]</f>
        <v>36</v>
      </c>
      <c r="N264" s="12">
        <f>(Tabla_cocina[[#This Row],[Ganancia Neta]]/Tabla_cocina[[#This Row],[Costo]])</f>
        <v>0.66666666666666663</v>
      </c>
      <c r="O264" s="17">
        <f>Tabla_cocina[[#This Row],[Tiempo de Preparacion]]/1440</f>
        <v>1.8749999999999999E-2</v>
      </c>
    </row>
    <row r="265" spans="1:15" x14ac:dyDescent="0.3">
      <c r="A265" s="1">
        <v>99</v>
      </c>
      <c r="B265" s="1">
        <v>2</v>
      </c>
      <c r="C265" s="2" t="s">
        <v>9</v>
      </c>
      <c r="D265" s="2" t="s">
        <v>86</v>
      </c>
      <c r="E265" s="3">
        <v>19</v>
      </c>
      <c r="F265" s="3">
        <v>31</v>
      </c>
      <c r="G265" s="1">
        <v>1</v>
      </c>
      <c r="H265" s="1">
        <v>5</v>
      </c>
      <c r="I265" s="2" t="s">
        <v>8</v>
      </c>
      <c r="J265" s="7">
        <f>Tabla_cocina[[#This Row],[Precio Unitario]]*Tabla_cocina[[#This Row],[Cantidad Ordenada]]</f>
        <v>31</v>
      </c>
      <c r="K265" s="7">
        <f>Tabla_cocina[[#This Row],[Total del Pedido]]</f>
        <v>31</v>
      </c>
      <c r="L265" s="7">
        <f>Tabla_cocina[[#This Row],[Ganancia Bruta]]-Tabla_cocina[[#This Row],[Costo]]</f>
        <v>12</v>
      </c>
      <c r="M265" s="7">
        <f>Tabla_cocina[[#This Row],[Costo Unitario]]*Tabla_cocina[[#This Row],[Cantidad Ordenada]]</f>
        <v>19</v>
      </c>
      <c r="N265" s="12">
        <f>(Tabla_cocina[[#This Row],[Ganancia Neta]]/Tabla_cocina[[#This Row],[Costo]])</f>
        <v>0.63157894736842102</v>
      </c>
      <c r="O265" s="17">
        <f>Tabla_cocina[[#This Row],[Tiempo de Preparacion]]/1440</f>
        <v>3.472222222222222E-3</v>
      </c>
    </row>
    <row r="266" spans="1:15" x14ac:dyDescent="0.3">
      <c r="A266" s="1">
        <v>99</v>
      </c>
      <c r="B266" s="1">
        <v>2</v>
      </c>
      <c r="C266" s="2" t="s">
        <v>16</v>
      </c>
      <c r="D266" s="2" t="s">
        <v>93</v>
      </c>
      <c r="E266" s="3">
        <v>11</v>
      </c>
      <c r="F266" s="3">
        <v>19</v>
      </c>
      <c r="G266" s="1">
        <v>1</v>
      </c>
      <c r="H266" s="1">
        <v>9</v>
      </c>
      <c r="I266" s="2" t="s">
        <v>6</v>
      </c>
      <c r="J266" s="7">
        <f>Tabla_cocina[[#This Row],[Precio Unitario]]*Tabla_cocina[[#This Row],[Cantidad Ordenada]]</f>
        <v>19</v>
      </c>
      <c r="K266" s="7">
        <f>Tabla_cocina[[#This Row],[Total del Pedido]]</f>
        <v>19</v>
      </c>
      <c r="L266" s="7">
        <f>Tabla_cocina[[#This Row],[Ganancia Bruta]]-Tabla_cocina[[#This Row],[Costo]]</f>
        <v>8</v>
      </c>
      <c r="M266" s="7">
        <f>Tabla_cocina[[#This Row],[Costo Unitario]]*Tabla_cocina[[#This Row],[Cantidad Ordenada]]</f>
        <v>11</v>
      </c>
      <c r="N266" s="12">
        <f>(Tabla_cocina[[#This Row],[Ganancia Neta]]/Tabla_cocina[[#This Row],[Costo]])</f>
        <v>0.72727272727272729</v>
      </c>
      <c r="O266" s="17">
        <f>Tabla_cocina[[#This Row],[Tiempo de Preparacion]]/1440</f>
        <v>6.2500000000000003E-3</v>
      </c>
    </row>
    <row r="267" spans="1:15" x14ac:dyDescent="0.3">
      <c r="A267" s="1">
        <v>99</v>
      </c>
      <c r="B267" s="1">
        <v>2</v>
      </c>
      <c r="C267" s="2" t="s">
        <v>13</v>
      </c>
      <c r="D267" s="2" t="s">
        <v>90</v>
      </c>
      <c r="E267" s="3">
        <v>17</v>
      </c>
      <c r="F267" s="3">
        <v>29</v>
      </c>
      <c r="G267" s="1">
        <v>1</v>
      </c>
      <c r="H267" s="1">
        <v>45</v>
      </c>
      <c r="I267" s="2" t="s">
        <v>6</v>
      </c>
      <c r="J267" s="7">
        <f>Tabla_cocina[[#This Row],[Precio Unitario]]*Tabla_cocina[[#This Row],[Cantidad Ordenada]]</f>
        <v>29</v>
      </c>
      <c r="K267" s="7">
        <f>Tabla_cocina[[#This Row],[Total del Pedido]]</f>
        <v>29</v>
      </c>
      <c r="L267" s="7">
        <f>Tabla_cocina[[#This Row],[Ganancia Bruta]]-Tabla_cocina[[#This Row],[Costo]]</f>
        <v>12</v>
      </c>
      <c r="M267" s="7">
        <f>Tabla_cocina[[#This Row],[Costo Unitario]]*Tabla_cocina[[#This Row],[Cantidad Ordenada]]</f>
        <v>17</v>
      </c>
      <c r="N267" s="12">
        <f>(Tabla_cocina[[#This Row],[Ganancia Neta]]/Tabla_cocina[[#This Row],[Costo]])</f>
        <v>0.70588235294117652</v>
      </c>
      <c r="O267" s="17">
        <f>Tabla_cocina[[#This Row],[Tiempo de Preparacion]]/1440</f>
        <v>3.125E-2</v>
      </c>
    </row>
    <row r="268" spans="1:15" x14ac:dyDescent="0.3">
      <c r="A268" s="1">
        <v>100</v>
      </c>
      <c r="B268" s="1">
        <v>18</v>
      </c>
      <c r="C268" s="2" t="s">
        <v>5</v>
      </c>
      <c r="D268" s="2" t="s">
        <v>84</v>
      </c>
      <c r="E268" s="3">
        <v>14</v>
      </c>
      <c r="F268" s="3">
        <v>24</v>
      </c>
      <c r="G268" s="1">
        <v>3</v>
      </c>
      <c r="H268" s="1">
        <v>48</v>
      </c>
      <c r="I268" s="2" t="s">
        <v>8</v>
      </c>
      <c r="J268" s="7">
        <f>Tabla_cocina[[#This Row],[Precio Unitario]]*Tabla_cocina[[#This Row],[Cantidad Ordenada]]</f>
        <v>72</v>
      </c>
      <c r="K268" s="7">
        <f>Tabla_cocina[[#This Row],[Total del Pedido]]</f>
        <v>72</v>
      </c>
      <c r="L268" s="7">
        <f>Tabla_cocina[[#This Row],[Ganancia Bruta]]-Tabla_cocina[[#This Row],[Costo]]</f>
        <v>30</v>
      </c>
      <c r="M268" s="7">
        <f>Tabla_cocina[[#This Row],[Costo Unitario]]*Tabla_cocina[[#This Row],[Cantidad Ordenada]]</f>
        <v>42</v>
      </c>
      <c r="N268" s="12">
        <f>(Tabla_cocina[[#This Row],[Ganancia Neta]]/Tabla_cocina[[#This Row],[Costo]])</f>
        <v>0.7142857142857143</v>
      </c>
      <c r="O268" s="17">
        <f>Tabla_cocina[[#This Row],[Tiempo de Preparacion]]/1440</f>
        <v>3.3333333333333333E-2</v>
      </c>
    </row>
    <row r="269" spans="1:15" x14ac:dyDescent="0.3">
      <c r="A269" s="1">
        <v>100</v>
      </c>
      <c r="B269" s="1">
        <v>18</v>
      </c>
      <c r="C269" s="2" t="s">
        <v>19</v>
      </c>
      <c r="D269" s="2" t="s">
        <v>96</v>
      </c>
      <c r="E269" s="3">
        <v>13</v>
      </c>
      <c r="F269" s="3">
        <v>22</v>
      </c>
      <c r="G269" s="1">
        <v>2</v>
      </c>
      <c r="H269" s="1">
        <v>33</v>
      </c>
      <c r="I269" s="2" t="s">
        <v>6</v>
      </c>
      <c r="J269" s="7">
        <f>Tabla_cocina[[#This Row],[Precio Unitario]]*Tabla_cocina[[#This Row],[Cantidad Ordenada]]</f>
        <v>44</v>
      </c>
      <c r="K269" s="7">
        <f>Tabla_cocina[[#This Row],[Total del Pedido]]</f>
        <v>44</v>
      </c>
      <c r="L269" s="7">
        <f>Tabla_cocina[[#This Row],[Ganancia Bruta]]-Tabla_cocina[[#This Row],[Costo]]</f>
        <v>18</v>
      </c>
      <c r="M269" s="7">
        <f>Tabla_cocina[[#This Row],[Costo Unitario]]*Tabla_cocina[[#This Row],[Cantidad Ordenada]]</f>
        <v>26</v>
      </c>
      <c r="N269" s="12">
        <f>(Tabla_cocina[[#This Row],[Ganancia Neta]]/Tabla_cocina[[#This Row],[Costo]])</f>
        <v>0.69230769230769229</v>
      </c>
      <c r="O269" s="17">
        <f>Tabla_cocina[[#This Row],[Tiempo de Preparacion]]/1440</f>
        <v>2.2916666666666665E-2</v>
      </c>
    </row>
    <row r="270" spans="1:15" x14ac:dyDescent="0.3">
      <c r="A270" s="1">
        <v>100</v>
      </c>
      <c r="B270" s="1">
        <v>18</v>
      </c>
      <c r="C270" s="2" t="s">
        <v>26</v>
      </c>
      <c r="D270" s="2" t="s">
        <v>103</v>
      </c>
      <c r="E270" s="3">
        <v>15</v>
      </c>
      <c r="F270" s="3">
        <v>25</v>
      </c>
      <c r="G270" s="1">
        <v>2</v>
      </c>
      <c r="H270" s="1">
        <v>22</v>
      </c>
      <c r="I270" s="2" t="s">
        <v>8</v>
      </c>
      <c r="J270" s="7">
        <f>Tabla_cocina[[#This Row],[Precio Unitario]]*Tabla_cocina[[#This Row],[Cantidad Ordenada]]</f>
        <v>50</v>
      </c>
      <c r="K270" s="7">
        <f>Tabla_cocina[[#This Row],[Total del Pedido]]</f>
        <v>50</v>
      </c>
      <c r="L270" s="7">
        <f>Tabla_cocina[[#This Row],[Ganancia Bruta]]-Tabla_cocina[[#This Row],[Costo]]</f>
        <v>20</v>
      </c>
      <c r="M270" s="7">
        <f>Tabla_cocina[[#This Row],[Costo Unitario]]*Tabla_cocina[[#This Row],[Cantidad Ordenada]]</f>
        <v>30</v>
      </c>
      <c r="N270" s="12">
        <f>(Tabla_cocina[[#This Row],[Ganancia Neta]]/Tabla_cocina[[#This Row],[Costo]])</f>
        <v>0.66666666666666663</v>
      </c>
      <c r="O270" s="17">
        <f>Tabla_cocina[[#This Row],[Tiempo de Preparacion]]/1440</f>
        <v>1.5277777777777777E-2</v>
      </c>
    </row>
    <row r="271" spans="1:15" x14ac:dyDescent="0.3">
      <c r="A271" s="1">
        <v>101</v>
      </c>
      <c r="B271" s="1">
        <v>1</v>
      </c>
      <c r="C271" s="2" t="s">
        <v>9</v>
      </c>
      <c r="D271" s="2" t="s">
        <v>86</v>
      </c>
      <c r="E271" s="3">
        <v>19</v>
      </c>
      <c r="F271" s="3">
        <v>31</v>
      </c>
      <c r="G271" s="1">
        <v>1</v>
      </c>
      <c r="H271" s="1">
        <v>24</v>
      </c>
      <c r="I271" s="2" t="s">
        <v>8</v>
      </c>
      <c r="J271" s="7">
        <f>Tabla_cocina[[#This Row],[Precio Unitario]]*Tabla_cocina[[#This Row],[Cantidad Ordenada]]</f>
        <v>31</v>
      </c>
      <c r="K271" s="7">
        <f>Tabla_cocina[[#This Row],[Total del Pedido]]</f>
        <v>31</v>
      </c>
      <c r="L271" s="7">
        <f>Tabla_cocina[[#This Row],[Ganancia Bruta]]-Tabla_cocina[[#This Row],[Costo]]</f>
        <v>12</v>
      </c>
      <c r="M271" s="7">
        <f>Tabla_cocina[[#This Row],[Costo Unitario]]*Tabla_cocina[[#This Row],[Cantidad Ordenada]]</f>
        <v>19</v>
      </c>
      <c r="N271" s="12">
        <f>(Tabla_cocina[[#This Row],[Ganancia Neta]]/Tabla_cocina[[#This Row],[Costo]])</f>
        <v>0.63157894736842102</v>
      </c>
      <c r="O271" s="17">
        <f>Tabla_cocina[[#This Row],[Tiempo de Preparacion]]/1440</f>
        <v>1.6666666666666666E-2</v>
      </c>
    </row>
    <row r="272" spans="1:15" x14ac:dyDescent="0.3">
      <c r="A272" s="1">
        <v>101</v>
      </c>
      <c r="B272" s="1">
        <v>1</v>
      </c>
      <c r="C272" s="2" t="s">
        <v>26</v>
      </c>
      <c r="D272" s="2" t="s">
        <v>103</v>
      </c>
      <c r="E272" s="3">
        <v>15</v>
      </c>
      <c r="F272" s="3">
        <v>25</v>
      </c>
      <c r="G272" s="1">
        <v>2</v>
      </c>
      <c r="H272" s="1">
        <v>41</v>
      </c>
      <c r="I272" s="2" t="s">
        <v>8</v>
      </c>
      <c r="J272" s="7">
        <f>Tabla_cocina[[#This Row],[Precio Unitario]]*Tabla_cocina[[#This Row],[Cantidad Ordenada]]</f>
        <v>50</v>
      </c>
      <c r="K272" s="7">
        <f>Tabla_cocina[[#This Row],[Total del Pedido]]</f>
        <v>50</v>
      </c>
      <c r="L272" s="7">
        <f>Tabla_cocina[[#This Row],[Ganancia Bruta]]-Tabla_cocina[[#This Row],[Costo]]</f>
        <v>20</v>
      </c>
      <c r="M272" s="7">
        <f>Tabla_cocina[[#This Row],[Costo Unitario]]*Tabla_cocina[[#This Row],[Cantidad Ordenada]]</f>
        <v>30</v>
      </c>
      <c r="N272" s="12">
        <f>(Tabla_cocina[[#This Row],[Ganancia Neta]]/Tabla_cocina[[#This Row],[Costo]])</f>
        <v>0.66666666666666663</v>
      </c>
      <c r="O272" s="17">
        <f>Tabla_cocina[[#This Row],[Tiempo de Preparacion]]/1440</f>
        <v>2.8472222222222222E-2</v>
      </c>
    </row>
    <row r="273" spans="1:15" x14ac:dyDescent="0.3">
      <c r="A273" s="1">
        <v>101</v>
      </c>
      <c r="B273" s="1">
        <v>1</v>
      </c>
      <c r="C273" s="2" t="s">
        <v>19</v>
      </c>
      <c r="D273" s="2" t="s">
        <v>96</v>
      </c>
      <c r="E273" s="3">
        <v>13</v>
      </c>
      <c r="F273" s="3">
        <v>22</v>
      </c>
      <c r="G273" s="1">
        <v>1</v>
      </c>
      <c r="H273" s="1">
        <v>35</v>
      </c>
      <c r="I273" s="2" t="s">
        <v>8</v>
      </c>
      <c r="J273" s="7">
        <f>Tabla_cocina[[#This Row],[Precio Unitario]]*Tabla_cocina[[#This Row],[Cantidad Ordenada]]</f>
        <v>22</v>
      </c>
      <c r="K273" s="7">
        <f>Tabla_cocina[[#This Row],[Total del Pedido]]</f>
        <v>22</v>
      </c>
      <c r="L273" s="7">
        <f>Tabla_cocina[[#This Row],[Ganancia Bruta]]-Tabla_cocina[[#This Row],[Costo]]</f>
        <v>9</v>
      </c>
      <c r="M273" s="7">
        <f>Tabla_cocina[[#This Row],[Costo Unitario]]*Tabla_cocina[[#This Row],[Cantidad Ordenada]]</f>
        <v>13</v>
      </c>
      <c r="N273" s="12">
        <f>(Tabla_cocina[[#This Row],[Ganancia Neta]]/Tabla_cocina[[#This Row],[Costo]])</f>
        <v>0.69230769230769229</v>
      </c>
      <c r="O273" s="17">
        <f>Tabla_cocina[[#This Row],[Tiempo de Preparacion]]/1440</f>
        <v>2.4305555555555556E-2</v>
      </c>
    </row>
    <row r="274" spans="1:15" x14ac:dyDescent="0.3">
      <c r="A274" s="1">
        <v>101</v>
      </c>
      <c r="B274" s="1">
        <v>1</v>
      </c>
      <c r="C274" s="2" t="s">
        <v>17</v>
      </c>
      <c r="D274" s="2" t="s">
        <v>94</v>
      </c>
      <c r="E274" s="3">
        <v>21</v>
      </c>
      <c r="F274" s="3">
        <v>35</v>
      </c>
      <c r="G274" s="1">
        <v>1</v>
      </c>
      <c r="H274" s="1">
        <v>34</v>
      </c>
      <c r="I274" s="2" t="s">
        <v>8</v>
      </c>
      <c r="J274" s="7">
        <f>Tabla_cocina[[#This Row],[Precio Unitario]]*Tabla_cocina[[#This Row],[Cantidad Ordenada]]</f>
        <v>35</v>
      </c>
      <c r="K274" s="7">
        <f>Tabla_cocina[[#This Row],[Total del Pedido]]</f>
        <v>35</v>
      </c>
      <c r="L274" s="7">
        <f>Tabla_cocina[[#This Row],[Ganancia Bruta]]-Tabla_cocina[[#This Row],[Costo]]</f>
        <v>14</v>
      </c>
      <c r="M274" s="7">
        <f>Tabla_cocina[[#This Row],[Costo Unitario]]*Tabla_cocina[[#This Row],[Cantidad Ordenada]]</f>
        <v>21</v>
      </c>
      <c r="N274" s="12">
        <f>(Tabla_cocina[[#This Row],[Ganancia Neta]]/Tabla_cocina[[#This Row],[Costo]])</f>
        <v>0.66666666666666663</v>
      </c>
      <c r="O274" s="17">
        <f>Tabla_cocina[[#This Row],[Tiempo de Preparacion]]/1440</f>
        <v>2.361111111111111E-2</v>
      </c>
    </row>
    <row r="275" spans="1:15" x14ac:dyDescent="0.3">
      <c r="A275" s="1">
        <v>102</v>
      </c>
      <c r="B275" s="1">
        <v>19</v>
      </c>
      <c r="C275" s="2" t="s">
        <v>15</v>
      </c>
      <c r="D275" s="2" t="s">
        <v>92</v>
      </c>
      <c r="E275" s="3">
        <v>16</v>
      </c>
      <c r="F275" s="3">
        <v>28</v>
      </c>
      <c r="G275" s="1">
        <v>3</v>
      </c>
      <c r="H275" s="1">
        <v>17</v>
      </c>
      <c r="I275" s="2" t="s">
        <v>8</v>
      </c>
      <c r="J275" s="7">
        <f>Tabla_cocina[[#This Row],[Precio Unitario]]*Tabla_cocina[[#This Row],[Cantidad Ordenada]]</f>
        <v>84</v>
      </c>
      <c r="K275" s="7">
        <f>Tabla_cocina[[#This Row],[Total del Pedido]]</f>
        <v>84</v>
      </c>
      <c r="L275" s="7">
        <f>Tabla_cocina[[#This Row],[Ganancia Bruta]]-Tabla_cocina[[#This Row],[Costo]]</f>
        <v>36</v>
      </c>
      <c r="M275" s="7">
        <f>Tabla_cocina[[#This Row],[Costo Unitario]]*Tabla_cocina[[#This Row],[Cantidad Ordenada]]</f>
        <v>48</v>
      </c>
      <c r="N275" s="12">
        <f>(Tabla_cocina[[#This Row],[Ganancia Neta]]/Tabla_cocina[[#This Row],[Costo]])</f>
        <v>0.75</v>
      </c>
      <c r="O275" s="17">
        <f>Tabla_cocina[[#This Row],[Tiempo de Preparacion]]/1440</f>
        <v>1.1805555555555555E-2</v>
      </c>
    </row>
    <row r="276" spans="1:15" x14ac:dyDescent="0.3">
      <c r="A276" s="1">
        <v>102</v>
      </c>
      <c r="B276" s="1">
        <v>19</v>
      </c>
      <c r="C276" s="2" t="s">
        <v>13</v>
      </c>
      <c r="D276" s="2" t="s">
        <v>90</v>
      </c>
      <c r="E276" s="3">
        <v>17</v>
      </c>
      <c r="F276" s="3">
        <v>29</v>
      </c>
      <c r="G276" s="1">
        <v>3</v>
      </c>
      <c r="H276" s="1">
        <v>29</v>
      </c>
      <c r="I276" s="2" t="s">
        <v>6</v>
      </c>
      <c r="J276" s="7">
        <f>Tabla_cocina[[#This Row],[Precio Unitario]]*Tabla_cocina[[#This Row],[Cantidad Ordenada]]</f>
        <v>87</v>
      </c>
      <c r="K276" s="7">
        <f>Tabla_cocina[[#This Row],[Total del Pedido]]</f>
        <v>87</v>
      </c>
      <c r="L276" s="7">
        <f>Tabla_cocina[[#This Row],[Ganancia Bruta]]-Tabla_cocina[[#This Row],[Costo]]</f>
        <v>36</v>
      </c>
      <c r="M276" s="7">
        <f>Tabla_cocina[[#This Row],[Costo Unitario]]*Tabla_cocina[[#This Row],[Cantidad Ordenada]]</f>
        <v>51</v>
      </c>
      <c r="N276" s="12">
        <f>(Tabla_cocina[[#This Row],[Ganancia Neta]]/Tabla_cocina[[#This Row],[Costo]])</f>
        <v>0.70588235294117652</v>
      </c>
      <c r="O276" s="17">
        <f>Tabla_cocina[[#This Row],[Tiempo de Preparacion]]/1440</f>
        <v>2.013888888888889E-2</v>
      </c>
    </row>
    <row r="277" spans="1:15" x14ac:dyDescent="0.3">
      <c r="A277" s="1">
        <v>103</v>
      </c>
      <c r="B277" s="1">
        <v>13</v>
      </c>
      <c r="C277" s="2" t="s">
        <v>23</v>
      </c>
      <c r="D277" s="2" t="s">
        <v>100</v>
      </c>
      <c r="E277" s="3">
        <v>13</v>
      </c>
      <c r="F277" s="3">
        <v>21</v>
      </c>
      <c r="G277" s="1">
        <v>1</v>
      </c>
      <c r="H277" s="1">
        <v>57</v>
      </c>
      <c r="I277" s="2" t="s">
        <v>8</v>
      </c>
      <c r="J277" s="7">
        <f>Tabla_cocina[[#This Row],[Precio Unitario]]*Tabla_cocina[[#This Row],[Cantidad Ordenada]]</f>
        <v>21</v>
      </c>
      <c r="K277" s="7">
        <f>Tabla_cocina[[#This Row],[Total del Pedido]]</f>
        <v>21</v>
      </c>
      <c r="L277" s="7">
        <f>Tabla_cocina[[#This Row],[Ganancia Bruta]]-Tabla_cocina[[#This Row],[Costo]]</f>
        <v>8</v>
      </c>
      <c r="M277" s="7">
        <f>Tabla_cocina[[#This Row],[Costo Unitario]]*Tabla_cocina[[#This Row],[Cantidad Ordenada]]</f>
        <v>13</v>
      </c>
      <c r="N277" s="12">
        <f>(Tabla_cocina[[#This Row],[Ganancia Neta]]/Tabla_cocina[[#This Row],[Costo]])</f>
        <v>0.61538461538461542</v>
      </c>
      <c r="O277" s="17">
        <f>Tabla_cocina[[#This Row],[Tiempo de Preparacion]]/1440</f>
        <v>3.9583333333333331E-2</v>
      </c>
    </row>
    <row r="278" spans="1:15" x14ac:dyDescent="0.3">
      <c r="A278" s="1">
        <v>103</v>
      </c>
      <c r="B278" s="1">
        <v>13</v>
      </c>
      <c r="C278" s="2" t="s">
        <v>20</v>
      </c>
      <c r="D278" s="2" t="s">
        <v>97</v>
      </c>
      <c r="E278" s="3">
        <v>20</v>
      </c>
      <c r="F278" s="3">
        <v>34</v>
      </c>
      <c r="G278" s="1">
        <v>1</v>
      </c>
      <c r="H278" s="1">
        <v>9</v>
      </c>
      <c r="I278" s="2" t="s">
        <v>6</v>
      </c>
      <c r="J278" s="7">
        <f>Tabla_cocina[[#This Row],[Precio Unitario]]*Tabla_cocina[[#This Row],[Cantidad Ordenada]]</f>
        <v>34</v>
      </c>
      <c r="K278" s="7">
        <f>Tabla_cocina[[#This Row],[Total del Pedido]]</f>
        <v>34</v>
      </c>
      <c r="L278" s="7">
        <f>Tabla_cocina[[#This Row],[Ganancia Bruta]]-Tabla_cocina[[#This Row],[Costo]]</f>
        <v>14</v>
      </c>
      <c r="M278" s="7">
        <f>Tabla_cocina[[#This Row],[Costo Unitario]]*Tabla_cocina[[#This Row],[Cantidad Ordenada]]</f>
        <v>20</v>
      </c>
      <c r="N278" s="12">
        <f>(Tabla_cocina[[#This Row],[Ganancia Neta]]/Tabla_cocina[[#This Row],[Costo]])</f>
        <v>0.7</v>
      </c>
      <c r="O278" s="17">
        <f>Tabla_cocina[[#This Row],[Tiempo de Preparacion]]/1440</f>
        <v>6.2500000000000003E-3</v>
      </c>
    </row>
    <row r="279" spans="1:15" x14ac:dyDescent="0.3">
      <c r="A279" s="1">
        <v>103</v>
      </c>
      <c r="B279" s="1">
        <v>13</v>
      </c>
      <c r="C279" s="2" t="s">
        <v>24</v>
      </c>
      <c r="D279" s="2" t="s">
        <v>101</v>
      </c>
      <c r="E279" s="3">
        <v>10</v>
      </c>
      <c r="F279" s="3">
        <v>18</v>
      </c>
      <c r="G279" s="1">
        <v>1</v>
      </c>
      <c r="H279" s="1">
        <v>33</v>
      </c>
      <c r="I279" s="2" t="s">
        <v>8</v>
      </c>
      <c r="J279" s="7">
        <f>Tabla_cocina[[#This Row],[Precio Unitario]]*Tabla_cocina[[#This Row],[Cantidad Ordenada]]</f>
        <v>18</v>
      </c>
      <c r="K279" s="7">
        <f>Tabla_cocina[[#This Row],[Total del Pedido]]</f>
        <v>18</v>
      </c>
      <c r="L279" s="7">
        <f>Tabla_cocina[[#This Row],[Ganancia Bruta]]-Tabla_cocina[[#This Row],[Costo]]</f>
        <v>8</v>
      </c>
      <c r="M279" s="7">
        <f>Tabla_cocina[[#This Row],[Costo Unitario]]*Tabla_cocina[[#This Row],[Cantidad Ordenada]]</f>
        <v>10</v>
      </c>
      <c r="N279" s="12">
        <f>(Tabla_cocina[[#This Row],[Ganancia Neta]]/Tabla_cocina[[#This Row],[Costo]])</f>
        <v>0.8</v>
      </c>
      <c r="O279" s="17">
        <f>Tabla_cocina[[#This Row],[Tiempo de Preparacion]]/1440</f>
        <v>2.2916666666666665E-2</v>
      </c>
    </row>
    <row r="280" spans="1:15" x14ac:dyDescent="0.3">
      <c r="A280" s="1">
        <v>104</v>
      </c>
      <c r="B280" s="1">
        <v>14</v>
      </c>
      <c r="C280" s="2" t="s">
        <v>22</v>
      </c>
      <c r="D280" s="2" t="s">
        <v>99</v>
      </c>
      <c r="E280" s="3">
        <v>14</v>
      </c>
      <c r="F280" s="3">
        <v>23</v>
      </c>
      <c r="G280" s="1">
        <v>2</v>
      </c>
      <c r="H280" s="1">
        <v>43</v>
      </c>
      <c r="I280" s="2" t="s">
        <v>8</v>
      </c>
      <c r="J280" s="7">
        <f>Tabla_cocina[[#This Row],[Precio Unitario]]*Tabla_cocina[[#This Row],[Cantidad Ordenada]]</f>
        <v>46</v>
      </c>
      <c r="K280" s="7">
        <f>Tabla_cocina[[#This Row],[Total del Pedido]]</f>
        <v>46</v>
      </c>
      <c r="L280" s="7">
        <f>Tabla_cocina[[#This Row],[Ganancia Bruta]]-Tabla_cocina[[#This Row],[Costo]]</f>
        <v>18</v>
      </c>
      <c r="M280" s="7">
        <f>Tabla_cocina[[#This Row],[Costo Unitario]]*Tabla_cocina[[#This Row],[Cantidad Ordenada]]</f>
        <v>28</v>
      </c>
      <c r="N280" s="12">
        <f>(Tabla_cocina[[#This Row],[Ganancia Neta]]/Tabla_cocina[[#This Row],[Costo]])</f>
        <v>0.6428571428571429</v>
      </c>
      <c r="O280" s="17">
        <f>Tabla_cocina[[#This Row],[Tiempo de Preparacion]]/1440</f>
        <v>2.9861111111111113E-2</v>
      </c>
    </row>
    <row r="281" spans="1:15" x14ac:dyDescent="0.3">
      <c r="A281" s="1">
        <v>104</v>
      </c>
      <c r="B281" s="1">
        <v>14</v>
      </c>
      <c r="C281" s="2" t="s">
        <v>9</v>
      </c>
      <c r="D281" s="2" t="s">
        <v>86</v>
      </c>
      <c r="E281" s="3">
        <v>19</v>
      </c>
      <c r="F281" s="3">
        <v>31</v>
      </c>
      <c r="G281" s="1">
        <v>1</v>
      </c>
      <c r="H281" s="1">
        <v>12</v>
      </c>
      <c r="I281" s="2" t="s">
        <v>6</v>
      </c>
      <c r="J281" s="7">
        <f>Tabla_cocina[[#This Row],[Precio Unitario]]*Tabla_cocina[[#This Row],[Cantidad Ordenada]]</f>
        <v>31</v>
      </c>
      <c r="K281" s="7">
        <f>Tabla_cocina[[#This Row],[Total del Pedido]]</f>
        <v>31</v>
      </c>
      <c r="L281" s="7">
        <f>Tabla_cocina[[#This Row],[Ganancia Bruta]]-Tabla_cocina[[#This Row],[Costo]]</f>
        <v>12</v>
      </c>
      <c r="M281" s="7">
        <f>Tabla_cocina[[#This Row],[Costo Unitario]]*Tabla_cocina[[#This Row],[Cantidad Ordenada]]</f>
        <v>19</v>
      </c>
      <c r="N281" s="12">
        <f>(Tabla_cocina[[#This Row],[Ganancia Neta]]/Tabla_cocina[[#This Row],[Costo]])</f>
        <v>0.63157894736842102</v>
      </c>
      <c r="O281" s="17">
        <f>Tabla_cocina[[#This Row],[Tiempo de Preparacion]]/1440</f>
        <v>8.3333333333333332E-3</v>
      </c>
    </row>
    <row r="282" spans="1:15" x14ac:dyDescent="0.3">
      <c r="A282" s="1">
        <v>105</v>
      </c>
      <c r="B282" s="1">
        <v>14</v>
      </c>
      <c r="C282" s="2" t="s">
        <v>21</v>
      </c>
      <c r="D282" s="2" t="s">
        <v>98</v>
      </c>
      <c r="E282" s="3">
        <v>12</v>
      </c>
      <c r="F282" s="3">
        <v>20</v>
      </c>
      <c r="G282" s="1">
        <v>3</v>
      </c>
      <c r="H282" s="1">
        <v>9</v>
      </c>
      <c r="I282" s="2" t="s">
        <v>6</v>
      </c>
      <c r="J282" s="7">
        <f>Tabla_cocina[[#This Row],[Precio Unitario]]*Tabla_cocina[[#This Row],[Cantidad Ordenada]]</f>
        <v>60</v>
      </c>
      <c r="K282" s="7">
        <f>Tabla_cocina[[#This Row],[Total del Pedido]]</f>
        <v>60</v>
      </c>
      <c r="L282" s="7">
        <f>Tabla_cocina[[#This Row],[Ganancia Bruta]]-Tabla_cocina[[#This Row],[Costo]]</f>
        <v>24</v>
      </c>
      <c r="M282" s="7">
        <f>Tabla_cocina[[#This Row],[Costo Unitario]]*Tabla_cocina[[#This Row],[Cantidad Ordenada]]</f>
        <v>36</v>
      </c>
      <c r="N282" s="12">
        <f>(Tabla_cocina[[#This Row],[Ganancia Neta]]/Tabla_cocina[[#This Row],[Costo]])</f>
        <v>0.66666666666666663</v>
      </c>
      <c r="O282" s="17">
        <f>Tabla_cocina[[#This Row],[Tiempo de Preparacion]]/1440</f>
        <v>6.2500000000000003E-3</v>
      </c>
    </row>
    <row r="283" spans="1:15" x14ac:dyDescent="0.3">
      <c r="A283" s="1">
        <v>105</v>
      </c>
      <c r="B283" s="1">
        <v>14</v>
      </c>
      <c r="C283" s="2" t="s">
        <v>10</v>
      </c>
      <c r="D283" s="2" t="s">
        <v>87</v>
      </c>
      <c r="E283" s="3">
        <v>16</v>
      </c>
      <c r="F283" s="3">
        <v>27</v>
      </c>
      <c r="G283" s="1">
        <v>3</v>
      </c>
      <c r="H283" s="1">
        <v>34</v>
      </c>
      <c r="I283" s="2" t="s">
        <v>6</v>
      </c>
      <c r="J283" s="7">
        <f>Tabla_cocina[[#This Row],[Precio Unitario]]*Tabla_cocina[[#This Row],[Cantidad Ordenada]]</f>
        <v>81</v>
      </c>
      <c r="K283" s="7">
        <f>Tabla_cocina[[#This Row],[Total del Pedido]]</f>
        <v>81</v>
      </c>
      <c r="L283" s="7">
        <f>Tabla_cocina[[#This Row],[Ganancia Bruta]]-Tabla_cocina[[#This Row],[Costo]]</f>
        <v>33</v>
      </c>
      <c r="M283" s="7">
        <f>Tabla_cocina[[#This Row],[Costo Unitario]]*Tabla_cocina[[#This Row],[Cantidad Ordenada]]</f>
        <v>48</v>
      </c>
      <c r="N283" s="12">
        <f>(Tabla_cocina[[#This Row],[Ganancia Neta]]/Tabla_cocina[[#This Row],[Costo]])</f>
        <v>0.6875</v>
      </c>
      <c r="O283" s="17">
        <f>Tabla_cocina[[#This Row],[Tiempo de Preparacion]]/1440</f>
        <v>2.361111111111111E-2</v>
      </c>
    </row>
    <row r="284" spans="1:15" x14ac:dyDescent="0.3">
      <c r="A284" s="1">
        <v>106</v>
      </c>
      <c r="B284" s="1">
        <v>15</v>
      </c>
      <c r="C284" s="2" t="s">
        <v>20</v>
      </c>
      <c r="D284" s="2" t="s">
        <v>97</v>
      </c>
      <c r="E284" s="3">
        <v>20</v>
      </c>
      <c r="F284" s="3">
        <v>34</v>
      </c>
      <c r="G284" s="1">
        <v>2</v>
      </c>
      <c r="H284" s="1">
        <v>29</v>
      </c>
      <c r="I284" s="2" t="s">
        <v>6</v>
      </c>
      <c r="J284" s="7">
        <f>Tabla_cocina[[#This Row],[Precio Unitario]]*Tabla_cocina[[#This Row],[Cantidad Ordenada]]</f>
        <v>68</v>
      </c>
      <c r="K284" s="7">
        <f>Tabla_cocina[[#This Row],[Total del Pedido]]</f>
        <v>68</v>
      </c>
      <c r="L284" s="7">
        <f>Tabla_cocina[[#This Row],[Ganancia Bruta]]-Tabla_cocina[[#This Row],[Costo]]</f>
        <v>28</v>
      </c>
      <c r="M284" s="7">
        <f>Tabla_cocina[[#This Row],[Costo Unitario]]*Tabla_cocina[[#This Row],[Cantidad Ordenada]]</f>
        <v>40</v>
      </c>
      <c r="N284" s="12">
        <f>(Tabla_cocina[[#This Row],[Ganancia Neta]]/Tabla_cocina[[#This Row],[Costo]])</f>
        <v>0.7</v>
      </c>
      <c r="O284" s="17">
        <f>Tabla_cocina[[#This Row],[Tiempo de Preparacion]]/1440</f>
        <v>2.013888888888889E-2</v>
      </c>
    </row>
    <row r="285" spans="1:15" x14ac:dyDescent="0.3">
      <c r="A285" s="1">
        <v>107</v>
      </c>
      <c r="B285" s="1">
        <v>11</v>
      </c>
      <c r="C285" s="2" t="s">
        <v>18</v>
      </c>
      <c r="D285" s="2" t="s">
        <v>95</v>
      </c>
      <c r="E285" s="3">
        <v>19</v>
      </c>
      <c r="F285" s="3">
        <v>32</v>
      </c>
      <c r="G285" s="1">
        <v>2</v>
      </c>
      <c r="H285" s="1">
        <v>48</v>
      </c>
      <c r="I285" s="2" t="s">
        <v>6</v>
      </c>
      <c r="J285" s="7">
        <f>Tabla_cocina[[#This Row],[Precio Unitario]]*Tabla_cocina[[#This Row],[Cantidad Ordenada]]</f>
        <v>64</v>
      </c>
      <c r="K285" s="7">
        <f>Tabla_cocina[[#This Row],[Total del Pedido]]</f>
        <v>64</v>
      </c>
      <c r="L285" s="7">
        <f>Tabla_cocina[[#This Row],[Ganancia Bruta]]-Tabla_cocina[[#This Row],[Costo]]</f>
        <v>26</v>
      </c>
      <c r="M285" s="7">
        <f>Tabla_cocina[[#This Row],[Costo Unitario]]*Tabla_cocina[[#This Row],[Cantidad Ordenada]]</f>
        <v>38</v>
      </c>
      <c r="N285" s="12">
        <f>(Tabla_cocina[[#This Row],[Ganancia Neta]]/Tabla_cocina[[#This Row],[Costo]])</f>
        <v>0.68421052631578949</v>
      </c>
      <c r="O285" s="17">
        <f>Tabla_cocina[[#This Row],[Tiempo de Preparacion]]/1440</f>
        <v>3.3333333333333333E-2</v>
      </c>
    </row>
    <row r="286" spans="1:15" x14ac:dyDescent="0.3">
      <c r="A286" s="1">
        <v>107</v>
      </c>
      <c r="B286" s="1">
        <v>11</v>
      </c>
      <c r="C286" s="2" t="s">
        <v>13</v>
      </c>
      <c r="D286" s="2" t="s">
        <v>90</v>
      </c>
      <c r="E286" s="3">
        <v>17</v>
      </c>
      <c r="F286" s="3">
        <v>29</v>
      </c>
      <c r="G286" s="1">
        <v>3</v>
      </c>
      <c r="H286" s="1">
        <v>51</v>
      </c>
      <c r="I286" s="2" t="s">
        <v>8</v>
      </c>
      <c r="J286" s="7">
        <f>Tabla_cocina[[#This Row],[Precio Unitario]]*Tabla_cocina[[#This Row],[Cantidad Ordenada]]</f>
        <v>87</v>
      </c>
      <c r="K286" s="7">
        <f>Tabla_cocina[[#This Row],[Total del Pedido]]</f>
        <v>87</v>
      </c>
      <c r="L286" s="7">
        <f>Tabla_cocina[[#This Row],[Ganancia Bruta]]-Tabla_cocina[[#This Row],[Costo]]</f>
        <v>36</v>
      </c>
      <c r="M286" s="7">
        <f>Tabla_cocina[[#This Row],[Costo Unitario]]*Tabla_cocina[[#This Row],[Cantidad Ordenada]]</f>
        <v>51</v>
      </c>
      <c r="N286" s="12">
        <f>(Tabla_cocina[[#This Row],[Ganancia Neta]]/Tabla_cocina[[#This Row],[Costo]])</f>
        <v>0.70588235294117652</v>
      </c>
      <c r="O286" s="17">
        <f>Tabla_cocina[[#This Row],[Tiempo de Preparacion]]/1440</f>
        <v>3.5416666666666666E-2</v>
      </c>
    </row>
    <row r="287" spans="1:15" x14ac:dyDescent="0.3">
      <c r="A287" s="1">
        <v>107</v>
      </c>
      <c r="B287" s="1">
        <v>11</v>
      </c>
      <c r="C287" s="2" t="s">
        <v>20</v>
      </c>
      <c r="D287" s="2" t="s">
        <v>97</v>
      </c>
      <c r="E287" s="3">
        <v>20</v>
      </c>
      <c r="F287" s="3">
        <v>34</v>
      </c>
      <c r="G287" s="1">
        <v>3</v>
      </c>
      <c r="H287" s="1">
        <v>42</v>
      </c>
      <c r="I287" s="2" t="s">
        <v>8</v>
      </c>
      <c r="J287" s="7">
        <f>Tabla_cocina[[#This Row],[Precio Unitario]]*Tabla_cocina[[#This Row],[Cantidad Ordenada]]</f>
        <v>102</v>
      </c>
      <c r="K287" s="7">
        <f>Tabla_cocina[[#This Row],[Total del Pedido]]</f>
        <v>102</v>
      </c>
      <c r="L287" s="7">
        <f>Tabla_cocina[[#This Row],[Ganancia Bruta]]-Tabla_cocina[[#This Row],[Costo]]</f>
        <v>42</v>
      </c>
      <c r="M287" s="7">
        <f>Tabla_cocina[[#This Row],[Costo Unitario]]*Tabla_cocina[[#This Row],[Cantidad Ordenada]]</f>
        <v>60</v>
      </c>
      <c r="N287" s="12">
        <f>(Tabla_cocina[[#This Row],[Ganancia Neta]]/Tabla_cocina[[#This Row],[Costo]])</f>
        <v>0.7</v>
      </c>
      <c r="O287" s="17">
        <f>Tabla_cocina[[#This Row],[Tiempo de Preparacion]]/1440</f>
        <v>2.9166666666666667E-2</v>
      </c>
    </row>
    <row r="288" spans="1:15" x14ac:dyDescent="0.3">
      <c r="A288" s="1">
        <v>108</v>
      </c>
      <c r="B288" s="1">
        <v>3</v>
      </c>
      <c r="C288" s="2" t="s">
        <v>13</v>
      </c>
      <c r="D288" s="2" t="s">
        <v>90</v>
      </c>
      <c r="E288" s="3">
        <v>17</v>
      </c>
      <c r="F288" s="3">
        <v>29</v>
      </c>
      <c r="G288" s="1">
        <v>2</v>
      </c>
      <c r="H288" s="1">
        <v>23</v>
      </c>
      <c r="I288" s="2" t="s">
        <v>6</v>
      </c>
      <c r="J288" s="7">
        <f>Tabla_cocina[[#This Row],[Precio Unitario]]*Tabla_cocina[[#This Row],[Cantidad Ordenada]]</f>
        <v>58</v>
      </c>
      <c r="K288" s="7">
        <f>Tabla_cocina[[#This Row],[Total del Pedido]]</f>
        <v>58</v>
      </c>
      <c r="L288" s="7">
        <f>Tabla_cocina[[#This Row],[Ganancia Bruta]]-Tabla_cocina[[#This Row],[Costo]]</f>
        <v>24</v>
      </c>
      <c r="M288" s="7">
        <f>Tabla_cocina[[#This Row],[Costo Unitario]]*Tabla_cocina[[#This Row],[Cantidad Ordenada]]</f>
        <v>34</v>
      </c>
      <c r="N288" s="12">
        <f>(Tabla_cocina[[#This Row],[Ganancia Neta]]/Tabla_cocina[[#This Row],[Costo]])</f>
        <v>0.70588235294117652</v>
      </c>
      <c r="O288" s="17">
        <f>Tabla_cocina[[#This Row],[Tiempo de Preparacion]]/1440</f>
        <v>1.5972222222222221E-2</v>
      </c>
    </row>
    <row r="289" spans="1:15" x14ac:dyDescent="0.3">
      <c r="A289" s="1">
        <v>108</v>
      </c>
      <c r="B289" s="1">
        <v>3</v>
      </c>
      <c r="C289" s="2" t="s">
        <v>24</v>
      </c>
      <c r="D289" s="2" t="s">
        <v>101</v>
      </c>
      <c r="E289" s="3">
        <v>10</v>
      </c>
      <c r="F289" s="3">
        <v>18</v>
      </c>
      <c r="G289" s="1">
        <v>1</v>
      </c>
      <c r="H289" s="1">
        <v>10</v>
      </c>
      <c r="I289" s="2" t="s">
        <v>8</v>
      </c>
      <c r="J289" s="7">
        <f>Tabla_cocina[[#This Row],[Precio Unitario]]*Tabla_cocina[[#This Row],[Cantidad Ordenada]]</f>
        <v>18</v>
      </c>
      <c r="K289" s="7">
        <f>Tabla_cocina[[#This Row],[Total del Pedido]]</f>
        <v>18</v>
      </c>
      <c r="L289" s="7">
        <f>Tabla_cocina[[#This Row],[Ganancia Bruta]]-Tabla_cocina[[#This Row],[Costo]]</f>
        <v>8</v>
      </c>
      <c r="M289" s="7">
        <f>Tabla_cocina[[#This Row],[Costo Unitario]]*Tabla_cocina[[#This Row],[Cantidad Ordenada]]</f>
        <v>10</v>
      </c>
      <c r="N289" s="12">
        <f>(Tabla_cocina[[#This Row],[Ganancia Neta]]/Tabla_cocina[[#This Row],[Costo]])</f>
        <v>0.8</v>
      </c>
      <c r="O289" s="17">
        <f>Tabla_cocina[[#This Row],[Tiempo de Preparacion]]/1440</f>
        <v>6.9444444444444441E-3</v>
      </c>
    </row>
    <row r="290" spans="1:15" x14ac:dyDescent="0.3">
      <c r="A290" s="1">
        <v>108</v>
      </c>
      <c r="B290" s="1">
        <v>3</v>
      </c>
      <c r="C290" s="2" t="s">
        <v>21</v>
      </c>
      <c r="D290" s="2" t="s">
        <v>98</v>
      </c>
      <c r="E290" s="3">
        <v>12</v>
      </c>
      <c r="F290" s="3">
        <v>20</v>
      </c>
      <c r="G290" s="1">
        <v>1</v>
      </c>
      <c r="H290" s="1">
        <v>26</v>
      </c>
      <c r="I290" s="2" t="s">
        <v>8</v>
      </c>
      <c r="J290" s="7">
        <f>Tabla_cocina[[#This Row],[Precio Unitario]]*Tabla_cocina[[#This Row],[Cantidad Ordenada]]</f>
        <v>20</v>
      </c>
      <c r="K290" s="7">
        <f>Tabla_cocina[[#This Row],[Total del Pedido]]</f>
        <v>20</v>
      </c>
      <c r="L290" s="7">
        <f>Tabla_cocina[[#This Row],[Ganancia Bruta]]-Tabla_cocina[[#This Row],[Costo]]</f>
        <v>8</v>
      </c>
      <c r="M290" s="7">
        <f>Tabla_cocina[[#This Row],[Costo Unitario]]*Tabla_cocina[[#This Row],[Cantidad Ordenada]]</f>
        <v>12</v>
      </c>
      <c r="N290" s="12">
        <f>(Tabla_cocina[[#This Row],[Ganancia Neta]]/Tabla_cocina[[#This Row],[Costo]])</f>
        <v>0.66666666666666663</v>
      </c>
      <c r="O290" s="17">
        <f>Tabla_cocina[[#This Row],[Tiempo de Preparacion]]/1440</f>
        <v>1.8055555555555554E-2</v>
      </c>
    </row>
    <row r="291" spans="1:15" x14ac:dyDescent="0.3">
      <c r="A291" s="1">
        <v>108</v>
      </c>
      <c r="B291" s="1">
        <v>3</v>
      </c>
      <c r="C291" s="2" t="s">
        <v>15</v>
      </c>
      <c r="D291" s="2" t="s">
        <v>92</v>
      </c>
      <c r="E291" s="3">
        <v>16</v>
      </c>
      <c r="F291" s="3">
        <v>28</v>
      </c>
      <c r="G291" s="1">
        <v>1</v>
      </c>
      <c r="H291" s="1">
        <v>56</v>
      </c>
      <c r="I291" s="2" t="s">
        <v>6</v>
      </c>
      <c r="J291" s="7">
        <f>Tabla_cocina[[#This Row],[Precio Unitario]]*Tabla_cocina[[#This Row],[Cantidad Ordenada]]</f>
        <v>28</v>
      </c>
      <c r="K291" s="7">
        <f>Tabla_cocina[[#This Row],[Total del Pedido]]</f>
        <v>28</v>
      </c>
      <c r="L291" s="7">
        <f>Tabla_cocina[[#This Row],[Ganancia Bruta]]-Tabla_cocina[[#This Row],[Costo]]</f>
        <v>12</v>
      </c>
      <c r="M291" s="7">
        <f>Tabla_cocina[[#This Row],[Costo Unitario]]*Tabla_cocina[[#This Row],[Cantidad Ordenada]]</f>
        <v>16</v>
      </c>
      <c r="N291" s="12">
        <f>(Tabla_cocina[[#This Row],[Ganancia Neta]]/Tabla_cocina[[#This Row],[Costo]])</f>
        <v>0.75</v>
      </c>
      <c r="O291" s="17">
        <f>Tabla_cocina[[#This Row],[Tiempo de Preparacion]]/1440</f>
        <v>3.888888888888889E-2</v>
      </c>
    </row>
    <row r="292" spans="1:15" x14ac:dyDescent="0.3">
      <c r="A292" s="1">
        <v>109</v>
      </c>
      <c r="B292" s="1">
        <v>10</v>
      </c>
      <c r="C292" s="2" t="s">
        <v>20</v>
      </c>
      <c r="D292" s="2" t="s">
        <v>97</v>
      </c>
      <c r="E292" s="3">
        <v>20</v>
      </c>
      <c r="F292" s="3">
        <v>34</v>
      </c>
      <c r="G292" s="1">
        <v>3</v>
      </c>
      <c r="H292" s="1">
        <v>54</v>
      </c>
      <c r="I292" s="2" t="s">
        <v>8</v>
      </c>
      <c r="J292" s="7">
        <f>Tabla_cocina[[#This Row],[Precio Unitario]]*Tabla_cocina[[#This Row],[Cantidad Ordenada]]</f>
        <v>102</v>
      </c>
      <c r="K292" s="7">
        <f>Tabla_cocina[[#This Row],[Total del Pedido]]</f>
        <v>102</v>
      </c>
      <c r="L292" s="7">
        <f>Tabla_cocina[[#This Row],[Ganancia Bruta]]-Tabla_cocina[[#This Row],[Costo]]</f>
        <v>42</v>
      </c>
      <c r="M292" s="7">
        <f>Tabla_cocina[[#This Row],[Costo Unitario]]*Tabla_cocina[[#This Row],[Cantidad Ordenada]]</f>
        <v>60</v>
      </c>
      <c r="N292" s="12">
        <f>(Tabla_cocina[[#This Row],[Ganancia Neta]]/Tabla_cocina[[#This Row],[Costo]])</f>
        <v>0.7</v>
      </c>
      <c r="O292" s="17">
        <f>Tabla_cocina[[#This Row],[Tiempo de Preparacion]]/1440</f>
        <v>3.7499999999999999E-2</v>
      </c>
    </row>
    <row r="293" spans="1:15" x14ac:dyDescent="0.3">
      <c r="A293" s="1">
        <v>109</v>
      </c>
      <c r="B293" s="1">
        <v>10</v>
      </c>
      <c r="C293" s="2" t="s">
        <v>22</v>
      </c>
      <c r="D293" s="2" t="s">
        <v>99</v>
      </c>
      <c r="E293" s="3">
        <v>14</v>
      </c>
      <c r="F293" s="3">
        <v>23</v>
      </c>
      <c r="G293" s="1">
        <v>1</v>
      </c>
      <c r="H293" s="1">
        <v>26</v>
      </c>
      <c r="I293" s="2" t="s">
        <v>8</v>
      </c>
      <c r="J293" s="7">
        <f>Tabla_cocina[[#This Row],[Precio Unitario]]*Tabla_cocina[[#This Row],[Cantidad Ordenada]]</f>
        <v>23</v>
      </c>
      <c r="K293" s="7">
        <f>Tabla_cocina[[#This Row],[Total del Pedido]]</f>
        <v>23</v>
      </c>
      <c r="L293" s="7">
        <f>Tabla_cocina[[#This Row],[Ganancia Bruta]]-Tabla_cocina[[#This Row],[Costo]]</f>
        <v>9</v>
      </c>
      <c r="M293" s="7">
        <f>Tabla_cocina[[#This Row],[Costo Unitario]]*Tabla_cocina[[#This Row],[Cantidad Ordenada]]</f>
        <v>14</v>
      </c>
      <c r="N293" s="12">
        <f>(Tabla_cocina[[#This Row],[Ganancia Neta]]/Tabla_cocina[[#This Row],[Costo]])</f>
        <v>0.6428571428571429</v>
      </c>
      <c r="O293" s="17">
        <f>Tabla_cocina[[#This Row],[Tiempo de Preparacion]]/1440</f>
        <v>1.8055555555555554E-2</v>
      </c>
    </row>
    <row r="294" spans="1:15" x14ac:dyDescent="0.3">
      <c r="A294" s="1">
        <v>109</v>
      </c>
      <c r="B294" s="1">
        <v>10</v>
      </c>
      <c r="C294" s="2" t="s">
        <v>19</v>
      </c>
      <c r="D294" s="2" t="s">
        <v>96</v>
      </c>
      <c r="E294" s="3">
        <v>13</v>
      </c>
      <c r="F294" s="3">
        <v>22</v>
      </c>
      <c r="G294" s="1">
        <v>2</v>
      </c>
      <c r="H294" s="1">
        <v>38</v>
      </c>
      <c r="I294" s="2" t="s">
        <v>6</v>
      </c>
      <c r="J294" s="7">
        <f>Tabla_cocina[[#This Row],[Precio Unitario]]*Tabla_cocina[[#This Row],[Cantidad Ordenada]]</f>
        <v>44</v>
      </c>
      <c r="K294" s="7">
        <f>Tabla_cocina[[#This Row],[Total del Pedido]]</f>
        <v>44</v>
      </c>
      <c r="L294" s="7">
        <f>Tabla_cocina[[#This Row],[Ganancia Bruta]]-Tabla_cocina[[#This Row],[Costo]]</f>
        <v>18</v>
      </c>
      <c r="M294" s="7">
        <f>Tabla_cocina[[#This Row],[Costo Unitario]]*Tabla_cocina[[#This Row],[Cantidad Ordenada]]</f>
        <v>26</v>
      </c>
      <c r="N294" s="12">
        <f>(Tabla_cocina[[#This Row],[Ganancia Neta]]/Tabla_cocina[[#This Row],[Costo]])</f>
        <v>0.69230769230769229</v>
      </c>
      <c r="O294" s="17">
        <f>Tabla_cocina[[#This Row],[Tiempo de Preparacion]]/1440</f>
        <v>2.6388888888888889E-2</v>
      </c>
    </row>
    <row r="295" spans="1:15" x14ac:dyDescent="0.3">
      <c r="A295" s="1">
        <v>110</v>
      </c>
      <c r="B295" s="1">
        <v>5</v>
      </c>
      <c r="C295" s="2" t="s">
        <v>13</v>
      </c>
      <c r="D295" s="2" t="s">
        <v>90</v>
      </c>
      <c r="E295" s="3">
        <v>17</v>
      </c>
      <c r="F295" s="3">
        <v>29</v>
      </c>
      <c r="G295" s="1">
        <v>2</v>
      </c>
      <c r="H295" s="1">
        <v>38</v>
      </c>
      <c r="I295" s="2" t="s">
        <v>6</v>
      </c>
      <c r="J295" s="7">
        <f>Tabla_cocina[[#This Row],[Precio Unitario]]*Tabla_cocina[[#This Row],[Cantidad Ordenada]]</f>
        <v>58</v>
      </c>
      <c r="K295" s="7">
        <f>Tabla_cocina[[#This Row],[Total del Pedido]]</f>
        <v>58</v>
      </c>
      <c r="L295" s="7">
        <f>Tabla_cocina[[#This Row],[Ganancia Bruta]]-Tabla_cocina[[#This Row],[Costo]]</f>
        <v>24</v>
      </c>
      <c r="M295" s="7">
        <f>Tabla_cocina[[#This Row],[Costo Unitario]]*Tabla_cocina[[#This Row],[Cantidad Ordenada]]</f>
        <v>34</v>
      </c>
      <c r="N295" s="12">
        <f>(Tabla_cocina[[#This Row],[Ganancia Neta]]/Tabla_cocina[[#This Row],[Costo]])</f>
        <v>0.70588235294117652</v>
      </c>
      <c r="O295" s="17">
        <f>Tabla_cocina[[#This Row],[Tiempo de Preparacion]]/1440</f>
        <v>2.6388888888888889E-2</v>
      </c>
    </row>
    <row r="296" spans="1:15" x14ac:dyDescent="0.3">
      <c r="A296" s="1">
        <v>110</v>
      </c>
      <c r="B296" s="1">
        <v>5</v>
      </c>
      <c r="C296" s="2" t="s">
        <v>25</v>
      </c>
      <c r="D296" s="2" t="s">
        <v>102</v>
      </c>
      <c r="E296" s="3">
        <v>15</v>
      </c>
      <c r="F296" s="3">
        <v>26</v>
      </c>
      <c r="G296" s="1">
        <v>3</v>
      </c>
      <c r="H296" s="1">
        <v>27</v>
      </c>
      <c r="I296" s="2" t="s">
        <v>6</v>
      </c>
      <c r="J296" s="7">
        <f>Tabla_cocina[[#This Row],[Precio Unitario]]*Tabla_cocina[[#This Row],[Cantidad Ordenada]]</f>
        <v>78</v>
      </c>
      <c r="K296" s="7">
        <f>Tabla_cocina[[#This Row],[Total del Pedido]]</f>
        <v>78</v>
      </c>
      <c r="L296" s="7">
        <f>Tabla_cocina[[#This Row],[Ganancia Bruta]]-Tabla_cocina[[#This Row],[Costo]]</f>
        <v>33</v>
      </c>
      <c r="M296" s="7">
        <f>Tabla_cocina[[#This Row],[Costo Unitario]]*Tabla_cocina[[#This Row],[Cantidad Ordenada]]</f>
        <v>45</v>
      </c>
      <c r="N296" s="12">
        <f>(Tabla_cocina[[#This Row],[Ganancia Neta]]/Tabla_cocina[[#This Row],[Costo]])</f>
        <v>0.73333333333333328</v>
      </c>
      <c r="O296" s="17">
        <f>Tabla_cocina[[#This Row],[Tiempo de Preparacion]]/1440</f>
        <v>1.8749999999999999E-2</v>
      </c>
    </row>
    <row r="297" spans="1:15" x14ac:dyDescent="0.3">
      <c r="A297" s="1">
        <v>110</v>
      </c>
      <c r="B297" s="1">
        <v>5</v>
      </c>
      <c r="C297" s="2" t="s">
        <v>10</v>
      </c>
      <c r="D297" s="2" t="s">
        <v>87</v>
      </c>
      <c r="E297" s="3">
        <v>16</v>
      </c>
      <c r="F297" s="3">
        <v>27</v>
      </c>
      <c r="G297" s="1">
        <v>1</v>
      </c>
      <c r="H297" s="1">
        <v>56</v>
      </c>
      <c r="I297" s="2" t="s">
        <v>8</v>
      </c>
      <c r="J297" s="7">
        <f>Tabla_cocina[[#This Row],[Precio Unitario]]*Tabla_cocina[[#This Row],[Cantidad Ordenada]]</f>
        <v>27</v>
      </c>
      <c r="K297" s="7">
        <f>Tabla_cocina[[#This Row],[Total del Pedido]]</f>
        <v>27</v>
      </c>
      <c r="L297" s="7">
        <f>Tabla_cocina[[#This Row],[Ganancia Bruta]]-Tabla_cocina[[#This Row],[Costo]]</f>
        <v>11</v>
      </c>
      <c r="M297" s="7">
        <f>Tabla_cocina[[#This Row],[Costo Unitario]]*Tabla_cocina[[#This Row],[Cantidad Ordenada]]</f>
        <v>16</v>
      </c>
      <c r="N297" s="12">
        <f>(Tabla_cocina[[#This Row],[Ganancia Neta]]/Tabla_cocina[[#This Row],[Costo]])</f>
        <v>0.6875</v>
      </c>
      <c r="O297" s="17">
        <f>Tabla_cocina[[#This Row],[Tiempo de Preparacion]]/1440</f>
        <v>3.888888888888889E-2</v>
      </c>
    </row>
    <row r="298" spans="1:15" x14ac:dyDescent="0.3">
      <c r="A298" s="1">
        <v>111</v>
      </c>
      <c r="B298" s="1">
        <v>3</v>
      </c>
      <c r="C298" s="2" t="s">
        <v>18</v>
      </c>
      <c r="D298" s="2" t="s">
        <v>95</v>
      </c>
      <c r="E298" s="3">
        <v>19</v>
      </c>
      <c r="F298" s="3">
        <v>32</v>
      </c>
      <c r="G298" s="1">
        <v>1</v>
      </c>
      <c r="H298" s="1">
        <v>47</v>
      </c>
      <c r="I298" s="2" t="s">
        <v>8</v>
      </c>
      <c r="J298" s="7">
        <f>Tabla_cocina[[#This Row],[Precio Unitario]]*Tabla_cocina[[#This Row],[Cantidad Ordenada]]</f>
        <v>32</v>
      </c>
      <c r="K298" s="7">
        <f>Tabla_cocina[[#This Row],[Total del Pedido]]</f>
        <v>32</v>
      </c>
      <c r="L298" s="7">
        <f>Tabla_cocina[[#This Row],[Ganancia Bruta]]-Tabla_cocina[[#This Row],[Costo]]</f>
        <v>13</v>
      </c>
      <c r="M298" s="7">
        <f>Tabla_cocina[[#This Row],[Costo Unitario]]*Tabla_cocina[[#This Row],[Cantidad Ordenada]]</f>
        <v>19</v>
      </c>
      <c r="N298" s="12">
        <f>(Tabla_cocina[[#This Row],[Ganancia Neta]]/Tabla_cocina[[#This Row],[Costo]])</f>
        <v>0.68421052631578949</v>
      </c>
      <c r="O298" s="17">
        <f>Tabla_cocina[[#This Row],[Tiempo de Preparacion]]/1440</f>
        <v>3.2638888888888891E-2</v>
      </c>
    </row>
    <row r="299" spans="1:15" x14ac:dyDescent="0.3">
      <c r="A299" s="1">
        <v>111</v>
      </c>
      <c r="B299" s="1">
        <v>3</v>
      </c>
      <c r="C299" s="2" t="s">
        <v>19</v>
      </c>
      <c r="D299" s="2" t="s">
        <v>96</v>
      </c>
      <c r="E299" s="3">
        <v>13</v>
      </c>
      <c r="F299" s="3">
        <v>22</v>
      </c>
      <c r="G299" s="1">
        <v>3</v>
      </c>
      <c r="H299" s="1">
        <v>5</v>
      </c>
      <c r="I299" s="2" t="s">
        <v>6</v>
      </c>
      <c r="J299" s="7">
        <f>Tabla_cocina[[#This Row],[Precio Unitario]]*Tabla_cocina[[#This Row],[Cantidad Ordenada]]</f>
        <v>66</v>
      </c>
      <c r="K299" s="7">
        <f>Tabla_cocina[[#This Row],[Total del Pedido]]</f>
        <v>66</v>
      </c>
      <c r="L299" s="7">
        <f>Tabla_cocina[[#This Row],[Ganancia Bruta]]-Tabla_cocina[[#This Row],[Costo]]</f>
        <v>27</v>
      </c>
      <c r="M299" s="7">
        <f>Tabla_cocina[[#This Row],[Costo Unitario]]*Tabla_cocina[[#This Row],[Cantidad Ordenada]]</f>
        <v>39</v>
      </c>
      <c r="N299" s="12">
        <f>(Tabla_cocina[[#This Row],[Ganancia Neta]]/Tabla_cocina[[#This Row],[Costo]])</f>
        <v>0.69230769230769229</v>
      </c>
      <c r="O299" s="17">
        <f>Tabla_cocina[[#This Row],[Tiempo de Preparacion]]/1440</f>
        <v>3.472222222222222E-3</v>
      </c>
    </row>
    <row r="300" spans="1:15" x14ac:dyDescent="0.3">
      <c r="A300" s="1">
        <v>111</v>
      </c>
      <c r="B300" s="1">
        <v>3</v>
      </c>
      <c r="C300" s="2" t="s">
        <v>5</v>
      </c>
      <c r="D300" s="2" t="s">
        <v>84</v>
      </c>
      <c r="E300" s="3">
        <v>14</v>
      </c>
      <c r="F300" s="3">
        <v>24</v>
      </c>
      <c r="G300" s="1">
        <v>2</v>
      </c>
      <c r="H300" s="1">
        <v>48</v>
      </c>
      <c r="I300" s="2" t="s">
        <v>6</v>
      </c>
      <c r="J300" s="7">
        <f>Tabla_cocina[[#This Row],[Precio Unitario]]*Tabla_cocina[[#This Row],[Cantidad Ordenada]]</f>
        <v>48</v>
      </c>
      <c r="K300" s="7">
        <f>Tabla_cocina[[#This Row],[Total del Pedido]]</f>
        <v>48</v>
      </c>
      <c r="L300" s="7">
        <f>Tabla_cocina[[#This Row],[Ganancia Bruta]]-Tabla_cocina[[#This Row],[Costo]]</f>
        <v>20</v>
      </c>
      <c r="M300" s="7">
        <f>Tabla_cocina[[#This Row],[Costo Unitario]]*Tabla_cocina[[#This Row],[Cantidad Ordenada]]</f>
        <v>28</v>
      </c>
      <c r="N300" s="12">
        <f>(Tabla_cocina[[#This Row],[Ganancia Neta]]/Tabla_cocina[[#This Row],[Costo]])</f>
        <v>0.7142857142857143</v>
      </c>
      <c r="O300" s="17">
        <f>Tabla_cocina[[#This Row],[Tiempo de Preparacion]]/1440</f>
        <v>3.3333333333333333E-2</v>
      </c>
    </row>
    <row r="301" spans="1:15" x14ac:dyDescent="0.3">
      <c r="A301" s="1">
        <v>111</v>
      </c>
      <c r="B301" s="1">
        <v>3</v>
      </c>
      <c r="C301" s="2" t="s">
        <v>13</v>
      </c>
      <c r="D301" s="2" t="s">
        <v>90</v>
      </c>
      <c r="E301" s="3">
        <v>17</v>
      </c>
      <c r="F301" s="3">
        <v>29</v>
      </c>
      <c r="G301" s="1">
        <v>2</v>
      </c>
      <c r="H301" s="1">
        <v>37</v>
      </c>
      <c r="I301" s="2" t="s">
        <v>8</v>
      </c>
      <c r="J301" s="7">
        <f>Tabla_cocina[[#This Row],[Precio Unitario]]*Tabla_cocina[[#This Row],[Cantidad Ordenada]]</f>
        <v>58</v>
      </c>
      <c r="K301" s="7">
        <f>Tabla_cocina[[#This Row],[Total del Pedido]]</f>
        <v>58</v>
      </c>
      <c r="L301" s="7">
        <f>Tabla_cocina[[#This Row],[Ganancia Bruta]]-Tabla_cocina[[#This Row],[Costo]]</f>
        <v>24</v>
      </c>
      <c r="M301" s="7">
        <f>Tabla_cocina[[#This Row],[Costo Unitario]]*Tabla_cocina[[#This Row],[Cantidad Ordenada]]</f>
        <v>34</v>
      </c>
      <c r="N301" s="12">
        <f>(Tabla_cocina[[#This Row],[Ganancia Neta]]/Tabla_cocina[[#This Row],[Costo]])</f>
        <v>0.70588235294117652</v>
      </c>
      <c r="O301" s="17">
        <f>Tabla_cocina[[#This Row],[Tiempo de Preparacion]]/1440</f>
        <v>2.5694444444444443E-2</v>
      </c>
    </row>
    <row r="302" spans="1:15" x14ac:dyDescent="0.3">
      <c r="A302" s="1">
        <v>112</v>
      </c>
      <c r="B302" s="1">
        <v>6</v>
      </c>
      <c r="C302" s="2" t="s">
        <v>21</v>
      </c>
      <c r="D302" s="2" t="s">
        <v>98</v>
      </c>
      <c r="E302" s="3">
        <v>12</v>
      </c>
      <c r="F302" s="3">
        <v>20</v>
      </c>
      <c r="G302" s="1">
        <v>1</v>
      </c>
      <c r="H302" s="1">
        <v>16</v>
      </c>
      <c r="I302" s="2" t="s">
        <v>8</v>
      </c>
      <c r="J302" s="7">
        <f>Tabla_cocina[[#This Row],[Precio Unitario]]*Tabla_cocina[[#This Row],[Cantidad Ordenada]]</f>
        <v>20</v>
      </c>
      <c r="K302" s="7">
        <f>Tabla_cocina[[#This Row],[Total del Pedido]]</f>
        <v>20</v>
      </c>
      <c r="L302" s="7">
        <f>Tabla_cocina[[#This Row],[Ganancia Bruta]]-Tabla_cocina[[#This Row],[Costo]]</f>
        <v>8</v>
      </c>
      <c r="M302" s="7">
        <f>Tabla_cocina[[#This Row],[Costo Unitario]]*Tabla_cocina[[#This Row],[Cantidad Ordenada]]</f>
        <v>12</v>
      </c>
      <c r="N302" s="12">
        <f>(Tabla_cocina[[#This Row],[Ganancia Neta]]/Tabla_cocina[[#This Row],[Costo]])</f>
        <v>0.66666666666666663</v>
      </c>
      <c r="O302" s="17">
        <f>Tabla_cocina[[#This Row],[Tiempo de Preparacion]]/1440</f>
        <v>1.1111111111111112E-2</v>
      </c>
    </row>
    <row r="303" spans="1:15" x14ac:dyDescent="0.3">
      <c r="A303" s="1">
        <v>113</v>
      </c>
      <c r="B303" s="1">
        <v>4</v>
      </c>
      <c r="C303" s="2" t="s">
        <v>20</v>
      </c>
      <c r="D303" s="2" t="s">
        <v>97</v>
      </c>
      <c r="E303" s="3">
        <v>20</v>
      </c>
      <c r="F303" s="3">
        <v>34</v>
      </c>
      <c r="G303" s="1">
        <v>2</v>
      </c>
      <c r="H303" s="1">
        <v>51</v>
      </c>
      <c r="I303" s="2" t="s">
        <v>6</v>
      </c>
      <c r="J303" s="7">
        <f>Tabla_cocina[[#This Row],[Precio Unitario]]*Tabla_cocina[[#This Row],[Cantidad Ordenada]]</f>
        <v>68</v>
      </c>
      <c r="K303" s="7">
        <f>Tabla_cocina[[#This Row],[Total del Pedido]]</f>
        <v>68</v>
      </c>
      <c r="L303" s="7">
        <f>Tabla_cocina[[#This Row],[Ganancia Bruta]]-Tabla_cocina[[#This Row],[Costo]]</f>
        <v>28</v>
      </c>
      <c r="M303" s="7">
        <f>Tabla_cocina[[#This Row],[Costo Unitario]]*Tabla_cocina[[#This Row],[Cantidad Ordenada]]</f>
        <v>40</v>
      </c>
      <c r="N303" s="12">
        <f>(Tabla_cocina[[#This Row],[Ganancia Neta]]/Tabla_cocina[[#This Row],[Costo]])</f>
        <v>0.7</v>
      </c>
      <c r="O303" s="17">
        <f>Tabla_cocina[[#This Row],[Tiempo de Preparacion]]/1440</f>
        <v>3.5416666666666666E-2</v>
      </c>
    </row>
    <row r="304" spans="1:15" x14ac:dyDescent="0.3">
      <c r="A304" s="1">
        <v>114</v>
      </c>
      <c r="B304" s="1">
        <v>7</v>
      </c>
      <c r="C304" s="2" t="s">
        <v>7</v>
      </c>
      <c r="D304" s="2" t="s">
        <v>85</v>
      </c>
      <c r="E304" s="3">
        <v>18</v>
      </c>
      <c r="F304" s="3">
        <v>30</v>
      </c>
      <c r="G304" s="1">
        <v>3</v>
      </c>
      <c r="H304" s="1">
        <v>36</v>
      </c>
      <c r="I304" s="2" t="s">
        <v>6</v>
      </c>
      <c r="J304" s="7">
        <f>Tabla_cocina[[#This Row],[Precio Unitario]]*Tabla_cocina[[#This Row],[Cantidad Ordenada]]</f>
        <v>90</v>
      </c>
      <c r="K304" s="7">
        <f>Tabla_cocina[[#This Row],[Total del Pedido]]</f>
        <v>90</v>
      </c>
      <c r="L304" s="7">
        <f>Tabla_cocina[[#This Row],[Ganancia Bruta]]-Tabla_cocina[[#This Row],[Costo]]</f>
        <v>36</v>
      </c>
      <c r="M304" s="7">
        <f>Tabla_cocina[[#This Row],[Costo Unitario]]*Tabla_cocina[[#This Row],[Cantidad Ordenada]]</f>
        <v>54</v>
      </c>
      <c r="N304" s="12">
        <f>(Tabla_cocina[[#This Row],[Ganancia Neta]]/Tabla_cocina[[#This Row],[Costo]])</f>
        <v>0.66666666666666663</v>
      </c>
      <c r="O304" s="17">
        <f>Tabla_cocina[[#This Row],[Tiempo de Preparacion]]/1440</f>
        <v>2.5000000000000001E-2</v>
      </c>
    </row>
    <row r="305" spans="1:15" x14ac:dyDescent="0.3">
      <c r="A305" s="1">
        <v>114</v>
      </c>
      <c r="B305" s="1">
        <v>7</v>
      </c>
      <c r="C305" s="2" t="s">
        <v>13</v>
      </c>
      <c r="D305" s="2" t="s">
        <v>90</v>
      </c>
      <c r="E305" s="3">
        <v>17</v>
      </c>
      <c r="F305" s="3">
        <v>29</v>
      </c>
      <c r="G305" s="1">
        <v>3</v>
      </c>
      <c r="H305" s="1">
        <v>22</v>
      </c>
      <c r="I305" s="2" t="s">
        <v>6</v>
      </c>
      <c r="J305" s="7">
        <f>Tabla_cocina[[#This Row],[Precio Unitario]]*Tabla_cocina[[#This Row],[Cantidad Ordenada]]</f>
        <v>87</v>
      </c>
      <c r="K305" s="7">
        <f>Tabla_cocina[[#This Row],[Total del Pedido]]</f>
        <v>87</v>
      </c>
      <c r="L305" s="7">
        <f>Tabla_cocina[[#This Row],[Ganancia Bruta]]-Tabla_cocina[[#This Row],[Costo]]</f>
        <v>36</v>
      </c>
      <c r="M305" s="7">
        <f>Tabla_cocina[[#This Row],[Costo Unitario]]*Tabla_cocina[[#This Row],[Cantidad Ordenada]]</f>
        <v>51</v>
      </c>
      <c r="N305" s="12">
        <f>(Tabla_cocina[[#This Row],[Ganancia Neta]]/Tabla_cocina[[#This Row],[Costo]])</f>
        <v>0.70588235294117652</v>
      </c>
      <c r="O305" s="17">
        <f>Tabla_cocina[[#This Row],[Tiempo de Preparacion]]/1440</f>
        <v>1.5277777777777777E-2</v>
      </c>
    </row>
    <row r="306" spans="1:15" x14ac:dyDescent="0.3">
      <c r="A306" s="1">
        <v>114</v>
      </c>
      <c r="B306" s="1">
        <v>7</v>
      </c>
      <c r="C306" s="2" t="s">
        <v>24</v>
      </c>
      <c r="D306" s="2" t="s">
        <v>101</v>
      </c>
      <c r="E306" s="3">
        <v>10</v>
      </c>
      <c r="F306" s="3">
        <v>18</v>
      </c>
      <c r="G306" s="1">
        <v>3</v>
      </c>
      <c r="H306" s="1">
        <v>31</v>
      </c>
      <c r="I306" s="2" t="s">
        <v>8</v>
      </c>
      <c r="J306" s="7">
        <f>Tabla_cocina[[#This Row],[Precio Unitario]]*Tabla_cocina[[#This Row],[Cantidad Ordenada]]</f>
        <v>54</v>
      </c>
      <c r="K306" s="7">
        <f>Tabla_cocina[[#This Row],[Total del Pedido]]</f>
        <v>54</v>
      </c>
      <c r="L306" s="7">
        <f>Tabla_cocina[[#This Row],[Ganancia Bruta]]-Tabla_cocina[[#This Row],[Costo]]</f>
        <v>24</v>
      </c>
      <c r="M306" s="7">
        <f>Tabla_cocina[[#This Row],[Costo Unitario]]*Tabla_cocina[[#This Row],[Cantidad Ordenada]]</f>
        <v>30</v>
      </c>
      <c r="N306" s="12">
        <f>(Tabla_cocina[[#This Row],[Ganancia Neta]]/Tabla_cocina[[#This Row],[Costo]])</f>
        <v>0.8</v>
      </c>
      <c r="O306" s="17">
        <f>Tabla_cocina[[#This Row],[Tiempo de Preparacion]]/1440</f>
        <v>2.1527777777777778E-2</v>
      </c>
    </row>
    <row r="307" spans="1:15" x14ac:dyDescent="0.3">
      <c r="A307" s="1">
        <v>114</v>
      </c>
      <c r="B307" s="1">
        <v>7</v>
      </c>
      <c r="C307" s="2" t="s">
        <v>19</v>
      </c>
      <c r="D307" s="2" t="s">
        <v>96</v>
      </c>
      <c r="E307" s="3">
        <v>13</v>
      </c>
      <c r="F307" s="3">
        <v>22</v>
      </c>
      <c r="G307" s="1">
        <v>1</v>
      </c>
      <c r="H307" s="1">
        <v>42</v>
      </c>
      <c r="I307" s="2" t="s">
        <v>8</v>
      </c>
      <c r="J307" s="7">
        <f>Tabla_cocina[[#This Row],[Precio Unitario]]*Tabla_cocina[[#This Row],[Cantidad Ordenada]]</f>
        <v>22</v>
      </c>
      <c r="K307" s="7">
        <f>Tabla_cocina[[#This Row],[Total del Pedido]]</f>
        <v>22</v>
      </c>
      <c r="L307" s="7">
        <f>Tabla_cocina[[#This Row],[Ganancia Bruta]]-Tabla_cocina[[#This Row],[Costo]]</f>
        <v>9</v>
      </c>
      <c r="M307" s="7">
        <f>Tabla_cocina[[#This Row],[Costo Unitario]]*Tabla_cocina[[#This Row],[Cantidad Ordenada]]</f>
        <v>13</v>
      </c>
      <c r="N307" s="12">
        <f>(Tabla_cocina[[#This Row],[Ganancia Neta]]/Tabla_cocina[[#This Row],[Costo]])</f>
        <v>0.69230769230769229</v>
      </c>
      <c r="O307" s="17">
        <f>Tabla_cocina[[#This Row],[Tiempo de Preparacion]]/1440</f>
        <v>2.9166666666666667E-2</v>
      </c>
    </row>
    <row r="308" spans="1:15" x14ac:dyDescent="0.3">
      <c r="A308" s="1">
        <v>115</v>
      </c>
      <c r="B308" s="1">
        <v>12</v>
      </c>
      <c r="C308" s="2" t="s">
        <v>10</v>
      </c>
      <c r="D308" s="2" t="s">
        <v>87</v>
      </c>
      <c r="E308" s="3">
        <v>16</v>
      </c>
      <c r="F308" s="3">
        <v>27</v>
      </c>
      <c r="G308" s="1">
        <v>3</v>
      </c>
      <c r="H308" s="1">
        <v>23</v>
      </c>
      <c r="I308" s="2" t="s">
        <v>8</v>
      </c>
      <c r="J308" s="7">
        <f>Tabla_cocina[[#This Row],[Precio Unitario]]*Tabla_cocina[[#This Row],[Cantidad Ordenada]]</f>
        <v>81</v>
      </c>
      <c r="K308" s="7">
        <f>Tabla_cocina[[#This Row],[Total del Pedido]]</f>
        <v>81</v>
      </c>
      <c r="L308" s="7">
        <f>Tabla_cocina[[#This Row],[Ganancia Bruta]]-Tabla_cocina[[#This Row],[Costo]]</f>
        <v>33</v>
      </c>
      <c r="M308" s="7">
        <f>Tabla_cocina[[#This Row],[Costo Unitario]]*Tabla_cocina[[#This Row],[Cantidad Ordenada]]</f>
        <v>48</v>
      </c>
      <c r="N308" s="12">
        <f>(Tabla_cocina[[#This Row],[Ganancia Neta]]/Tabla_cocina[[#This Row],[Costo]])</f>
        <v>0.6875</v>
      </c>
      <c r="O308" s="17">
        <f>Tabla_cocina[[#This Row],[Tiempo de Preparacion]]/1440</f>
        <v>1.5972222222222221E-2</v>
      </c>
    </row>
    <row r="309" spans="1:15" x14ac:dyDescent="0.3">
      <c r="A309" s="1">
        <v>115</v>
      </c>
      <c r="B309" s="1">
        <v>12</v>
      </c>
      <c r="C309" s="2" t="s">
        <v>7</v>
      </c>
      <c r="D309" s="2" t="s">
        <v>85</v>
      </c>
      <c r="E309" s="3">
        <v>18</v>
      </c>
      <c r="F309" s="3">
        <v>30</v>
      </c>
      <c r="G309" s="1">
        <v>2</v>
      </c>
      <c r="H309" s="1">
        <v>32</v>
      </c>
      <c r="I309" s="2" t="s">
        <v>8</v>
      </c>
      <c r="J309" s="7">
        <f>Tabla_cocina[[#This Row],[Precio Unitario]]*Tabla_cocina[[#This Row],[Cantidad Ordenada]]</f>
        <v>60</v>
      </c>
      <c r="K309" s="7">
        <f>Tabla_cocina[[#This Row],[Total del Pedido]]</f>
        <v>60</v>
      </c>
      <c r="L309" s="7">
        <f>Tabla_cocina[[#This Row],[Ganancia Bruta]]-Tabla_cocina[[#This Row],[Costo]]</f>
        <v>24</v>
      </c>
      <c r="M309" s="7">
        <f>Tabla_cocina[[#This Row],[Costo Unitario]]*Tabla_cocina[[#This Row],[Cantidad Ordenada]]</f>
        <v>36</v>
      </c>
      <c r="N309" s="12">
        <f>(Tabla_cocina[[#This Row],[Ganancia Neta]]/Tabla_cocina[[#This Row],[Costo]])</f>
        <v>0.66666666666666663</v>
      </c>
      <c r="O309" s="17">
        <f>Tabla_cocina[[#This Row],[Tiempo de Preparacion]]/1440</f>
        <v>2.2222222222222223E-2</v>
      </c>
    </row>
    <row r="310" spans="1:15" x14ac:dyDescent="0.3">
      <c r="A310" s="1">
        <v>115</v>
      </c>
      <c r="B310" s="1">
        <v>12</v>
      </c>
      <c r="C310" s="2" t="s">
        <v>18</v>
      </c>
      <c r="D310" s="2" t="s">
        <v>95</v>
      </c>
      <c r="E310" s="3">
        <v>19</v>
      </c>
      <c r="F310" s="3">
        <v>32</v>
      </c>
      <c r="G310" s="1">
        <v>3</v>
      </c>
      <c r="H310" s="1">
        <v>43</v>
      </c>
      <c r="I310" s="2" t="s">
        <v>8</v>
      </c>
      <c r="J310" s="7">
        <f>Tabla_cocina[[#This Row],[Precio Unitario]]*Tabla_cocina[[#This Row],[Cantidad Ordenada]]</f>
        <v>96</v>
      </c>
      <c r="K310" s="7">
        <f>Tabla_cocina[[#This Row],[Total del Pedido]]</f>
        <v>96</v>
      </c>
      <c r="L310" s="7">
        <f>Tabla_cocina[[#This Row],[Ganancia Bruta]]-Tabla_cocina[[#This Row],[Costo]]</f>
        <v>39</v>
      </c>
      <c r="M310" s="7">
        <f>Tabla_cocina[[#This Row],[Costo Unitario]]*Tabla_cocina[[#This Row],[Cantidad Ordenada]]</f>
        <v>57</v>
      </c>
      <c r="N310" s="12">
        <f>(Tabla_cocina[[#This Row],[Ganancia Neta]]/Tabla_cocina[[#This Row],[Costo]])</f>
        <v>0.68421052631578949</v>
      </c>
      <c r="O310" s="17">
        <f>Tabla_cocina[[#This Row],[Tiempo de Preparacion]]/1440</f>
        <v>2.9861111111111113E-2</v>
      </c>
    </row>
    <row r="311" spans="1:15" x14ac:dyDescent="0.3">
      <c r="A311" s="1">
        <v>116</v>
      </c>
      <c r="B311" s="1">
        <v>8</v>
      </c>
      <c r="C311" s="2" t="s">
        <v>18</v>
      </c>
      <c r="D311" s="2" t="s">
        <v>95</v>
      </c>
      <c r="E311" s="3">
        <v>19</v>
      </c>
      <c r="F311" s="3">
        <v>32</v>
      </c>
      <c r="G311" s="1">
        <v>3</v>
      </c>
      <c r="H311" s="1">
        <v>54</v>
      </c>
      <c r="I311" s="2" t="s">
        <v>8</v>
      </c>
      <c r="J311" s="7">
        <f>Tabla_cocina[[#This Row],[Precio Unitario]]*Tabla_cocina[[#This Row],[Cantidad Ordenada]]</f>
        <v>96</v>
      </c>
      <c r="K311" s="7">
        <f>Tabla_cocina[[#This Row],[Total del Pedido]]</f>
        <v>96</v>
      </c>
      <c r="L311" s="7">
        <f>Tabla_cocina[[#This Row],[Ganancia Bruta]]-Tabla_cocina[[#This Row],[Costo]]</f>
        <v>39</v>
      </c>
      <c r="M311" s="7">
        <f>Tabla_cocina[[#This Row],[Costo Unitario]]*Tabla_cocina[[#This Row],[Cantidad Ordenada]]</f>
        <v>57</v>
      </c>
      <c r="N311" s="12">
        <f>(Tabla_cocina[[#This Row],[Ganancia Neta]]/Tabla_cocina[[#This Row],[Costo]])</f>
        <v>0.68421052631578949</v>
      </c>
      <c r="O311" s="17">
        <f>Tabla_cocina[[#This Row],[Tiempo de Preparacion]]/1440</f>
        <v>3.7499999999999999E-2</v>
      </c>
    </row>
    <row r="312" spans="1:15" x14ac:dyDescent="0.3">
      <c r="A312" s="1">
        <v>116</v>
      </c>
      <c r="B312" s="1">
        <v>8</v>
      </c>
      <c r="C312" s="2" t="s">
        <v>17</v>
      </c>
      <c r="D312" s="2" t="s">
        <v>94</v>
      </c>
      <c r="E312" s="3">
        <v>21</v>
      </c>
      <c r="F312" s="3">
        <v>35</v>
      </c>
      <c r="G312" s="1">
        <v>1</v>
      </c>
      <c r="H312" s="1">
        <v>21</v>
      </c>
      <c r="I312" s="2" t="s">
        <v>6</v>
      </c>
      <c r="J312" s="7">
        <f>Tabla_cocina[[#This Row],[Precio Unitario]]*Tabla_cocina[[#This Row],[Cantidad Ordenada]]</f>
        <v>35</v>
      </c>
      <c r="K312" s="7">
        <f>Tabla_cocina[[#This Row],[Total del Pedido]]</f>
        <v>35</v>
      </c>
      <c r="L312" s="7">
        <f>Tabla_cocina[[#This Row],[Ganancia Bruta]]-Tabla_cocina[[#This Row],[Costo]]</f>
        <v>14</v>
      </c>
      <c r="M312" s="7">
        <f>Tabla_cocina[[#This Row],[Costo Unitario]]*Tabla_cocina[[#This Row],[Cantidad Ordenada]]</f>
        <v>21</v>
      </c>
      <c r="N312" s="12">
        <f>(Tabla_cocina[[#This Row],[Ganancia Neta]]/Tabla_cocina[[#This Row],[Costo]])</f>
        <v>0.66666666666666663</v>
      </c>
      <c r="O312" s="17">
        <f>Tabla_cocina[[#This Row],[Tiempo de Preparacion]]/1440</f>
        <v>1.4583333333333334E-2</v>
      </c>
    </row>
    <row r="313" spans="1:15" x14ac:dyDescent="0.3">
      <c r="A313" s="1">
        <v>116</v>
      </c>
      <c r="B313" s="1">
        <v>8</v>
      </c>
      <c r="C313" s="2" t="s">
        <v>12</v>
      </c>
      <c r="D313" s="2" t="s">
        <v>89</v>
      </c>
      <c r="E313" s="3">
        <v>22</v>
      </c>
      <c r="F313" s="3">
        <v>36</v>
      </c>
      <c r="G313" s="1">
        <v>1</v>
      </c>
      <c r="H313" s="1">
        <v>26</v>
      </c>
      <c r="I313" s="2" t="s">
        <v>8</v>
      </c>
      <c r="J313" s="7">
        <f>Tabla_cocina[[#This Row],[Precio Unitario]]*Tabla_cocina[[#This Row],[Cantidad Ordenada]]</f>
        <v>36</v>
      </c>
      <c r="K313" s="7">
        <f>Tabla_cocina[[#This Row],[Total del Pedido]]</f>
        <v>36</v>
      </c>
      <c r="L313" s="7">
        <f>Tabla_cocina[[#This Row],[Ganancia Bruta]]-Tabla_cocina[[#This Row],[Costo]]</f>
        <v>14</v>
      </c>
      <c r="M313" s="7">
        <f>Tabla_cocina[[#This Row],[Costo Unitario]]*Tabla_cocina[[#This Row],[Cantidad Ordenada]]</f>
        <v>22</v>
      </c>
      <c r="N313" s="12">
        <f>(Tabla_cocina[[#This Row],[Ganancia Neta]]/Tabla_cocina[[#This Row],[Costo]])</f>
        <v>0.63636363636363635</v>
      </c>
      <c r="O313" s="17">
        <f>Tabla_cocina[[#This Row],[Tiempo de Preparacion]]/1440</f>
        <v>1.8055555555555554E-2</v>
      </c>
    </row>
    <row r="314" spans="1:15" x14ac:dyDescent="0.3">
      <c r="A314" s="1">
        <v>116</v>
      </c>
      <c r="B314" s="1">
        <v>8</v>
      </c>
      <c r="C314" s="2" t="s">
        <v>20</v>
      </c>
      <c r="D314" s="2" t="s">
        <v>97</v>
      </c>
      <c r="E314" s="3">
        <v>20</v>
      </c>
      <c r="F314" s="3">
        <v>34</v>
      </c>
      <c r="G314" s="1">
        <v>3</v>
      </c>
      <c r="H314" s="1">
        <v>28</v>
      </c>
      <c r="I314" s="2" t="s">
        <v>8</v>
      </c>
      <c r="J314" s="7">
        <f>Tabla_cocina[[#This Row],[Precio Unitario]]*Tabla_cocina[[#This Row],[Cantidad Ordenada]]</f>
        <v>102</v>
      </c>
      <c r="K314" s="7">
        <f>Tabla_cocina[[#This Row],[Total del Pedido]]</f>
        <v>102</v>
      </c>
      <c r="L314" s="7">
        <f>Tabla_cocina[[#This Row],[Ganancia Bruta]]-Tabla_cocina[[#This Row],[Costo]]</f>
        <v>42</v>
      </c>
      <c r="M314" s="7">
        <f>Tabla_cocina[[#This Row],[Costo Unitario]]*Tabla_cocina[[#This Row],[Cantidad Ordenada]]</f>
        <v>60</v>
      </c>
      <c r="N314" s="12">
        <f>(Tabla_cocina[[#This Row],[Ganancia Neta]]/Tabla_cocina[[#This Row],[Costo]])</f>
        <v>0.7</v>
      </c>
      <c r="O314" s="17">
        <f>Tabla_cocina[[#This Row],[Tiempo de Preparacion]]/1440</f>
        <v>1.9444444444444445E-2</v>
      </c>
    </row>
    <row r="315" spans="1:15" x14ac:dyDescent="0.3">
      <c r="A315" s="1">
        <v>117</v>
      </c>
      <c r="B315" s="1">
        <v>8</v>
      </c>
      <c r="C315" s="2" t="s">
        <v>17</v>
      </c>
      <c r="D315" s="2" t="s">
        <v>94</v>
      </c>
      <c r="E315" s="3">
        <v>21</v>
      </c>
      <c r="F315" s="3">
        <v>35</v>
      </c>
      <c r="G315" s="1">
        <v>2</v>
      </c>
      <c r="H315" s="1">
        <v>8</v>
      </c>
      <c r="I315" s="2" t="s">
        <v>8</v>
      </c>
      <c r="J315" s="7">
        <f>Tabla_cocina[[#This Row],[Precio Unitario]]*Tabla_cocina[[#This Row],[Cantidad Ordenada]]</f>
        <v>70</v>
      </c>
      <c r="K315" s="7">
        <f>Tabla_cocina[[#This Row],[Total del Pedido]]</f>
        <v>70</v>
      </c>
      <c r="L315" s="7">
        <f>Tabla_cocina[[#This Row],[Ganancia Bruta]]-Tabla_cocina[[#This Row],[Costo]]</f>
        <v>28</v>
      </c>
      <c r="M315" s="7">
        <f>Tabla_cocina[[#This Row],[Costo Unitario]]*Tabla_cocina[[#This Row],[Cantidad Ordenada]]</f>
        <v>42</v>
      </c>
      <c r="N315" s="12">
        <f>(Tabla_cocina[[#This Row],[Ganancia Neta]]/Tabla_cocina[[#This Row],[Costo]])</f>
        <v>0.66666666666666663</v>
      </c>
      <c r="O315" s="17">
        <f>Tabla_cocina[[#This Row],[Tiempo de Preparacion]]/1440</f>
        <v>5.5555555555555558E-3</v>
      </c>
    </row>
    <row r="316" spans="1:15" x14ac:dyDescent="0.3">
      <c r="A316" s="1">
        <v>118</v>
      </c>
      <c r="B316" s="1">
        <v>13</v>
      </c>
      <c r="C316" s="2" t="s">
        <v>24</v>
      </c>
      <c r="D316" s="2" t="s">
        <v>101</v>
      </c>
      <c r="E316" s="3">
        <v>10</v>
      </c>
      <c r="F316" s="3">
        <v>18</v>
      </c>
      <c r="G316" s="1">
        <v>3</v>
      </c>
      <c r="H316" s="1">
        <v>39</v>
      </c>
      <c r="I316" s="2" t="s">
        <v>6</v>
      </c>
      <c r="J316" s="7">
        <f>Tabla_cocina[[#This Row],[Precio Unitario]]*Tabla_cocina[[#This Row],[Cantidad Ordenada]]</f>
        <v>54</v>
      </c>
      <c r="K316" s="7">
        <f>Tabla_cocina[[#This Row],[Total del Pedido]]</f>
        <v>54</v>
      </c>
      <c r="L316" s="7">
        <f>Tabla_cocina[[#This Row],[Ganancia Bruta]]-Tabla_cocina[[#This Row],[Costo]]</f>
        <v>24</v>
      </c>
      <c r="M316" s="7">
        <f>Tabla_cocina[[#This Row],[Costo Unitario]]*Tabla_cocina[[#This Row],[Cantidad Ordenada]]</f>
        <v>30</v>
      </c>
      <c r="N316" s="12">
        <f>(Tabla_cocina[[#This Row],[Ganancia Neta]]/Tabla_cocina[[#This Row],[Costo]])</f>
        <v>0.8</v>
      </c>
      <c r="O316" s="17">
        <f>Tabla_cocina[[#This Row],[Tiempo de Preparacion]]/1440</f>
        <v>2.7083333333333334E-2</v>
      </c>
    </row>
    <row r="317" spans="1:15" x14ac:dyDescent="0.3">
      <c r="A317" s="1">
        <v>118</v>
      </c>
      <c r="B317" s="1">
        <v>13</v>
      </c>
      <c r="C317" s="2" t="s">
        <v>22</v>
      </c>
      <c r="D317" s="2" t="s">
        <v>99</v>
      </c>
      <c r="E317" s="3">
        <v>14</v>
      </c>
      <c r="F317" s="3">
        <v>23</v>
      </c>
      <c r="G317" s="1">
        <v>3</v>
      </c>
      <c r="H317" s="1">
        <v>22</v>
      </c>
      <c r="I317" s="2" t="s">
        <v>8</v>
      </c>
      <c r="J317" s="7">
        <f>Tabla_cocina[[#This Row],[Precio Unitario]]*Tabla_cocina[[#This Row],[Cantidad Ordenada]]</f>
        <v>69</v>
      </c>
      <c r="K317" s="7">
        <f>Tabla_cocina[[#This Row],[Total del Pedido]]</f>
        <v>69</v>
      </c>
      <c r="L317" s="7">
        <f>Tabla_cocina[[#This Row],[Ganancia Bruta]]-Tabla_cocina[[#This Row],[Costo]]</f>
        <v>27</v>
      </c>
      <c r="M317" s="7">
        <f>Tabla_cocina[[#This Row],[Costo Unitario]]*Tabla_cocina[[#This Row],[Cantidad Ordenada]]</f>
        <v>42</v>
      </c>
      <c r="N317" s="12">
        <f>(Tabla_cocina[[#This Row],[Ganancia Neta]]/Tabla_cocina[[#This Row],[Costo]])</f>
        <v>0.6428571428571429</v>
      </c>
      <c r="O317" s="17">
        <f>Tabla_cocina[[#This Row],[Tiempo de Preparacion]]/1440</f>
        <v>1.5277777777777777E-2</v>
      </c>
    </row>
    <row r="318" spans="1:15" x14ac:dyDescent="0.3">
      <c r="A318" s="1">
        <v>118</v>
      </c>
      <c r="B318" s="1">
        <v>13</v>
      </c>
      <c r="C318" s="2" t="s">
        <v>10</v>
      </c>
      <c r="D318" s="2" t="s">
        <v>87</v>
      </c>
      <c r="E318" s="3">
        <v>16</v>
      </c>
      <c r="F318" s="3">
        <v>27</v>
      </c>
      <c r="G318" s="1">
        <v>2</v>
      </c>
      <c r="H318" s="1">
        <v>52</v>
      </c>
      <c r="I318" s="2" t="s">
        <v>8</v>
      </c>
      <c r="J318" s="7">
        <f>Tabla_cocina[[#This Row],[Precio Unitario]]*Tabla_cocina[[#This Row],[Cantidad Ordenada]]</f>
        <v>54</v>
      </c>
      <c r="K318" s="7">
        <f>Tabla_cocina[[#This Row],[Total del Pedido]]</f>
        <v>54</v>
      </c>
      <c r="L318" s="7">
        <f>Tabla_cocina[[#This Row],[Ganancia Bruta]]-Tabla_cocina[[#This Row],[Costo]]</f>
        <v>22</v>
      </c>
      <c r="M318" s="7">
        <f>Tabla_cocina[[#This Row],[Costo Unitario]]*Tabla_cocina[[#This Row],[Cantidad Ordenada]]</f>
        <v>32</v>
      </c>
      <c r="N318" s="12">
        <f>(Tabla_cocina[[#This Row],[Ganancia Neta]]/Tabla_cocina[[#This Row],[Costo]])</f>
        <v>0.6875</v>
      </c>
      <c r="O318" s="17">
        <f>Tabla_cocina[[#This Row],[Tiempo de Preparacion]]/1440</f>
        <v>3.6111111111111108E-2</v>
      </c>
    </row>
    <row r="319" spans="1:15" x14ac:dyDescent="0.3">
      <c r="A319" s="1">
        <v>118</v>
      </c>
      <c r="B319" s="1">
        <v>13</v>
      </c>
      <c r="C319" s="2" t="s">
        <v>18</v>
      </c>
      <c r="D319" s="2" t="s">
        <v>95</v>
      </c>
      <c r="E319" s="3">
        <v>19</v>
      </c>
      <c r="F319" s="3">
        <v>32</v>
      </c>
      <c r="G319" s="1">
        <v>1</v>
      </c>
      <c r="H319" s="1">
        <v>23</v>
      </c>
      <c r="I319" s="2" t="s">
        <v>8</v>
      </c>
      <c r="J319" s="7">
        <f>Tabla_cocina[[#This Row],[Precio Unitario]]*Tabla_cocina[[#This Row],[Cantidad Ordenada]]</f>
        <v>32</v>
      </c>
      <c r="K319" s="7">
        <f>Tabla_cocina[[#This Row],[Total del Pedido]]</f>
        <v>32</v>
      </c>
      <c r="L319" s="7">
        <f>Tabla_cocina[[#This Row],[Ganancia Bruta]]-Tabla_cocina[[#This Row],[Costo]]</f>
        <v>13</v>
      </c>
      <c r="M319" s="7">
        <f>Tabla_cocina[[#This Row],[Costo Unitario]]*Tabla_cocina[[#This Row],[Cantidad Ordenada]]</f>
        <v>19</v>
      </c>
      <c r="N319" s="12">
        <f>(Tabla_cocina[[#This Row],[Ganancia Neta]]/Tabla_cocina[[#This Row],[Costo]])</f>
        <v>0.68421052631578949</v>
      </c>
      <c r="O319" s="17">
        <f>Tabla_cocina[[#This Row],[Tiempo de Preparacion]]/1440</f>
        <v>1.5972222222222221E-2</v>
      </c>
    </row>
    <row r="320" spans="1:15" x14ac:dyDescent="0.3">
      <c r="A320" s="1">
        <v>119</v>
      </c>
      <c r="B320" s="1">
        <v>17</v>
      </c>
      <c r="C320" s="2" t="s">
        <v>25</v>
      </c>
      <c r="D320" s="2" t="s">
        <v>102</v>
      </c>
      <c r="E320" s="3">
        <v>15</v>
      </c>
      <c r="F320" s="3">
        <v>26</v>
      </c>
      <c r="G320" s="1">
        <v>1</v>
      </c>
      <c r="H320" s="1">
        <v>7</v>
      </c>
      <c r="I320" s="2" t="s">
        <v>6</v>
      </c>
      <c r="J320" s="7">
        <f>Tabla_cocina[[#This Row],[Precio Unitario]]*Tabla_cocina[[#This Row],[Cantidad Ordenada]]</f>
        <v>26</v>
      </c>
      <c r="K320" s="7">
        <f>Tabla_cocina[[#This Row],[Total del Pedido]]</f>
        <v>26</v>
      </c>
      <c r="L320" s="7">
        <f>Tabla_cocina[[#This Row],[Ganancia Bruta]]-Tabla_cocina[[#This Row],[Costo]]</f>
        <v>11</v>
      </c>
      <c r="M320" s="7">
        <f>Tabla_cocina[[#This Row],[Costo Unitario]]*Tabla_cocina[[#This Row],[Cantidad Ordenada]]</f>
        <v>15</v>
      </c>
      <c r="N320" s="12">
        <f>(Tabla_cocina[[#This Row],[Ganancia Neta]]/Tabla_cocina[[#This Row],[Costo]])</f>
        <v>0.73333333333333328</v>
      </c>
      <c r="O320" s="17">
        <f>Tabla_cocina[[#This Row],[Tiempo de Preparacion]]/1440</f>
        <v>4.8611111111111112E-3</v>
      </c>
    </row>
    <row r="321" spans="1:15" x14ac:dyDescent="0.3">
      <c r="A321" s="1">
        <v>119</v>
      </c>
      <c r="B321" s="1">
        <v>17</v>
      </c>
      <c r="C321" s="2" t="s">
        <v>12</v>
      </c>
      <c r="D321" s="2" t="s">
        <v>89</v>
      </c>
      <c r="E321" s="3">
        <v>22</v>
      </c>
      <c r="F321" s="3">
        <v>36</v>
      </c>
      <c r="G321" s="1">
        <v>2</v>
      </c>
      <c r="H321" s="1">
        <v>13</v>
      </c>
      <c r="I321" s="2" t="s">
        <v>8</v>
      </c>
      <c r="J321" s="7">
        <f>Tabla_cocina[[#This Row],[Precio Unitario]]*Tabla_cocina[[#This Row],[Cantidad Ordenada]]</f>
        <v>72</v>
      </c>
      <c r="K321" s="7">
        <f>Tabla_cocina[[#This Row],[Total del Pedido]]</f>
        <v>72</v>
      </c>
      <c r="L321" s="7">
        <f>Tabla_cocina[[#This Row],[Ganancia Bruta]]-Tabla_cocina[[#This Row],[Costo]]</f>
        <v>28</v>
      </c>
      <c r="M321" s="7">
        <f>Tabla_cocina[[#This Row],[Costo Unitario]]*Tabla_cocina[[#This Row],[Cantidad Ordenada]]</f>
        <v>44</v>
      </c>
      <c r="N321" s="12">
        <f>(Tabla_cocina[[#This Row],[Ganancia Neta]]/Tabla_cocina[[#This Row],[Costo]])</f>
        <v>0.63636363636363635</v>
      </c>
      <c r="O321" s="17">
        <f>Tabla_cocina[[#This Row],[Tiempo de Preparacion]]/1440</f>
        <v>9.0277777777777769E-3</v>
      </c>
    </row>
    <row r="322" spans="1:15" x14ac:dyDescent="0.3">
      <c r="A322" s="1">
        <v>119</v>
      </c>
      <c r="B322" s="1">
        <v>17</v>
      </c>
      <c r="C322" s="2" t="s">
        <v>24</v>
      </c>
      <c r="D322" s="2" t="s">
        <v>101</v>
      </c>
      <c r="E322" s="3">
        <v>10</v>
      </c>
      <c r="F322" s="3">
        <v>18</v>
      </c>
      <c r="G322" s="1">
        <v>2</v>
      </c>
      <c r="H322" s="1">
        <v>34</v>
      </c>
      <c r="I322" s="2" t="s">
        <v>8</v>
      </c>
      <c r="J322" s="7">
        <f>Tabla_cocina[[#This Row],[Precio Unitario]]*Tabla_cocina[[#This Row],[Cantidad Ordenada]]</f>
        <v>36</v>
      </c>
      <c r="K322" s="7">
        <f>Tabla_cocina[[#This Row],[Total del Pedido]]</f>
        <v>36</v>
      </c>
      <c r="L322" s="7">
        <f>Tabla_cocina[[#This Row],[Ganancia Bruta]]-Tabla_cocina[[#This Row],[Costo]]</f>
        <v>16</v>
      </c>
      <c r="M322" s="7">
        <f>Tabla_cocina[[#This Row],[Costo Unitario]]*Tabla_cocina[[#This Row],[Cantidad Ordenada]]</f>
        <v>20</v>
      </c>
      <c r="N322" s="12">
        <f>(Tabla_cocina[[#This Row],[Ganancia Neta]]/Tabla_cocina[[#This Row],[Costo]])</f>
        <v>0.8</v>
      </c>
      <c r="O322" s="17">
        <f>Tabla_cocina[[#This Row],[Tiempo de Preparacion]]/1440</f>
        <v>2.361111111111111E-2</v>
      </c>
    </row>
    <row r="323" spans="1:15" x14ac:dyDescent="0.3">
      <c r="A323" s="1">
        <v>120</v>
      </c>
      <c r="B323" s="1">
        <v>4</v>
      </c>
      <c r="C323" s="2" t="s">
        <v>9</v>
      </c>
      <c r="D323" s="2" t="s">
        <v>86</v>
      </c>
      <c r="E323" s="3">
        <v>19</v>
      </c>
      <c r="F323" s="3">
        <v>31</v>
      </c>
      <c r="G323" s="1">
        <v>3</v>
      </c>
      <c r="H323" s="1">
        <v>56</v>
      </c>
      <c r="I323" s="2" t="s">
        <v>8</v>
      </c>
      <c r="J323" s="7">
        <f>Tabla_cocina[[#This Row],[Precio Unitario]]*Tabla_cocina[[#This Row],[Cantidad Ordenada]]</f>
        <v>93</v>
      </c>
      <c r="K323" s="7">
        <f>Tabla_cocina[[#This Row],[Total del Pedido]]</f>
        <v>93</v>
      </c>
      <c r="L323" s="7">
        <f>Tabla_cocina[[#This Row],[Ganancia Bruta]]-Tabla_cocina[[#This Row],[Costo]]</f>
        <v>36</v>
      </c>
      <c r="M323" s="7">
        <f>Tabla_cocina[[#This Row],[Costo Unitario]]*Tabla_cocina[[#This Row],[Cantidad Ordenada]]</f>
        <v>57</v>
      </c>
      <c r="N323" s="12">
        <f>(Tabla_cocina[[#This Row],[Ganancia Neta]]/Tabla_cocina[[#This Row],[Costo]])</f>
        <v>0.63157894736842102</v>
      </c>
      <c r="O323" s="17">
        <f>Tabla_cocina[[#This Row],[Tiempo de Preparacion]]/1440</f>
        <v>3.888888888888889E-2</v>
      </c>
    </row>
    <row r="324" spans="1:15" x14ac:dyDescent="0.3">
      <c r="A324" s="1">
        <v>120</v>
      </c>
      <c r="B324" s="1">
        <v>4</v>
      </c>
      <c r="C324" s="2" t="s">
        <v>25</v>
      </c>
      <c r="D324" s="2" t="s">
        <v>102</v>
      </c>
      <c r="E324" s="3">
        <v>15</v>
      </c>
      <c r="F324" s="3">
        <v>26</v>
      </c>
      <c r="G324" s="1">
        <v>2</v>
      </c>
      <c r="H324" s="1">
        <v>41</v>
      </c>
      <c r="I324" s="2" t="s">
        <v>8</v>
      </c>
      <c r="J324" s="7">
        <f>Tabla_cocina[[#This Row],[Precio Unitario]]*Tabla_cocina[[#This Row],[Cantidad Ordenada]]</f>
        <v>52</v>
      </c>
      <c r="K324" s="7">
        <f>Tabla_cocina[[#This Row],[Total del Pedido]]</f>
        <v>52</v>
      </c>
      <c r="L324" s="7">
        <f>Tabla_cocina[[#This Row],[Ganancia Bruta]]-Tabla_cocina[[#This Row],[Costo]]</f>
        <v>22</v>
      </c>
      <c r="M324" s="7">
        <f>Tabla_cocina[[#This Row],[Costo Unitario]]*Tabla_cocina[[#This Row],[Cantidad Ordenada]]</f>
        <v>30</v>
      </c>
      <c r="N324" s="12">
        <f>(Tabla_cocina[[#This Row],[Ganancia Neta]]/Tabla_cocina[[#This Row],[Costo]])</f>
        <v>0.73333333333333328</v>
      </c>
      <c r="O324" s="17">
        <f>Tabla_cocina[[#This Row],[Tiempo de Preparacion]]/1440</f>
        <v>2.8472222222222222E-2</v>
      </c>
    </row>
    <row r="325" spans="1:15" x14ac:dyDescent="0.3">
      <c r="A325" s="1">
        <v>121</v>
      </c>
      <c r="B325" s="1">
        <v>5</v>
      </c>
      <c r="C325" s="2" t="s">
        <v>25</v>
      </c>
      <c r="D325" s="2" t="s">
        <v>102</v>
      </c>
      <c r="E325" s="3">
        <v>15</v>
      </c>
      <c r="F325" s="3">
        <v>26</v>
      </c>
      <c r="G325" s="1">
        <v>2</v>
      </c>
      <c r="H325" s="1">
        <v>38</v>
      </c>
      <c r="I325" s="2" t="s">
        <v>6</v>
      </c>
      <c r="J325" s="7">
        <f>Tabla_cocina[[#This Row],[Precio Unitario]]*Tabla_cocina[[#This Row],[Cantidad Ordenada]]</f>
        <v>52</v>
      </c>
      <c r="K325" s="7">
        <f>Tabla_cocina[[#This Row],[Total del Pedido]]</f>
        <v>52</v>
      </c>
      <c r="L325" s="7">
        <f>Tabla_cocina[[#This Row],[Ganancia Bruta]]-Tabla_cocina[[#This Row],[Costo]]</f>
        <v>22</v>
      </c>
      <c r="M325" s="7">
        <f>Tabla_cocina[[#This Row],[Costo Unitario]]*Tabla_cocina[[#This Row],[Cantidad Ordenada]]</f>
        <v>30</v>
      </c>
      <c r="N325" s="12">
        <f>(Tabla_cocina[[#This Row],[Ganancia Neta]]/Tabla_cocina[[#This Row],[Costo]])</f>
        <v>0.73333333333333328</v>
      </c>
      <c r="O325" s="17">
        <f>Tabla_cocina[[#This Row],[Tiempo de Preparacion]]/1440</f>
        <v>2.6388888888888889E-2</v>
      </c>
    </row>
    <row r="326" spans="1:15" x14ac:dyDescent="0.3">
      <c r="A326" s="1">
        <v>122</v>
      </c>
      <c r="B326" s="1">
        <v>6</v>
      </c>
      <c r="C326" s="2" t="s">
        <v>17</v>
      </c>
      <c r="D326" s="2" t="s">
        <v>94</v>
      </c>
      <c r="E326" s="3">
        <v>21</v>
      </c>
      <c r="F326" s="3">
        <v>35</v>
      </c>
      <c r="G326" s="1">
        <v>3</v>
      </c>
      <c r="H326" s="1">
        <v>32</v>
      </c>
      <c r="I326" s="2" t="s">
        <v>6</v>
      </c>
      <c r="J326" s="7">
        <f>Tabla_cocina[[#This Row],[Precio Unitario]]*Tabla_cocina[[#This Row],[Cantidad Ordenada]]</f>
        <v>105</v>
      </c>
      <c r="K326" s="7">
        <f>Tabla_cocina[[#This Row],[Total del Pedido]]</f>
        <v>105</v>
      </c>
      <c r="L326" s="7">
        <f>Tabla_cocina[[#This Row],[Ganancia Bruta]]-Tabla_cocina[[#This Row],[Costo]]</f>
        <v>42</v>
      </c>
      <c r="M326" s="7">
        <f>Tabla_cocina[[#This Row],[Costo Unitario]]*Tabla_cocina[[#This Row],[Cantidad Ordenada]]</f>
        <v>63</v>
      </c>
      <c r="N326" s="12">
        <f>(Tabla_cocina[[#This Row],[Ganancia Neta]]/Tabla_cocina[[#This Row],[Costo]])</f>
        <v>0.66666666666666663</v>
      </c>
      <c r="O326" s="17">
        <f>Tabla_cocina[[#This Row],[Tiempo de Preparacion]]/1440</f>
        <v>2.2222222222222223E-2</v>
      </c>
    </row>
    <row r="327" spans="1:15" x14ac:dyDescent="0.3">
      <c r="A327" s="1">
        <v>123</v>
      </c>
      <c r="B327" s="1">
        <v>16</v>
      </c>
      <c r="C327" s="2" t="s">
        <v>5</v>
      </c>
      <c r="D327" s="2" t="s">
        <v>84</v>
      </c>
      <c r="E327" s="3">
        <v>14</v>
      </c>
      <c r="F327" s="3">
        <v>24</v>
      </c>
      <c r="G327" s="1">
        <v>1</v>
      </c>
      <c r="H327" s="1">
        <v>33</v>
      </c>
      <c r="I327" s="2" t="s">
        <v>8</v>
      </c>
      <c r="J327" s="7">
        <f>Tabla_cocina[[#This Row],[Precio Unitario]]*Tabla_cocina[[#This Row],[Cantidad Ordenada]]</f>
        <v>24</v>
      </c>
      <c r="K327" s="7">
        <f>Tabla_cocina[[#This Row],[Total del Pedido]]</f>
        <v>24</v>
      </c>
      <c r="L327" s="7">
        <f>Tabla_cocina[[#This Row],[Ganancia Bruta]]-Tabla_cocina[[#This Row],[Costo]]</f>
        <v>10</v>
      </c>
      <c r="M327" s="7">
        <f>Tabla_cocina[[#This Row],[Costo Unitario]]*Tabla_cocina[[#This Row],[Cantidad Ordenada]]</f>
        <v>14</v>
      </c>
      <c r="N327" s="12">
        <f>(Tabla_cocina[[#This Row],[Ganancia Neta]]/Tabla_cocina[[#This Row],[Costo]])</f>
        <v>0.7142857142857143</v>
      </c>
      <c r="O327" s="17">
        <f>Tabla_cocina[[#This Row],[Tiempo de Preparacion]]/1440</f>
        <v>2.2916666666666665E-2</v>
      </c>
    </row>
    <row r="328" spans="1:15" x14ac:dyDescent="0.3">
      <c r="A328" s="1">
        <v>124</v>
      </c>
      <c r="B328" s="1">
        <v>16</v>
      </c>
      <c r="C328" s="2" t="s">
        <v>21</v>
      </c>
      <c r="D328" s="2" t="s">
        <v>98</v>
      </c>
      <c r="E328" s="3">
        <v>12</v>
      </c>
      <c r="F328" s="3">
        <v>20</v>
      </c>
      <c r="G328" s="1">
        <v>2</v>
      </c>
      <c r="H328" s="1">
        <v>43</v>
      </c>
      <c r="I328" s="2" t="s">
        <v>6</v>
      </c>
      <c r="J328" s="7">
        <f>Tabla_cocina[[#This Row],[Precio Unitario]]*Tabla_cocina[[#This Row],[Cantidad Ordenada]]</f>
        <v>40</v>
      </c>
      <c r="K328" s="7">
        <f>Tabla_cocina[[#This Row],[Total del Pedido]]</f>
        <v>40</v>
      </c>
      <c r="L328" s="7">
        <f>Tabla_cocina[[#This Row],[Ganancia Bruta]]-Tabla_cocina[[#This Row],[Costo]]</f>
        <v>16</v>
      </c>
      <c r="M328" s="7">
        <f>Tabla_cocina[[#This Row],[Costo Unitario]]*Tabla_cocina[[#This Row],[Cantidad Ordenada]]</f>
        <v>24</v>
      </c>
      <c r="N328" s="12">
        <f>(Tabla_cocina[[#This Row],[Ganancia Neta]]/Tabla_cocina[[#This Row],[Costo]])</f>
        <v>0.66666666666666663</v>
      </c>
      <c r="O328" s="17">
        <f>Tabla_cocina[[#This Row],[Tiempo de Preparacion]]/1440</f>
        <v>2.9861111111111113E-2</v>
      </c>
    </row>
    <row r="329" spans="1:15" x14ac:dyDescent="0.3">
      <c r="A329" s="1">
        <v>124</v>
      </c>
      <c r="B329" s="1">
        <v>16</v>
      </c>
      <c r="C329" s="2" t="s">
        <v>26</v>
      </c>
      <c r="D329" s="2" t="s">
        <v>103</v>
      </c>
      <c r="E329" s="3">
        <v>15</v>
      </c>
      <c r="F329" s="3">
        <v>25</v>
      </c>
      <c r="G329" s="1">
        <v>1</v>
      </c>
      <c r="H329" s="1">
        <v>27</v>
      </c>
      <c r="I329" s="2" t="s">
        <v>8</v>
      </c>
      <c r="J329" s="7">
        <f>Tabla_cocina[[#This Row],[Precio Unitario]]*Tabla_cocina[[#This Row],[Cantidad Ordenada]]</f>
        <v>25</v>
      </c>
      <c r="K329" s="7">
        <f>Tabla_cocina[[#This Row],[Total del Pedido]]</f>
        <v>25</v>
      </c>
      <c r="L329" s="7">
        <f>Tabla_cocina[[#This Row],[Ganancia Bruta]]-Tabla_cocina[[#This Row],[Costo]]</f>
        <v>10</v>
      </c>
      <c r="M329" s="7">
        <f>Tabla_cocina[[#This Row],[Costo Unitario]]*Tabla_cocina[[#This Row],[Cantidad Ordenada]]</f>
        <v>15</v>
      </c>
      <c r="N329" s="12">
        <f>(Tabla_cocina[[#This Row],[Ganancia Neta]]/Tabla_cocina[[#This Row],[Costo]])</f>
        <v>0.66666666666666663</v>
      </c>
      <c r="O329" s="17">
        <f>Tabla_cocina[[#This Row],[Tiempo de Preparacion]]/1440</f>
        <v>1.8749999999999999E-2</v>
      </c>
    </row>
    <row r="330" spans="1:15" x14ac:dyDescent="0.3">
      <c r="A330" s="1">
        <v>124</v>
      </c>
      <c r="B330" s="1">
        <v>16</v>
      </c>
      <c r="C330" s="2" t="s">
        <v>14</v>
      </c>
      <c r="D330" s="2" t="s">
        <v>91</v>
      </c>
      <c r="E330" s="3">
        <v>20</v>
      </c>
      <c r="F330" s="3">
        <v>33</v>
      </c>
      <c r="G330" s="1">
        <v>3</v>
      </c>
      <c r="H330" s="1">
        <v>9</v>
      </c>
      <c r="I330" s="2" t="s">
        <v>8</v>
      </c>
      <c r="J330" s="7">
        <f>Tabla_cocina[[#This Row],[Precio Unitario]]*Tabla_cocina[[#This Row],[Cantidad Ordenada]]</f>
        <v>99</v>
      </c>
      <c r="K330" s="7">
        <f>Tabla_cocina[[#This Row],[Total del Pedido]]</f>
        <v>99</v>
      </c>
      <c r="L330" s="7">
        <f>Tabla_cocina[[#This Row],[Ganancia Bruta]]-Tabla_cocina[[#This Row],[Costo]]</f>
        <v>39</v>
      </c>
      <c r="M330" s="7">
        <f>Tabla_cocina[[#This Row],[Costo Unitario]]*Tabla_cocina[[#This Row],[Cantidad Ordenada]]</f>
        <v>60</v>
      </c>
      <c r="N330" s="12">
        <f>(Tabla_cocina[[#This Row],[Ganancia Neta]]/Tabla_cocina[[#This Row],[Costo]])</f>
        <v>0.65</v>
      </c>
      <c r="O330" s="17">
        <f>Tabla_cocina[[#This Row],[Tiempo de Preparacion]]/1440</f>
        <v>6.2500000000000003E-3</v>
      </c>
    </row>
    <row r="331" spans="1:15" x14ac:dyDescent="0.3">
      <c r="A331" s="1">
        <v>124</v>
      </c>
      <c r="B331" s="1">
        <v>16</v>
      </c>
      <c r="C331" s="2" t="s">
        <v>13</v>
      </c>
      <c r="D331" s="2" t="s">
        <v>90</v>
      </c>
      <c r="E331" s="3">
        <v>17</v>
      </c>
      <c r="F331" s="3">
        <v>29</v>
      </c>
      <c r="G331" s="1">
        <v>2</v>
      </c>
      <c r="H331" s="1">
        <v>59</v>
      </c>
      <c r="I331" s="2" t="s">
        <v>8</v>
      </c>
      <c r="J331" s="7">
        <f>Tabla_cocina[[#This Row],[Precio Unitario]]*Tabla_cocina[[#This Row],[Cantidad Ordenada]]</f>
        <v>58</v>
      </c>
      <c r="K331" s="7">
        <f>Tabla_cocina[[#This Row],[Total del Pedido]]</f>
        <v>58</v>
      </c>
      <c r="L331" s="7">
        <f>Tabla_cocina[[#This Row],[Ganancia Bruta]]-Tabla_cocina[[#This Row],[Costo]]</f>
        <v>24</v>
      </c>
      <c r="M331" s="7">
        <f>Tabla_cocina[[#This Row],[Costo Unitario]]*Tabla_cocina[[#This Row],[Cantidad Ordenada]]</f>
        <v>34</v>
      </c>
      <c r="N331" s="12">
        <f>(Tabla_cocina[[#This Row],[Ganancia Neta]]/Tabla_cocina[[#This Row],[Costo]])</f>
        <v>0.70588235294117652</v>
      </c>
      <c r="O331" s="17">
        <f>Tabla_cocina[[#This Row],[Tiempo de Preparacion]]/1440</f>
        <v>4.0972222222222222E-2</v>
      </c>
    </row>
    <row r="332" spans="1:15" x14ac:dyDescent="0.3">
      <c r="A332" s="1">
        <v>125</v>
      </c>
      <c r="B332" s="1">
        <v>14</v>
      </c>
      <c r="C332" s="2" t="s">
        <v>15</v>
      </c>
      <c r="D332" s="2" t="s">
        <v>92</v>
      </c>
      <c r="E332" s="3">
        <v>16</v>
      </c>
      <c r="F332" s="3">
        <v>28</v>
      </c>
      <c r="G332" s="1">
        <v>2</v>
      </c>
      <c r="H332" s="1">
        <v>38</v>
      </c>
      <c r="I332" s="2" t="s">
        <v>8</v>
      </c>
      <c r="J332" s="7">
        <f>Tabla_cocina[[#This Row],[Precio Unitario]]*Tabla_cocina[[#This Row],[Cantidad Ordenada]]</f>
        <v>56</v>
      </c>
      <c r="K332" s="7">
        <f>Tabla_cocina[[#This Row],[Total del Pedido]]</f>
        <v>56</v>
      </c>
      <c r="L332" s="7">
        <f>Tabla_cocina[[#This Row],[Ganancia Bruta]]-Tabla_cocina[[#This Row],[Costo]]</f>
        <v>24</v>
      </c>
      <c r="M332" s="7">
        <f>Tabla_cocina[[#This Row],[Costo Unitario]]*Tabla_cocina[[#This Row],[Cantidad Ordenada]]</f>
        <v>32</v>
      </c>
      <c r="N332" s="12">
        <f>(Tabla_cocina[[#This Row],[Ganancia Neta]]/Tabla_cocina[[#This Row],[Costo]])</f>
        <v>0.75</v>
      </c>
      <c r="O332" s="17">
        <f>Tabla_cocina[[#This Row],[Tiempo de Preparacion]]/1440</f>
        <v>2.6388888888888889E-2</v>
      </c>
    </row>
    <row r="333" spans="1:15" x14ac:dyDescent="0.3">
      <c r="A333" s="1">
        <v>125</v>
      </c>
      <c r="B333" s="1">
        <v>14</v>
      </c>
      <c r="C333" s="2" t="s">
        <v>20</v>
      </c>
      <c r="D333" s="2" t="s">
        <v>97</v>
      </c>
      <c r="E333" s="3">
        <v>20</v>
      </c>
      <c r="F333" s="3">
        <v>34</v>
      </c>
      <c r="G333" s="1">
        <v>2</v>
      </c>
      <c r="H333" s="1">
        <v>15</v>
      </c>
      <c r="I333" s="2" t="s">
        <v>6</v>
      </c>
      <c r="J333" s="7">
        <f>Tabla_cocina[[#This Row],[Precio Unitario]]*Tabla_cocina[[#This Row],[Cantidad Ordenada]]</f>
        <v>68</v>
      </c>
      <c r="K333" s="7">
        <f>Tabla_cocina[[#This Row],[Total del Pedido]]</f>
        <v>68</v>
      </c>
      <c r="L333" s="7">
        <f>Tabla_cocina[[#This Row],[Ganancia Bruta]]-Tabla_cocina[[#This Row],[Costo]]</f>
        <v>28</v>
      </c>
      <c r="M333" s="7">
        <f>Tabla_cocina[[#This Row],[Costo Unitario]]*Tabla_cocina[[#This Row],[Cantidad Ordenada]]</f>
        <v>40</v>
      </c>
      <c r="N333" s="12">
        <f>(Tabla_cocina[[#This Row],[Ganancia Neta]]/Tabla_cocina[[#This Row],[Costo]])</f>
        <v>0.7</v>
      </c>
      <c r="O333" s="17">
        <f>Tabla_cocina[[#This Row],[Tiempo de Preparacion]]/1440</f>
        <v>1.0416666666666666E-2</v>
      </c>
    </row>
    <row r="334" spans="1:15" x14ac:dyDescent="0.3">
      <c r="A334" s="1">
        <v>125</v>
      </c>
      <c r="B334" s="1">
        <v>14</v>
      </c>
      <c r="C334" s="2" t="s">
        <v>21</v>
      </c>
      <c r="D334" s="2" t="s">
        <v>98</v>
      </c>
      <c r="E334" s="3">
        <v>12</v>
      </c>
      <c r="F334" s="3">
        <v>20</v>
      </c>
      <c r="G334" s="1">
        <v>3</v>
      </c>
      <c r="H334" s="1">
        <v>31</v>
      </c>
      <c r="I334" s="2" t="s">
        <v>6</v>
      </c>
      <c r="J334" s="7">
        <f>Tabla_cocina[[#This Row],[Precio Unitario]]*Tabla_cocina[[#This Row],[Cantidad Ordenada]]</f>
        <v>60</v>
      </c>
      <c r="K334" s="7">
        <f>Tabla_cocina[[#This Row],[Total del Pedido]]</f>
        <v>60</v>
      </c>
      <c r="L334" s="7">
        <f>Tabla_cocina[[#This Row],[Ganancia Bruta]]-Tabla_cocina[[#This Row],[Costo]]</f>
        <v>24</v>
      </c>
      <c r="M334" s="7">
        <f>Tabla_cocina[[#This Row],[Costo Unitario]]*Tabla_cocina[[#This Row],[Cantidad Ordenada]]</f>
        <v>36</v>
      </c>
      <c r="N334" s="12">
        <f>(Tabla_cocina[[#This Row],[Ganancia Neta]]/Tabla_cocina[[#This Row],[Costo]])</f>
        <v>0.66666666666666663</v>
      </c>
      <c r="O334" s="17">
        <f>Tabla_cocina[[#This Row],[Tiempo de Preparacion]]/1440</f>
        <v>2.1527777777777778E-2</v>
      </c>
    </row>
    <row r="335" spans="1:15" x14ac:dyDescent="0.3">
      <c r="A335" s="1">
        <v>126</v>
      </c>
      <c r="B335" s="1">
        <v>18</v>
      </c>
      <c r="C335" s="2" t="s">
        <v>15</v>
      </c>
      <c r="D335" s="2" t="s">
        <v>92</v>
      </c>
      <c r="E335" s="3">
        <v>16</v>
      </c>
      <c r="F335" s="3">
        <v>28</v>
      </c>
      <c r="G335" s="1">
        <v>1</v>
      </c>
      <c r="H335" s="1">
        <v>19</v>
      </c>
      <c r="I335" s="2" t="s">
        <v>8</v>
      </c>
      <c r="J335" s="7">
        <f>Tabla_cocina[[#This Row],[Precio Unitario]]*Tabla_cocina[[#This Row],[Cantidad Ordenada]]</f>
        <v>28</v>
      </c>
      <c r="K335" s="7">
        <f>Tabla_cocina[[#This Row],[Total del Pedido]]</f>
        <v>28</v>
      </c>
      <c r="L335" s="7">
        <f>Tabla_cocina[[#This Row],[Ganancia Bruta]]-Tabla_cocina[[#This Row],[Costo]]</f>
        <v>12</v>
      </c>
      <c r="M335" s="7">
        <f>Tabla_cocina[[#This Row],[Costo Unitario]]*Tabla_cocina[[#This Row],[Cantidad Ordenada]]</f>
        <v>16</v>
      </c>
      <c r="N335" s="12">
        <f>(Tabla_cocina[[#This Row],[Ganancia Neta]]/Tabla_cocina[[#This Row],[Costo]])</f>
        <v>0.75</v>
      </c>
      <c r="O335" s="17">
        <f>Tabla_cocina[[#This Row],[Tiempo de Preparacion]]/1440</f>
        <v>1.3194444444444444E-2</v>
      </c>
    </row>
    <row r="336" spans="1:15" x14ac:dyDescent="0.3">
      <c r="A336" s="1">
        <v>126</v>
      </c>
      <c r="B336" s="1">
        <v>18</v>
      </c>
      <c r="C336" s="2" t="s">
        <v>17</v>
      </c>
      <c r="D336" s="2" t="s">
        <v>94</v>
      </c>
      <c r="E336" s="3">
        <v>21</v>
      </c>
      <c r="F336" s="3">
        <v>35</v>
      </c>
      <c r="G336" s="1">
        <v>1</v>
      </c>
      <c r="H336" s="1">
        <v>40</v>
      </c>
      <c r="I336" s="2" t="s">
        <v>8</v>
      </c>
      <c r="J336" s="7">
        <f>Tabla_cocina[[#This Row],[Precio Unitario]]*Tabla_cocina[[#This Row],[Cantidad Ordenada]]</f>
        <v>35</v>
      </c>
      <c r="K336" s="7">
        <f>Tabla_cocina[[#This Row],[Total del Pedido]]</f>
        <v>35</v>
      </c>
      <c r="L336" s="7">
        <f>Tabla_cocina[[#This Row],[Ganancia Bruta]]-Tabla_cocina[[#This Row],[Costo]]</f>
        <v>14</v>
      </c>
      <c r="M336" s="7">
        <f>Tabla_cocina[[#This Row],[Costo Unitario]]*Tabla_cocina[[#This Row],[Cantidad Ordenada]]</f>
        <v>21</v>
      </c>
      <c r="N336" s="12">
        <f>(Tabla_cocina[[#This Row],[Ganancia Neta]]/Tabla_cocina[[#This Row],[Costo]])</f>
        <v>0.66666666666666663</v>
      </c>
      <c r="O336" s="17">
        <f>Tabla_cocina[[#This Row],[Tiempo de Preparacion]]/1440</f>
        <v>2.7777777777777776E-2</v>
      </c>
    </row>
    <row r="337" spans="1:15" x14ac:dyDescent="0.3">
      <c r="A337" s="1">
        <v>126</v>
      </c>
      <c r="B337" s="1">
        <v>18</v>
      </c>
      <c r="C337" s="2" t="s">
        <v>5</v>
      </c>
      <c r="D337" s="2" t="s">
        <v>84</v>
      </c>
      <c r="E337" s="3">
        <v>14</v>
      </c>
      <c r="F337" s="3">
        <v>24</v>
      </c>
      <c r="G337" s="1">
        <v>3</v>
      </c>
      <c r="H337" s="1">
        <v>27</v>
      </c>
      <c r="I337" s="2" t="s">
        <v>6</v>
      </c>
      <c r="J337" s="7">
        <f>Tabla_cocina[[#This Row],[Precio Unitario]]*Tabla_cocina[[#This Row],[Cantidad Ordenada]]</f>
        <v>72</v>
      </c>
      <c r="K337" s="7">
        <f>Tabla_cocina[[#This Row],[Total del Pedido]]</f>
        <v>72</v>
      </c>
      <c r="L337" s="7">
        <f>Tabla_cocina[[#This Row],[Ganancia Bruta]]-Tabla_cocina[[#This Row],[Costo]]</f>
        <v>30</v>
      </c>
      <c r="M337" s="7">
        <f>Tabla_cocina[[#This Row],[Costo Unitario]]*Tabla_cocina[[#This Row],[Cantidad Ordenada]]</f>
        <v>42</v>
      </c>
      <c r="N337" s="12">
        <f>(Tabla_cocina[[#This Row],[Ganancia Neta]]/Tabla_cocina[[#This Row],[Costo]])</f>
        <v>0.7142857142857143</v>
      </c>
      <c r="O337" s="17">
        <f>Tabla_cocina[[#This Row],[Tiempo de Preparacion]]/1440</f>
        <v>1.8749999999999999E-2</v>
      </c>
    </row>
    <row r="338" spans="1:15" x14ac:dyDescent="0.3">
      <c r="A338" s="1">
        <v>126</v>
      </c>
      <c r="B338" s="1">
        <v>18</v>
      </c>
      <c r="C338" s="2" t="s">
        <v>7</v>
      </c>
      <c r="D338" s="2" t="s">
        <v>85</v>
      </c>
      <c r="E338" s="3">
        <v>18</v>
      </c>
      <c r="F338" s="3">
        <v>30</v>
      </c>
      <c r="G338" s="1">
        <v>1</v>
      </c>
      <c r="H338" s="1">
        <v>53</v>
      </c>
      <c r="I338" s="2" t="s">
        <v>6</v>
      </c>
      <c r="J338" s="7">
        <f>Tabla_cocina[[#This Row],[Precio Unitario]]*Tabla_cocina[[#This Row],[Cantidad Ordenada]]</f>
        <v>30</v>
      </c>
      <c r="K338" s="7">
        <f>Tabla_cocina[[#This Row],[Total del Pedido]]</f>
        <v>30</v>
      </c>
      <c r="L338" s="7">
        <f>Tabla_cocina[[#This Row],[Ganancia Bruta]]-Tabla_cocina[[#This Row],[Costo]]</f>
        <v>12</v>
      </c>
      <c r="M338" s="7">
        <f>Tabla_cocina[[#This Row],[Costo Unitario]]*Tabla_cocina[[#This Row],[Cantidad Ordenada]]</f>
        <v>18</v>
      </c>
      <c r="N338" s="12">
        <f>(Tabla_cocina[[#This Row],[Ganancia Neta]]/Tabla_cocina[[#This Row],[Costo]])</f>
        <v>0.66666666666666663</v>
      </c>
      <c r="O338" s="17">
        <f>Tabla_cocina[[#This Row],[Tiempo de Preparacion]]/1440</f>
        <v>3.6805555555555557E-2</v>
      </c>
    </row>
    <row r="339" spans="1:15" x14ac:dyDescent="0.3">
      <c r="A339" s="1">
        <v>127</v>
      </c>
      <c r="B339" s="1">
        <v>6</v>
      </c>
      <c r="C339" s="2" t="s">
        <v>12</v>
      </c>
      <c r="D339" s="2" t="s">
        <v>89</v>
      </c>
      <c r="E339" s="3">
        <v>22</v>
      </c>
      <c r="F339" s="3">
        <v>36</v>
      </c>
      <c r="G339" s="1">
        <v>2</v>
      </c>
      <c r="H339" s="1">
        <v>30</v>
      </c>
      <c r="I339" s="2" t="s">
        <v>8</v>
      </c>
      <c r="J339" s="7">
        <f>Tabla_cocina[[#This Row],[Precio Unitario]]*Tabla_cocina[[#This Row],[Cantidad Ordenada]]</f>
        <v>72</v>
      </c>
      <c r="K339" s="7">
        <f>Tabla_cocina[[#This Row],[Total del Pedido]]</f>
        <v>72</v>
      </c>
      <c r="L339" s="7">
        <f>Tabla_cocina[[#This Row],[Ganancia Bruta]]-Tabla_cocina[[#This Row],[Costo]]</f>
        <v>28</v>
      </c>
      <c r="M339" s="7">
        <f>Tabla_cocina[[#This Row],[Costo Unitario]]*Tabla_cocina[[#This Row],[Cantidad Ordenada]]</f>
        <v>44</v>
      </c>
      <c r="N339" s="12">
        <f>(Tabla_cocina[[#This Row],[Ganancia Neta]]/Tabla_cocina[[#This Row],[Costo]])</f>
        <v>0.63636363636363635</v>
      </c>
      <c r="O339" s="17">
        <f>Tabla_cocina[[#This Row],[Tiempo de Preparacion]]/1440</f>
        <v>2.0833333333333332E-2</v>
      </c>
    </row>
    <row r="340" spans="1:15" x14ac:dyDescent="0.3">
      <c r="A340" s="1">
        <v>128</v>
      </c>
      <c r="B340" s="1">
        <v>2</v>
      </c>
      <c r="C340" s="2" t="s">
        <v>26</v>
      </c>
      <c r="D340" s="2" t="s">
        <v>103</v>
      </c>
      <c r="E340" s="3">
        <v>15</v>
      </c>
      <c r="F340" s="3">
        <v>25</v>
      </c>
      <c r="G340" s="1">
        <v>3</v>
      </c>
      <c r="H340" s="1">
        <v>53</v>
      </c>
      <c r="I340" s="2" t="s">
        <v>6</v>
      </c>
      <c r="J340" s="7">
        <f>Tabla_cocina[[#This Row],[Precio Unitario]]*Tabla_cocina[[#This Row],[Cantidad Ordenada]]</f>
        <v>75</v>
      </c>
      <c r="K340" s="7">
        <f>Tabla_cocina[[#This Row],[Total del Pedido]]</f>
        <v>75</v>
      </c>
      <c r="L340" s="7">
        <f>Tabla_cocina[[#This Row],[Ganancia Bruta]]-Tabla_cocina[[#This Row],[Costo]]</f>
        <v>30</v>
      </c>
      <c r="M340" s="7">
        <f>Tabla_cocina[[#This Row],[Costo Unitario]]*Tabla_cocina[[#This Row],[Cantidad Ordenada]]</f>
        <v>45</v>
      </c>
      <c r="N340" s="12">
        <f>(Tabla_cocina[[#This Row],[Ganancia Neta]]/Tabla_cocina[[#This Row],[Costo]])</f>
        <v>0.66666666666666663</v>
      </c>
      <c r="O340" s="17">
        <f>Tabla_cocina[[#This Row],[Tiempo de Preparacion]]/1440</f>
        <v>3.6805555555555557E-2</v>
      </c>
    </row>
    <row r="341" spans="1:15" x14ac:dyDescent="0.3">
      <c r="A341" s="1">
        <v>128</v>
      </c>
      <c r="B341" s="1">
        <v>2</v>
      </c>
      <c r="C341" s="2" t="s">
        <v>24</v>
      </c>
      <c r="D341" s="2" t="s">
        <v>101</v>
      </c>
      <c r="E341" s="3">
        <v>10</v>
      </c>
      <c r="F341" s="3">
        <v>18</v>
      </c>
      <c r="G341" s="1">
        <v>3</v>
      </c>
      <c r="H341" s="1">
        <v>50</v>
      </c>
      <c r="I341" s="2" t="s">
        <v>8</v>
      </c>
      <c r="J341" s="7">
        <f>Tabla_cocina[[#This Row],[Precio Unitario]]*Tabla_cocina[[#This Row],[Cantidad Ordenada]]</f>
        <v>54</v>
      </c>
      <c r="K341" s="7">
        <f>Tabla_cocina[[#This Row],[Total del Pedido]]</f>
        <v>54</v>
      </c>
      <c r="L341" s="7">
        <f>Tabla_cocina[[#This Row],[Ganancia Bruta]]-Tabla_cocina[[#This Row],[Costo]]</f>
        <v>24</v>
      </c>
      <c r="M341" s="7">
        <f>Tabla_cocina[[#This Row],[Costo Unitario]]*Tabla_cocina[[#This Row],[Cantidad Ordenada]]</f>
        <v>30</v>
      </c>
      <c r="N341" s="12">
        <f>(Tabla_cocina[[#This Row],[Ganancia Neta]]/Tabla_cocina[[#This Row],[Costo]])</f>
        <v>0.8</v>
      </c>
      <c r="O341" s="17">
        <f>Tabla_cocina[[#This Row],[Tiempo de Preparacion]]/1440</f>
        <v>3.4722222222222224E-2</v>
      </c>
    </row>
    <row r="342" spans="1:15" x14ac:dyDescent="0.3">
      <c r="A342" s="1">
        <v>128</v>
      </c>
      <c r="B342" s="1">
        <v>2</v>
      </c>
      <c r="C342" s="2" t="s">
        <v>5</v>
      </c>
      <c r="D342" s="2" t="s">
        <v>84</v>
      </c>
      <c r="E342" s="3">
        <v>14</v>
      </c>
      <c r="F342" s="3">
        <v>24</v>
      </c>
      <c r="G342" s="1">
        <v>2</v>
      </c>
      <c r="H342" s="1">
        <v>35</v>
      </c>
      <c r="I342" s="2" t="s">
        <v>8</v>
      </c>
      <c r="J342" s="7">
        <f>Tabla_cocina[[#This Row],[Precio Unitario]]*Tabla_cocina[[#This Row],[Cantidad Ordenada]]</f>
        <v>48</v>
      </c>
      <c r="K342" s="7">
        <f>Tabla_cocina[[#This Row],[Total del Pedido]]</f>
        <v>48</v>
      </c>
      <c r="L342" s="7">
        <f>Tabla_cocina[[#This Row],[Ganancia Bruta]]-Tabla_cocina[[#This Row],[Costo]]</f>
        <v>20</v>
      </c>
      <c r="M342" s="7">
        <f>Tabla_cocina[[#This Row],[Costo Unitario]]*Tabla_cocina[[#This Row],[Cantidad Ordenada]]</f>
        <v>28</v>
      </c>
      <c r="N342" s="12">
        <f>(Tabla_cocina[[#This Row],[Ganancia Neta]]/Tabla_cocina[[#This Row],[Costo]])</f>
        <v>0.7142857142857143</v>
      </c>
      <c r="O342" s="17">
        <f>Tabla_cocina[[#This Row],[Tiempo de Preparacion]]/1440</f>
        <v>2.4305555555555556E-2</v>
      </c>
    </row>
    <row r="343" spans="1:15" x14ac:dyDescent="0.3">
      <c r="A343" s="1">
        <v>128</v>
      </c>
      <c r="B343" s="1">
        <v>2</v>
      </c>
      <c r="C343" s="2" t="s">
        <v>9</v>
      </c>
      <c r="D343" s="2" t="s">
        <v>86</v>
      </c>
      <c r="E343" s="3">
        <v>19</v>
      </c>
      <c r="F343" s="3">
        <v>31</v>
      </c>
      <c r="G343" s="1">
        <v>2</v>
      </c>
      <c r="H343" s="1">
        <v>34</v>
      </c>
      <c r="I343" s="2" t="s">
        <v>8</v>
      </c>
      <c r="J343" s="7">
        <f>Tabla_cocina[[#This Row],[Precio Unitario]]*Tabla_cocina[[#This Row],[Cantidad Ordenada]]</f>
        <v>62</v>
      </c>
      <c r="K343" s="7">
        <f>Tabla_cocina[[#This Row],[Total del Pedido]]</f>
        <v>62</v>
      </c>
      <c r="L343" s="7">
        <f>Tabla_cocina[[#This Row],[Ganancia Bruta]]-Tabla_cocina[[#This Row],[Costo]]</f>
        <v>24</v>
      </c>
      <c r="M343" s="7">
        <f>Tabla_cocina[[#This Row],[Costo Unitario]]*Tabla_cocina[[#This Row],[Cantidad Ordenada]]</f>
        <v>38</v>
      </c>
      <c r="N343" s="12">
        <f>(Tabla_cocina[[#This Row],[Ganancia Neta]]/Tabla_cocina[[#This Row],[Costo]])</f>
        <v>0.63157894736842102</v>
      </c>
      <c r="O343" s="17">
        <f>Tabla_cocina[[#This Row],[Tiempo de Preparacion]]/1440</f>
        <v>2.361111111111111E-2</v>
      </c>
    </row>
    <row r="344" spans="1:15" x14ac:dyDescent="0.3">
      <c r="A344" s="1">
        <v>129</v>
      </c>
      <c r="B344" s="1">
        <v>16</v>
      </c>
      <c r="C344" s="2" t="s">
        <v>16</v>
      </c>
      <c r="D344" s="2" t="s">
        <v>93</v>
      </c>
      <c r="E344" s="3">
        <v>11</v>
      </c>
      <c r="F344" s="3">
        <v>19</v>
      </c>
      <c r="G344" s="1">
        <v>3</v>
      </c>
      <c r="H344" s="1">
        <v>6</v>
      </c>
      <c r="I344" s="2" t="s">
        <v>8</v>
      </c>
      <c r="J344" s="7">
        <f>Tabla_cocina[[#This Row],[Precio Unitario]]*Tabla_cocina[[#This Row],[Cantidad Ordenada]]</f>
        <v>57</v>
      </c>
      <c r="K344" s="7">
        <f>Tabla_cocina[[#This Row],[Total del Pedido]]</f>
        <v>57</v>
      </c>
      <c r="L344" s="7">
        <f>Tabla_cocina[[#This Row],[Ganancia Bruta]]-Tabla_cocina[[#This Row],[Costo]]</f>
        <v>24</v>
      </c>
      <c r="M344" s="7">
        <f>Tabla_cocina[[#This Row],[Costo Unitario]]*Tabla_cocina[[#This Row],[Cantidad Ordenada]]</f>
        <v>33</v>
      </c>
      <c r="N344" s="12">
        <f>(Tabla_cocina[[#This Row],[Ganancia Neta]]/Tabla_cocina[[#This Row],[Costo]])</f>
        <v>0.72727272727272729</v>
      </c>
      <c r="O344" s="17">
        <f>Tabla_cocina[[#This Row],[Tiempo de Preparacion]]/1440</f>
        <v>4.1666666666666666E-3</v>
      </c>
    </row>
    <row r="345" spans="1:15" x14ac:dyDescent="0.3">
      <c r="A345" s="1">
        <v>129</v>
      </c>
      <c r="B345" s="1">
        <v>16</v>
      </c>
      <c r="C345" s="2" t="s">
        <v>21</v>
      </c>
      <c r="D345" s="2" t="s">
        <v>98</v>
      </c>
      <c r="E345" s="3">
        <v>12</v>
      </c>
      <c r="F345" s="3">
        <v>20</v>
      </c>
      <c r="G345" s="1">
        <v>1</v>
      </c>
      <c r="H345" s="1">
        <v>24</v>
      </c>
      <c r="I345" s="2" t="s">
        <v>6</v>
      </c>
      <c r="J345" s="7">
        <f>Tabla_cocina[[#This Row],[Precio Unitario]]*Tabla_cocina[[#This Row],[Cantidad Ordenada]]</f>
        <v>20</v>
      </c>
      <c r="K345" s="7">
        <f>Tabla_cocina[[#This Row],[Total del Pedido]]</f>
        <v>20</v>
      </c>
      <c r="L345" s="7">
        <f>Tabla_cocina[[#This Row],[Ganancia Bruta]]-Tabla_cocina[[#This Row],[Costo]]</f>
        <v>8</v>
      </c>
      <c r="M345" s="7">
        <f>Tabla_cocina[[#This Row],[Costo Unitario]]*Tabla_cocina[[#This Row],[Cantidad Ordenada]]</f>
        <v>12</v>
      </c>
      <c r="N345" s="12">
        <f>(Tabla_cocina[[#This Row],[Ganancia Neta]]/Tabla_cocina[[#This Row],[Costo]])</f>
        <v>0.66666666666666663</v>
      </c>
      <c r="O345" s="17">
        <f>Tabla_cocina[[#This Row],[Tiempo de Preparacion]]/1440</f>
        <v>1.6666666666666666E-2</v>
      </c>
    </row>
    <row r="346" spans="1:15" x14ac:dyDescent="0.3">
      <c r="A346" s="1">
        <v>129</v>
      </c>
      <c r="B346" s="1">
        <v>16</v>
      </c>
      <c r="C346" s="2" t="s">
        <v>13</v>
      </c>
      <c r="D346" s="2" t="s">
        <v>90</v>
      </c>
      <c r="E346" s="3">
        <v>17</v>
      </c>
      <c r="F346" s="3">
        <v>29</v>
      </c>
      <c r="G346" s="1">
        <v>1</v>
      </c>
      <c r="H346" s="1">
        <v>50</v>
      </c>
      <c r="I346" s="2" t="s">
        <v>6</v>
      </c>
      <c r="J346" s="7">
        <f>Tabla_cocina[[#This Row],[Precio Unitario]]*Tabla_cocina[[#This Row],[Cantidad Ordenada]]</f>
        <v>29</v>
      </c>
      <c r="K346" s="7">
        <f>Tabla_cocina[[#This Row],[Total del Pedido]]</f>
        <v>29</v>
      </c>
      <c r="L346" s="7">
        <f>Tabla_cocina[[#This Row],[Ganancia Bruta]]-Tabla_cocina[[#This Row],[Costo]]</f>
        <v>12</v>
      </c>
      <c r="M346" s="7">
        <f>Tabla_cocina[[#This Row],[Costo Unitario]]*Tabla_cocina[[#This Row],[Cantidad Ordenada]]</f>
        <v>17</v>
      </c>
      <c r="N346" s="12">
        <f>(Tabla_cocina[[#This Row],[Ganancia Neta]]/Tabla_cocina[[#This Row],[Costo]])</f>
        <v>0.70588235294117652</v>
      </c>
      <c r="O346" s="17">
        <f>Tabla_cocina[[#This Row],[Tiempo de Preparacion]]/1440</f>
        <v>3.4722222222222224E-2</v>
      </c>
    </row>
    <row r="347" spans="1:15" x14ac:dyDescent="0.3">
      <c r="A347" s="1">
        <v>130</v>
      </c>
      <c r="B347" s="1">
        <v>10</v>
      </c>
      <c r="C347" s="2" t="s">
        <v>17</v>
      </c>
      <c r="D347" s="2" t="s">
        <v>94</v>
      </c>
      <c r="E347" s="3">
        <v>21</v>
      </c>
      <c r="F347" s="3">
        <v>35</v>
      </c>
      <c r="G347" s="1">
        <v>1</v>
      </c>
      <c r="H347" s="1">
        <v>25</v>
      </c>
      <c r="I347" s="2" t="s">
        <v>8</v>
      </c>
      <c r="J347" s="7">
        <f>Tabla_cocina[[#This Row],[Precio Unitario]]*Tabla_cocina[[#This Row],[Cantidad Ordenada]]</f>
        <v>35</v>
      </c>
      <c r="K347" s="7">
        <f>Tabla_cocina[[#This Row],[Total del Pedido]]</f>
        <v>35</v>
      </c>
      <c r="L347" s="7">
        <f>Tabla_cocina[[#This Row],[Ganancia Bruta]]-Tabla_cocina[[#This Row],[Costo]]</f>
        <v>14</v>
      </c>
      <c r="M347" s="7">
        <f>Tabla_cocina[[#This Row],[Costo Unitario]]*Tabla_cocina[[#This Row],[Cantidad Ordenada]]</f>
        <v>21</v>
      </c>
      <c r="N347" s="12">
        <f>(Tabla_cocina[[#This Row],[Ganancia Neta]]/Tabla_cocina[[#This Row],[Costo]])</f>
        <v>0.66666666666666663</v>
      </c>
      <c r="O347" s="17">
        <f>Tabla_cocina[[#This Row],[Tiempo de Preparacion]]/1440</f>
        <v>1.7361111111111112E-2</v>
      </c>
    </row>
    <row r="348" spans="1:15" x14ac:dyDescent="0.3">
      <c r="A348" s="1">
        <v>131</v>
      </c>
      <c r="B348" s="1">
        <v>7</v>
      </c>
      <c r="C348" s="2" t="s">
        <v>11</v>
      </c>
      <c r="D348" s="2" t="s">
        <v>88</v>
      </c>
      <c r="E348" s="3">
        <v>25</v>
      </c>
      <c r="F348" s="3">
        <v>40</v>
      </c>
      <c r="G348" s="1">
        <v>1</v>
      </c>
      <c r="H348" s="1">
        <v>43</v>
      </c>
      <c r="I348" s="2" t="s">
        <v>8</v>
      </c>
      <c r="J348" s="7">
        <f>Tabla_cocina[[#This Row],[Precio Unitario]]*Tabla_cocina[[#This Row],[Cantidad Ordenada]]</f>
        <v>40</v>
      </c>
      <c r="K348" s="7">
        <f>Tabla_cocina[[#This Row],[Total del Pedido]]</f>
        <v>40</v>
      </c>
      <c r="L348" s="7">
        <f>Tabla_cocina[[#This Row],[Ganancia Bruta]]-Tabla_cocina[[#This Row],[Costo]]</f>
        <v>15</v>
      </c>
      <c r="M348" s="7">
        <f>Tabla_cocina[[#This Row],[Costo Unitario]]*Tabla_cocina[[#This Row],[Cantidad Ordenada]]</f>
        <v>25</v>
      </c>
      <c r="N348" s="12">
        <f>(Tabla_cocina[[#This Row],[Ganancia Neta]]/Tabla_cocina[[#This Row],[Costo]])</f>
        <v>0.6</v>
      </c>
      <c r="O348" s="17">
        <f>Tabla_cocina[[#This Row],[Tiempo de Preparacion]]/1440</f>
        <v>2.9861111111111113E-2</v>
      </c>
    </row>
    <row r="349" spans="1:15" x14ac:dyDescent="0.3">
      <c r="A349" s="1">
        <v>131</v>
      </c>
      <c r="B349" s="1">
        <v>7</v>
      </c>
      <c r="C349" s="2" t="s">
        <v>24</v>
      </c>
      <c r="D349" s="2" t="s">
        <v>101</v>
      </c>
      <c r="E349" s="3">
        <v>10</v>
      </c>
      <c r="F349" s="3">
        <v>18</v>
      </c>
      <c r="G349" s="1">
        <v>3</v>
      </c>
      <c r="H349" s="1">
        <v>20</v>
      </c>
      <c r="I349" s="2" t="s">
        <v>6</v>
      </c>
      <c r="J349" s="7">
        <f>Tabla_cocina[[#This Row],[Precio Unitario]]*Tabla_cocina[[#This Row],[Cantidad Ordenada]]</f>
        <v>54</v>
      </c>
      <c r="K349" s="7">
        <f>Tabla_cocina[[#This Row],[Total del Pedido]]</f>
        <v>54</v>
      </c>
      <c r="L349" s="7">
        <f>Tabla_cocina[[#This Row],[Ganancia Bruta]]-Tabla_cocina[[#This Row],[Costo]]</f>
        <v>24</v>
      </c>
      <c r="M349" s="7">
        <f>Tabla_cocina[[#This Row],[Costo Unitario]]*Tabla_cocina[[#This Row],[Cantidad Ordenada]]</f>
        <v>30</v>
      </c>
      <c r="N349" s="12">
        <f>(Tabla_cocina[[#This Row],[Ganancia Neta]]/Tabla_cocina[[#This Row],[Costo]])</f>
        <v>0.8</v>
      </c>
      <c r="O349" s="17">
        <f>Tabla_cocina[[#This Row],[Tiempo de Preparacion]]/1440</f>
        <v>1.3888888888888888E-2</v>
      </c>
    </row>
    <row r="350" spans="1:15" x14ac:dyDescent="0.3">
      <c r="A350" s="1">
        <v>131</v>
      </c>
      <c r="B350" s="1">
        <v>7</v>
      </c>
      <c r="C350" s="2" t="s">
        <v>23</v>
      </c>
      <c r="D350" s="2" t="s">
        <v>100</v>
      </c>
      <c r="E350" s="3">
        <v>13</v>
      </c>
      <c r="F350" s="3">
        <v>21</v>
      </c>
      <c r="G350" s="1">
        <v>3</v>
      </c>
      <c r="H350" s="1">
        <v>57</v>
      </c>
      <c r="I350" s="2" t="s">
        <v>8</v>
      </c>
      <c r="J350" s="7">
        <f>Tabla_cocina[[#This Row],[Precio Unitario]]*Tabla_cocina[[#This Row],[Cantidad Ordenada]]</f>
        <v>63</v>
      </c>
      <c r="K350" s="7">
        <f>Tabla_cocina[[#This Row],[Total del Pedido]]</f>
        <v>63</v>
      </c>
      <c r="L350" s="7">
        <f>Tabla_cocina[[#This Row],[Ganancia Bruta]]-Tabla_cocina[[#This Row],[Costo]]</f>
        <v>24</v>
      </c>
      <c r="M350" s="7">
        <f>Tabla_cocina[[#This Row],[Costo Unitario]]*Tabla_cocina[[#This Row],[Cantidad Ordenada]]</f>
        <v>39</v>
      </c>
      <c r="N350" s="12">
        <f>(Tabla_cocina[[#This Row],[Ganancia Neta]]/Tabla_cocina[[#This Row],[Costo]])</f>
        <v>0.61538461538461542</v>
      </c>
      <c r="O350" s="17">
        <f>Tabla_cocina[[#This Row],[Tiempo de Preparacion]]/1440</f>
        <v>3.9583333333333331E-2</v>
      </c>
    </row>
    <row r="351" spans="1:15" x14ac:dyDescent="0.3">
      <c r="A351" s="1">
        <v>132</v>
      </c>
      <c r="B351" s="1">
        <v>9</v>
      </c>
      <c r="C351" s="2" t="s">
        <v>22</v>
      </c>
      <c r="D351" s="2" t="s">
        <v>99</v>
      </c>
      <c r="E351" s="3">
        <v>14</v>
      </c>
      <c r="F351" s="3">
        <v>23</v>
      </c>
      <c r="G351" s="1">
        <v>1</v>
      </c>
      <c r="H351" s="1">
        <v>6</v>
      </c>
      <c r="I351" s="2" t="s">
        <v>8</v>
      </c>
      <c r="J351" s="7">
        <f>Tabla_cocina[[#This Row],[Precio Unitario]]*Tabla_cocina[[#This Row],[Cantidad Ordenada]]</f>
        <v>23</v>
      </c>
      <c r="K351" s="7">
        <f>Tabla_cocina[[#This Row],[Total del Pedido]]</f>
        <v>23</v>
      </c>
      <c r="L351" s="7">
        <f>Tabla_cocina[[#This Row],[Ganancia Bruta]]-Tabla_cocina[[#This Row],[Costo]]</f>
        <v>9</v>
      </c>
      <c r="M351" s="7">
        <f>Tabla_cocina[[#This Row],[Costo Unitario]]*Tabla_cocina[[#This Row],[Cantidad Ordenada]]</f>
        <v>14</v>
      </c>
      <c r="N351" s="12">
        <f>(Tabla_cocina[[#This Row],[Ganancia Neta]]/Tabla_cocina[[#This Row],[Costo]])</f>
        <v>0.6428571428571429</v>
      </c>
      <c r="O351" s="17">
        <f>Tabla_cocina[[#This Row],[Tiempo de Preparacion]]/1440</f>
        <v>4.1666666666666666E-3</v>
      </c>
    </row>
    <row r="352" spans="1:15" x14ac:dyDescent="0.3">
      <c r="A352" s="1">
        <v>132</v>
      </c>
      <c r="B352" s="1">
        <v>9</v>
      </c>
      <c r="C352" s="2" t="s">
        <v>12</v>
      </c>
      <c r="D352" s="2" t="s">
        <v>89</v>
      </c>
      <c r="E352" s="3">
        <v>22</v>
      </c>
      <c r="F352" s="3">
        <v>36</v>
      </c>
      <c r="G352" s="1">
        <v>1</v>
      </c>
      <c r="H352" s="1">
        <v>18</v>
      </c>
      <c r="I352" s="2" t="s">
        <v>6</v>
      </c>
      <c r="J352" s="7">
        <f>Tabla_cocina[[#This Row],[Precio Unitario]]*Tabla_cocina[[#This Row],[Cantidad Ordenada]]</f>
        <v>36</v>
      </c>
      <c r="K352" s="7">
        <f>Tabla_cocina[[#This Row],[Total del Pedido]]</f>
        <v>36</v>
      </c>
      <c r="L352" s="7">
        <f>Tabla_cocina[[#This Row],[Ganancia Bruta]]-Tabla_cocina[[#This Row],[Costo]]</f>
        <v>14</v>
      </c>
      <c r="M352" s="7">
        <f>Tabla_cocina[[#This Row],[Costo Unitario]]*Tabla_cocina[[#This Row],[Cantidad Ordenada]]</f>
        <v>22</v>
      </c>
      <c r="N352" s="12">
        <f>(Tabla_cocina[[#This Row],[Ganancia Neta]]/Tabla_cocina[[#This Row],[Costo]])</f>
        <v>0.63636363636363635</v>
      </c>
      <c r="O352" s="17">
        <f>Tabla_cocina[[#This Row],[Tiempo de Preparacion]]/1440</f>
        <v>1.2500000000000001E-2</v>
      </c>
    </row>
    <row r="353" spans="1:15" x14ac:dyDescent="0.3">
      <c r="A353" s="1">
        <v>132</v>
      </c>
      <c r="B353" s="1">
        <v>9</v>
      </c>
      <c r="C353" s="2" t="s">
        <v>23</v>
      </c>
      <c r="D353" s="2" t="s">
        <v>100</v>
      </c>
      <c r="E353" s="3">
        <v>13</v>
      </c>
      <c r="F353" s="3">
        <v>21</v>
      </c>
      <c r="G353" s="1">
        <v>2</v>
      </c>
      <c r="H353" s="1">
        <v>53</v>
      </c>
      <c r="I353" s="2" t="s">
        <v>6</v>
      </c>
      <c r="J353" s="7">
        <f>Tabla_cocina[[#This Row],[Precio Unitario]]*Tabla_cocina[[#This Row],[Cantidad Ordenada]]</f>
        <v>42</v>
      </c>
      <c r="K353" s="7">
        <f>Tabla_cocina[[#This Row],[Total del Pedido]]</f>
        <v>42</v>
      </c>
      <c r="L353" s="7">
        <f>Tabla_cocina[[#This Row],[Ganancia Bruta]]-Tabla_cocina[[#This Row],[Costo]]</f>
        <v>16</v>
      </c>
      <c r="M353" s="7">
        <f>Tabla_cocina[[#This Row],[Costo Unitario]]*Tabla_cocina[[#This Row],[Cantidad Ordenada]]</f>
        <v>26</v>
      </c>
      <c r="N353" s="12">
        <f>(Tabla_cocina[[#This Row],[Ganancia Neta]]/Tabla_cocina[[#This Row],[Costo]])</f>
        <v>0.61538461538461542</v>
      </c>
      <c r="O353" s="17">
        <f>Tabla_cocina[[#This Row],[Tiempo de Preparacion]]/1440</f>
        <v>3.6805555555555557E-2</v>
      </c>
    </row>
    <row r="354" spans="1:15" x14ac:dyDescent="0.3">
      <c r="A354" s="1">
        <v>132</v>
      </c>
      <c r="B354" s="1">
        <v>9</v>
      </c>
      <c r="C354" s="2" t="s">
        <v>17</v>
      </c>
      <c r="D354" s="2" t="s">
        <v>94</v>
      </c>
      <c r="E354" s="3">
        <v>21</v>
      </c>
      <c r="F354" s="3">
        <v>35</v>
      </c>
      <c r="G354" s="1">
        <v>3</v>
      </c>
      <c r="H354" s="1">
        <v>25</v>
      </c>
      <c r="I354" s="2" t="s">
        <v>8</v>
      </c>
      <c r="J354" s="7">
        <f>Tabla_cocina[[#This Row],[Precio Unitario]]*Tabla_cocina[[#This Row],[Cantidad Ordenada]]</f>
        <v>105</v>
      </c>
      <c r="K354" s="7">
        <f>Tabla_cocina[[#This Row],[Total del Pedido]]</f>
        <v>105</v>
      </c>
      <c r="L354" s="7">
        <f>Tabla_cocina[[#This Row],[Ganancia Bruta]]-Tabla_cocina[[#This Row],[Costo]]</f>
        <v>42</v>
      </c>
      <c r="M354" s="7">
        <f>Tabla_cocina[[#This Row],[Costo Unitario]]*Tabla_cocina[[#This Row],[Cantidad Ordenada]]</f>
        <v>63</v>
      </c>
      <c r="N354" s="12">
        <f>(Tabla_cocina[[#This Row],[Ganancia Neta]]/Tabla_cocina[[#This Row],[Costo]])</f>
        <v>0.66666666666666663</v>
      </c>
      <c r="O354" s="17">
        <f>Tabla_cocina[[#This Row],[Tiempo de Preparacion]]/1440</f>
        <v>1.7361111111111112E-2</v>
      </c>
    </row>
    <row r="355" spans="1:15" x14ac:dyDescent="0.3">
      <c r="A355" s="1">
        <v>133</v>
      </c>
      <c r="B355" s="1">
        <v>20</v>
      </c>
      <c r="C355" s="2" t="s">
        <v>18</v>
      </c>
      <c r="D355" s="2" t="s">
        <v>95</v>
      </c>
      <c r="E355" s="3">
        <v>19</v>
      </c>
      <c r="F355" s="3">
        <v>32</v>
      </c>
      <c r="G355" s="1">
        <v>1</v>
      </c>
      <c r="H355" s="1">
        <v>5</v>
      </c>
      <c r="I355" s="2" t="s">
        <v>6</v>
      </c>
      <c r="J355" s="7">
        <f>Tabla_cocina[[#This Row],[Precio Unitario]]*Tabla_cocina[[#This Row],[Cantidad Ordenada]]</f>
        <v>32</v>
      </c>
      <c r="K355" s="7">
        <f>Tabla_cocina[[#This Row],[Total del Pedido]]</f>
        <v>32</v>
      </c>
      <c r="L355" s="7">
        <f>Tabla_cocina[[#This Row],[Ganancia Bruta]]-Tabla_cocina[[#This Row],[Costo]]</f>
        <v>13</v>
      </c>
      <c r="M355" s="7">
        <f>Tabla_cocina[[#This Row],[Costo Unitario]]*Tabla_cocina[[#This Row],[Cantidad Ordenada]]</f>
        <v>19</v>
      </c>
      <c r="N355" s="12">
        <f>(Tabla_cocina[[#This Row],[Ganancia Neta]]/Tabla_cocina[[#This Row],[Costo]])</f>
        <v>0.68421052631578949</v>
      </c>
      <c r="O355" s="17">
        <f>Tabla_cocina[[#This Row],[Tiempo de Preparacion]]/1440</f>
        <v>3.472222222222222E-3</v>
      </c>
    </row>
    <row r="356" spans="1:15" x14ac:dyDescent="0.3">
      <c r="A356" s="1">
        <v>133</v>
      </c>
      <c r="B356" s="1">
        <v>20</v>
      </c>
      <c r="C356" s="2" t="s">
        <v>20</v>
      </c>
      <c r="D356" s="2" t="s">
        <v>97</v>
      </c>
      <c r="E356" s="3">
        <v>20</v>
      </c>
      <c r="F356" s="3">
        <v>34</v>
      </c>
      <c r="G356" s="1">
        <v>1</v>
      </c>
      <c r="H356" s="1">
        <v>45</v>
      </c>
      <c r="I356" s="2" t="s">
        <v>8</v>
      </c>
      <c r="J356" s="7">
        <f>Tabla_cocina[[#This Row],[Precio Unitario]]*Tabla_cocina[[#This Row],[Cantidad Ordenada]]</f>
        <v>34</v>
      </c>
      <c r="K356" s="7">
        <f>Tabla_cocina[[#This Row],[Total del Pedido]]</f>
        <v>34</v>
      </c>
      <c r="L356" s="7">
        <f>Tabla_cocina[[#This Row],[Ganancia Bruta]]-Tabla_cocina[[#This Row],[Costo]]</f>
        <v>14</v>
      </c>
      <c r="M356" s="7">
        <f>Tabla_cocina[[#This Row],[Costo Unitario]]*Tabla_cocina[[#This Row],[Cantidad Ordenada]]</f>
        <v>20</v>
      </c>
      <c r="N356" s="12">
        <f>(Tabla_cocina[[#This Row],[Ganancia Neta]]/Tabla_cocina[[#This Row],[Costo]])</f>
        <v>0.7</v>
      </c>
      <c r="O356" s="17">
        <f>Tabla_cocina[[#This Row],[Tiempo de Preparacion]]/1440</f>
        <v>3.125E-2</v>
      </c>
    </row>
    <row r="357" spans="1:15" x14ac:dyDescent="0.3">
      <c r="A357" s="1">
        <v>133</v>
      </c>
      <c r="B357" s="1">
        <v>20</v>
      </c>
      <c r="C357" s="2" t="s">
        <v>9</v>
      </c>
      <c r="D357" s="2" t="s">
        <v>86</v>
      </c>
      <c r="E357" s="3">
        <v>19</v>
      </c>
      <c r="F357" s="3">
        <v>31</v>
      </c>
      <c r="G357" s="1">
        <v>2</v>
      </c>
      <c r="H357" s="1">
        <v>46</v>
      </c>
      <c r="I357" s="2" t="s">
        <v>6</v>
      </c>
      <c r="J357" s="7">
        <f>Tabla_cocina[[#This Row],[Precio Unitario]]*Tabla_cocina[[#This Row],[Cantidad Ordenada]]</f>
        <v>62</v>
      </c>
      <c r="K357" s="7">
        <f>Tabla_cocina[[#This Row],[Total del Pedido]]</f>
        <v>62</v>
      </c>
      <c r="L357" s="7">
        <f>Tabla_cocina[[#This Row],[Ganancia Bruta]]-Tabla_cocina[[#This Row],[Costo]]</f>
        <v>24</v>
      </c>
      <c r="M357" s="7">
        <f>Tabla_cocina[[#This Row],[Costo Unitario]]*Tabla_cocina[[#This Row],[Cantidad Ordenada]]</f>
        <v>38</v>
      </c>
      <c r="N357" s="12">
        <f>(Tabla_cocina[[#This Row],[Ganancia Neta]]/Tabla_cocina[[#This Row],[Costo]])</f>
        <v>0.63157894736842102</v>
      </c>
      <c r="O357" s="17">
        <f>Tabla_cocina[[#This Row],[Tiempo de Preparacion]]/1440</f>
        <v>3.1944444444444442E-2</v>
      </c>
    </row>
    <row r="358" spans="1:15" x14ac:dyDescent="0.3">
      <c r="A358" s="1">
        <v>133</v>
      </c>
      <c r="B358" s="1">
        <v>20</v>
      </c>
      <c r="C358" s="2" t="s">
        <v>24</v>
      </c>
      <c r="D358" s="2" t="s">
        <v>101</v>
      </c>
      <c r="E358" s="3">
        <v>10</v>
      </c>
      <c r="F358" s="3">
        <v>18</v>
      </c>
      <c r="G358" s="1">
        <v>3</v>
      </c>
      <c r="H358" s="1">
        <v>11</v>
      </c>
      <c r="I358" s="2" t="s">
        <v>6</v>
      </c>
      <c r="J358" s="7">
        <f>Tabla_cocina[[#This Row],[Precio Unitario]]*Tabla_cocina[[#This Row],[Cantidad Ordenada]]</f>
        <v>54</v>
      </c>
      <c r="K358" s="7">
        <f>Tabla_cocina[[#This Row],[Total del Pedido]]</f>
        <v>54</v>
      </c>
      <c r="L358" s="7">
        <f>Tabla_cocina[[#This Row],[Ganancia Bruta]]-Tabla_cocina[[#This Row],[Costo]]</f>
        <v>24</v>
      </c>
      <c r="M358" s="7">
        <f>Tabla_cocina[[#This Row],[Costo Unitario]]*Tabla_cocina[[#This Row],[Cantidad Ordenada]]</f>
        <v>30</v>
      </c>
      <c r="N358" s="12">
        <f>(Tabla_cocina[[#This Row],[Ganancia Neta]]/Tabla_cocina[[#This Row],[Costo]])</f>
        <v>0.8</v>
      </c>
      <c r="O358" s="17">
        <f>Tabla_cocina[[#This Row],[Tiempo de Preparacion]]/1440</f>
        <v>7.6388888888888886E-3</v>
      </c>
    </row>
    <row r="359" spans="1:15" x14ac:dyDescent="0.3">
      <c r="A359" s="1">
        <v>134</v>
      </c>
      <c r="B359" s="1">
        <v>3</v>
      </c>
      <c r="C359" s="2" t="s">
        <v>5</v>
      </c>
      <c r="D359" s="2" t="s">
        <v>84</v>
      </c>
      <c r="E359" s="3">
        <v>14</v>
      </c>
      <c r="F359" s="3">
        <v>24</v>
      </c>
      <c r="G359" s="1">
        <v>1</v>
      </c>
      <c r="H359" s="1">
        <v>19</v>
      </c>
      <c r="I359" s="2" t="s">
        <v>6</v>
      </c>
      <c r="J359" s="7">
        <f>Tabla_cocina[[#This Row],[Precio Unitario]]*Tabla_cocina[[#This Row],[Cantidad Ordenada]]</f>
        <v>24</v>
      </c>
      <c r="K359" s="7">
        <f>Tabla_cocina[[#This Row],[Total del Pedido]]</f>
        <v>24</v>
      </c>
      <c r="L359" s="7">
        <f>Tabla_cocina[[#This Row],[Ganancia Bruta]]-Tabla_cocina[[#This Row],[Costo]]</f>
        <v>10</v>
      </c>
      <c r="M359" s="7">
        <f>Tabla_cocina[[#This Row],[Costo Unitario]]*Tabla_cocina[[#This Row],[Cantidad Ordenada]]</f>
        <v>14</v>
      </c>
      <c r="N359" s="12">
        <f>(Tabla_cocina[[#This Row],[Ganancia Neta]]/Tabla_cocina[[#This Row],[Costo]])</f>
        <v>0.7142857142857143</v>
      </c>
      <c r="O359" s="17">
        <f>Tabla_cocina[[#This Row],[Tiempo de Preparacion]]/1440</f>
        <v>1.3194444444444444E-2</v>
      </c>
    </row>
    <row r="360" spans="1:15" x14ac:dyDescent="0.3">
      <c r="A360" s="1">
        <v>134</v>
      </c>
      <c r="B360" s="1">
        <v>3</v>
      </c>
      <c r="C360" s="2" t="s">
        <v>18</v>
      </c>
      <c r="D360" s="2" t="s">
        <v>95</v>
      </c>
      <c r="E360" s="3">
        <v>19</v>
      </c>
      <c r="F360" s="3">
        <v>32</v>
      </c>
      <c r="G360" s="1">
        <v>3</v>
      </c>
      <c r="H360" s="1">
        <v>29</v>
      </c>
      <c r="I360" s="2" t="s">
        <v>6</v>
      </c>
      <c r="J360" s="7">
        <f>Tabla_cocina[[#This Row],[Precio Unitario]]*Tabla_cocina[[#This Row],[Cantidad Ordenada]]</f>
        <v>96</v>
      </c>
      <c r="K360" s="7">
        <f>Tabla_cocina[[#This Row],[Total del Pedido]]</f>
        <v>96</v>
      </c>
      <c r="L360" s="7">
        <f>Tabla_cocina[[#This Row],[Ganancia Bruta]]-Tabla_cocina[[#This Row],[Costo]]</f>
        <v>39</v>
      </c>
      <c r="M360" s="7">
        <f>Tabla_cocina[[#This Row],[Costo Unitario]]*Tabla_cocina[[#This Row],[Cantidad Ordenada]]</f>
        <v>57</v>
      </c>
      <c r="N360" s="12">
        <f>(Tabla_cocina[[#This Row],[Ganancia Neta]]/Tabla_cocina[[#This Row],[Costo]])</f>
        <v>0.68421052631578949</v>
      </c>
      <c r="O360" s="17">
        <f>Tabla_cocina[[#This Row],[Tiempo de Preparacion]]/1440</f>
        <v>2.013888888888889E-2</v>
      </c>
    </row>
    <row r="361" spans="1:15" x14ac:dyDescent="0.3">
      <c r="A361" s="1">
        <v>135</v>
      </c>
      <c r="B361" s="1">
        <v>11</v>
      </c>
      <c r="C361" s="2" t="s">
        <v>9</v>
      </c>
      <c r="D361" s="2" t="s">
        <v>86</v>
      </c>
      <c r="E361" s="3">
        <v>19</v>
      </c>
      <c r="F361" s="3">
        <v>31</v>
      </c>
      <c r="G361" s="1">
        <v>3</v>
      </c>
      <c r="H361" s="1">
        <v>17</v>
      </c>
      <c r="I361" s="2" t="s">
        <v>6</v>
      </c>
      <c r="J361" s="7">
        <f>Tabla_cocina[[#This Row],[Precio Unitario]]*Tabla_cocina[[#This Row],[Cantidad Ordenada]]</f>
        <v>93</v>
      </c>
      <c r="K361" s="7">
        <f>Tabla_cocina[[#This Row],[Total del Pedido]]</f>
        <v>93</v>
      </c>
      <c r="L361" s="7">
        <f>Tabla_cocina[[#This Row],[Ganancia Bruta]]-Tabla_cocina[[#This Row],[Costo]]</f>
        <v>36</v>
      </c>
      <c r="M361" s="7">
        <f>Tabla_cocina[[#This Row],[Costo Unitario]]*Tabla_cocina[[#This Row],[Cantidad Ordenada]]</f>
        <v>57</v>
      </c>
      <c r="N361" s="12">
        <f>(Tabla_cocina[[#This Row],[Ganancia Neta]]/Tabla_cocina[[#This Row],[Costo]])</f>
        <v>0.63157894736842102</v>
      </c>
      <c r="O361" s="17">
        <f>Tabla_cocina[[#This Row],[Tiempo de Preparacion]]/1440</f>
        <v>1.1805555555555555E-2</v>
      </c>
    </row>
    <row r="362" spans="1:15" x14ac:dyDescent="0.3">
      <c r="A362" s="1">
        <v>135</v>
      </c>
      <c r="B362" s="1">
        <v>11</v>
      </c>
      <c r="C362" s="2" t="s">
        <v>11</v>
      </c>
      <c r="D362" s="2" t="s">
        <v>88</v>
      </c>
      <c r="E362" s="3">
        <v>25</v>
      </c>
      <c r="F362" s="3">
        <v>40</v>
      </c>
      <c r="G362" s="1">
        <v>2</v>
      </c>
      <c r="H362" s="1">
        <v>42</v>
      </c>
      <c r="I362" s="2" t="s">
        <v>6</v>
      </c>
      <c r="J362" s="7">
        <f>Tabla_cocina[[#This Row],[Precio Unitario]]*Tabla_cocina[[#This Row],[Cantidad Ordenada]]</f>
        <v>80</v>
      </c>
      <c r="K362" s="7">
        <f>Tabla_cocina[[#This Row],[Total del Pedido]]</f>
        <v>80</v>
      </c>
      <c r="L362" s="7">
        <f>Tabla_cocina[[#This Row],[Ganancia Bruta]]-Tabla_cocina[[#This Row],[Costo]]</f>
        <v>30</v>
      </c>
      <c r="M362" s="7">
        <f>Tabla_cocina[[#This Row],[Costo Unitario]]*Tabla_cocina[[#This Row],[Cantidad Ordenada]]</f>
        <v>50</v>
      </c>
      <c r="N362" s="12">
        <f>(Tabla_cocina[[#This Row],[Ganancia Neta]]/Tabla_cocina[[#This Row],[Costo]])</f>
        <v>0.6</v>
      </c>
      <c r="O362" s="17">
        <f>Tabla_cocina[[#This Row],[Tiempo de Preparacion]]/1440</f>
        <v>2.9166666666666667E-2</v>
      </c>
    </row>
    <row r="363" spans="1:15" x14ac:dyDescent="0.3">
      <c r="A363" s="1">
        <v>135</v>
      </c>
      <c r="B363" s="1">
        <v>11</v>
      </c>
      <c r="C363" s="2" t="s">
        <v>13</v>
      </c>
      <c r="D363" s="2" t="s">
        <v>90</v>
      </c>
      <c r="E363" s="3">
        <v>17</v>
      </c>
      <c r="F363" s="3">
        <v>29</v>
      </c>
      <c r="G363" s="1">
        <v>3</v>
      </c>
      <c r="H363" s="1">
        <v>29</v>
      </c>
      <c r="I363" s="2" t="s">
        <v>8</v>
      </c>
      <c r="J363" s="7">
        <f>Tabla_cocina[[#This Row],[Precio Unitario]]*Tabla_cocina[[#This Row],[Cantidad Ordenada]]</f>
        <v>87</v>
      </c>
      <c r="K363" s="7">
        <f>Tabla_cocina[[#This Row],[Total del Pedido]]</f>
        <v>87</v>
      </c>
      <c r="L363" s="7">
        <f>Tabla_cocina[[#This Row],[Ganancia Bruta]]-Tabla_cocina[[#This Row],[Costo]]</f>
        <v>36</v>
      </c>
      <c r="M363" s="7">
        <f>Tabla_cocina[[#This Row],[Costo Unitario]]*Tabla_cocina[[#This Row],[Cantidad Ordenada]]</f>
        <v>51</v>
      </c>
      <c r="N363" s="12">
        <f>(Tabla_cocina[[#This Row],[Ganancia Neta]]/Tabla_cocina[[#This Row],[Costo]])</f>
        <v>0.70588235294117652</v>
      </c>
      <c r="O363" s="17">
        <f>Tabla_cocina[[#This Row],[Tiempo de Preparacion]]/1440</f>
        <v>2.013888888888889E-2</v>
      </c>
    </row>
    <row r="364" spans="1:15" x14ac:dyDescent="0.3">
      <c r="A364" s="1">
        <v>136</v>
      </c>
      <c r="B364" s="1">
        <v>6</v>
      </c>
      <c r="C364" s="2" t="s">
        <v>11</v>
      </c>
      <c r="D364" s="2" t="s">
        <v>88</v>
      </c>
      <c r="E364" s="3">
        <v>25</v>
      </c>
      <c r="F364" s="3">
        <v>40</v>
      </c>
      <c r="G364" s="1">
        <v>2</v>
      </c>
      <c r="H364" s="1">
        <v>13</v>
      </c>
      <c r="I364" s="2" t="s">
        <v>8</v>
      </c>
      <c r="J364" s="7">
        <f>Tabla_cocina[[#This Row],[Precio Unitario]]*Tabla_cocina[[#This Row],[Cantidad Ordenada]]</f>
        <v>80</v>
      </c>
      <c r="K364" s="7">
        <f>Tabla_cocina[[#This Row],[Total del Pedido]]</f>
        <v>80</v>
      </c>
      <c r="L364" s="7">
        <f>Tabla_cocina[[#This Row],[Ganancia Bruta]]-Tabla_cocina[[#This Row],[Costo]]</f>
        <v>30</v>
      </c>
      <c r="M364" s="7">
        <f>Tabla_cocina[[#This Row],[Costo Unitario]]*Tabla_cocina[[#This Row],[Cantidad Ordenada]]</f>
        <v>50</v>
      </c>
      <c r="N364" s="12">
        <f>(Tabla_cocina[[#This Row],[Ganancia Neta]]/Tabla_cocina[[#This Row],[Costo]])</f>
        <v>0.6</v>
      </c>
      <c r="O364" s="17">
        <f>Tabla_cocina[[#This Row],[Tiempo de Preparacion]]/1440</f>
        <v>9.0277777777777769E-3</v>
      </c>
    </row>
    <row r="365" spans="1:15" x14ac:dyDescent="0.3">
      <c r="A365" s="1">
        <v>137</v>
      </c>
      <c r="B365" s="1">
        <v>13</v>
      </c>
      <c r="C365" s="2" t="s">
        <v>23</v>
      </c>
      <c r="D365" s="2" t="s">
        <v>100</v>
      </c>
      <c r="E365" s="3">
        <v>13</v>
      </c>
      <c r="F365" s="3">
        <v>21</v>
      </c>
      <c r="G365" s="1">
        <v>3</v>
      </c>
      <c r="H365" s="1">
        <v>41</v>
      </c>
      <c r="I365" s="2" t="s">
        <v>8</v>
      </c>
      <c r="J365" s="7">
        <f>Tabla_cocina[[#This Row],[Precio Unitario]]*Tabla_cocina[[#This Row],[Cantidad Ordenada]]</f>
        <v>63</v>
      </c>
      <c r="K365" s="7">
        <f>Tabla_cocina[[#This Row],[Total del Pedido]]</f>
        <v>63</v>
      </c>
      <c r="L365" s="7">
        <f>Tabla_cocina[[#This Row],[Ganancia Bruta]]-Tabla_cocina[[#This Row],[Costo]]</f>
        <v>24</v>
      </c>
      <c r="M365" s="7">
        <f>Tabla_cocina[[#This Row],[Costo Unitario]]*Tabla_cocina[[#This Row],[Cantidad Ordenada]]</f>
        <v>39</v>
      </c>
      <c r="N365" s="12">
        <f>(Tabla_cocina[[#This Row],[Ganancia Neta]]/Tabla_cocina[[#This Row],[Costo]])</f>
        <v>0.61538461538461542</v>
      </c>
      <c r="O365" s="17">
        <f>Tabla_cocina[[#This Row],[Tiempo de Preparacion]]/1440</f>
        <v>2.8472222222222222E-2</v>
      </c>
    </row>
    <row r="366" spans="1:15" x14ac:dyDescent="0.3">
      <c r="A366" s="1">
        <v>138</v>
      </c>
      <c r="B366" s="1">
        <v>6</v>
      </c>
      <c r="C366" s="2" t="s">
        <v>9</v>
      </c>
      <c r="D366" s="2" t="s">
        <v>86</v>
      </c>
      <c r="E366" s="3">
        <v>19</v>
      </c>
      <c r="F366" s="3">
        <v>31</v>
      </c>
      <c r="G366" s="1">
        <v>2</v>
      </c>
      <c r="H366" s="1">
        <v>40</v>
      </c>
      <c r="I366" s="2" t="s">
        <v>6</v>
      </c>
      <c r="J366" s="7">
        <f>Tabla_cocina[[#This Row],[Precio Unitario]]*Tabla_cocina[[#This Row],[Cantidad Ordenada]]</f>
        <v>62</v>
      </c>
      <c r="K366" s="7">
        <f>Tabla_cocina[[#This Row],[Total del Pedido]]</f>
        <v>62</v>
      </c>
      <c r="L366" s="7">
        <f>Tabla_cocina[[#This Row],[Ganancia Bruta]]-Tabla_cocina[[#This Row],[Costo]]</f>
        <v>24</v>
      </c>
      <c r="M366" s="7">
        <f>Tabla_cocina[[#This Row],[Costo Unitario]]*Tabla_cocina[[#This Row],[Cantidad Ordenada]]</f>
        <v>38</v>
      </c>
      <c r="N366" s="12">
        <f>(Tabla_cocina[[#This Row],[Ganancia Neta]]/Tabla_cocina[[#This Row],[Costo]])</f>
        <v>0.63157894736842102</v>
      </c>
      <c r="O366" s="17">
        <f>Tabla_cocina[[#This Row],[Tiempo de Preparacion]]/1440</f>
        <v>2.7777777777777776E-2</v>
      </c>
    </row>
    <row r="367" spans="1:15" x14ac:dyDescent="0.3">
      <c r="A367" s="1">
        <v>138</v>
      </c>
      <c r="B367" s="1">
        <v>6</v>
      </c>
      <c r="C367" s="2" t="s">
        <v>16</v>
      </c>
      <c r="D367" s="2" t="s">
        <v>93</v>
      </c>
      <c r="E367" s="3">
        <v>11</v>
      </c>
      <c r="F367" s="3">
        <v>19</v>
      </c>
      <c r="G367" s="1">
        <v>2</v>
      </c>
      <c r="H367" s="1">
        <v>6</v>
      </c>
      <c r="I367" s="2" t="s">
        <v>6</v>
      </c>
      <c r="J367" s="7">
        <f>Tabla_cocina[[#This Row],[Precio Unitario]]*Tabla_cocina[[#This Row],[Cantidad Ordenada]]</f>
        <v>38</v>
      </c>
      <c r="K367" s="7">
        <f>Tabla_cocina[[#This Row],[Total del Pedido]]</f>
        <v>38</v>
      </c>
      <c r="L367" s="7">
        <f>Tabla_cocina[[#This Row],[Ganancia Bruta]]-Tabla_cocina[[#This Row],[Costo]]</f>
        <v>16</v>
      </c>
      <c r="M367" s="7">
        <f>Tabla_cocina[[#This Row],[Costo Unitario]]*Tabla_cocina[[#This Row],[Cantidad Ordenada]]</f>
        <v>22</v>
      </c>
      <c r="N367" s="12">
        <f>(Tabla_cocina[[#This Row],[Ganancia Neta]]/Tabla_cocina[[#This Row],[Costo]])</f>
        <v>0.72727272727272729</v>
      </c>
      <c r="O367" s="17">
        <f>Tabla_cocina[[#This Row],[Tiempo de Preparacion]]/1440</f>
        <v>4.1666666666666666E-3</v>
      </c>
    </row>
    <row r="368" spans="1:15" x14ac:dyDescent="0.3">
      <c r="A368" s="1">
        <v>138</v>
      </c>
      <c r="B368" s="1">
        <v>6</v>
      </c>
      <c r="C368" s="2" t="s">
        <v>25</v>
      </c>
      <c r="D368" s="2" t="s">
        <v>102</v>
      </c>
      <c r="E368" s="3">
        <v>15</v>
      </c>
      <c r="F368" s="3">
        <v>26</v>
      </c>
      <c r="G368" s="1">
        <v>3</v>
      </c>
      <c r="H368" s="1">
        <v>7</v>
      </c>
      <c r="I368" s="2" t="s">
        <v>8</v>
      </c>
      <c r="J368" s="7">
        <f>Tabla_cocina[[#This Row],[Precio Unitario]]*Tabla_cocina[[#This Row],[Cantidad Ordenada]]</f>
        <v>78</v>
      </c>
      <c r="K368" s="7">
        <f>Tabla_cocina[[#This Row],[Total del Pedido]]</f>
        <v>78</v>
      </c>
      <c r="L368" s="7">
        <f>Tabla_cocina[[#This Row],[Ganancia Bruta]]-Tabla_cocina[[#This Row],[Costo]]</f>
        <v>33</v>
      </c>
      <c r="M368" s="7">
        <f>Tabla_cocina[[#This Row],[Costo Unitario]]*Tabla_cocina[[#This Row],[Cantidad Ordenada]]</f>
        <v>45</v>
      </c>
      <c r="N368" s="12">
        <f>(Tabla_cocina[[#This Row],[Ganancia Neta]]/Tabla_cocina[[#This Row],[Costo]])</f>
        <v>0.73333333333333328</v>
      </c>
      <c r="O368" s="17">
        <f>Tabla_cocina[[#This Row],[Tiempo de Preparacion]]/1440</f>
        <v>4.8611111111111112E-3</v>
      </c>
    </row>
    <row r="369" spans="1:15" x14ac:dyDescent="0.3">
      <c r="A369" s="1">
        <v>138</v>
      </c>
      <c r="B369" s="1">
        <v>6</v>
      </c>
      <c r="C369" s="2" t="s">
        <v>7</v>
      </c>
      <c r="D369" s="2" t="s">
        <v>85</v>
      </c>
      <c r="E369" s="3">
        <v>18</v>
      </c>
      <c r="F369" s="3">
        <v>30</v>
      </c>
      <c r="G369" s="1">
        <v>2</v>
      </c>
      <c r="H369" s="1">
        <v>44</v>
      </c>
      <c r="I369" s="2" t="s">
        <v>8</v>
      </c>
      <c r="J369" s="7">
        <f>Tabla_cocina[[#This Row],[Precio Unitario]]*Tabla_cocina[[#This Row],[Cantidad Ordenada]]</f>
        <v>60</v>
      </c>
      <c r="K369" s="7">
        <f>Tabla_cocina[[#This Row],[Total del Pedido]]</f>
        <v>60</v>
      </c>
      <c r="L369" s="7">
        <f>Tabla_cocina[[#This Row],[Ganancia Bruta]]-Tabla_cocina[[#This Row],[Costo]]</f>
        <v>24</v>
      </c>
      <c r="M369" s="7">
        <f>Tabla_cocina[[#This Row],[Costo Unitario]]*Tabla_cocina[[#This Row],[Cantidad Ordenada]]</f>
        <v>36</v>
      </c>
      <c r="N369" s="12">
        <f>(Tabla_cocina[[#This Row],[Ganancia Neta]]/Tabla_cocina[[#This Row],[Costo]])</f>
        <v>0.66666666666666663</v>
      </c>
      <c r="O369" s="17">
        <f>Tabla_cocina[[#This Row],[Tiempo de Preparacion]]/1440</f>
        <v>3.0555555555555555E-2</v>
      </c>
    </row>
    <row r="370" spans="1:15" x14ac:dyDescent="0.3">
      <c r="A370" s="1">
        <v>139</v>
      </c>
      <c r="B370" s="1">
        <v>16</v>
      </c>
      <c r="C370" s="2" t="s">
        <v>17</v>
      </c>
      <c r="D370" s="2" t="s">
        <v>94</v>
      </c>
      <c r="E370" s="3">
        <v>21</v>
      </c>
      <c r="F370" s="3">
        <v>35</v>
      </c>
      <c r="G370" s="1">
        <v>1</v>
      </c>
      <c r="H370" s="1">
        <v>26</v>
      </c>
      <c r="I370" s="2" t="s">
        <v>6</v>
      </c>
      <c r="J370" s="7">
        <f>Tabla_cocina[[#This Row],[Precio Unitario]]*Tabla_cocina[[#This Row],[Cantidad Ordenada]]</f>
        <v>35</v>
      </c>
      <c r="K370" s="7">
        <f>Tabla_cocina[[#This Row],[Total del Pedido]]</f>
        <v>35</v>
      </c>
      <c r="L370" s="7">
        <f>Tabla_cocina[[#This Row],[Ganancia Bruta]]-Tabla_cocina[[#This Row],[Costo]]</f>
        <v>14</v>
      </c>
      <c r="M370" s="7">
        <f>Tabla_cocina[[#This Row],[Costo Unitario]]*Tabla_cocina[[#This Row],[Cantidad Ordenada]]</f>
        <v>21</v>
      </c>
      <c r="N370" s="12">
        <f>(Tabla_cocina[[#This Row],[Ganancia Neta]]/Tabla_cocina[[#This Row],[Costo]])</f>
        <v>0.66666666666666663</v>
      </c>
      <c r="O370" s="17">
        <f>Tabla_cocina[[#This Row],[Tiempo de Preparacion]]/1440</f>
        <v>1.8055555555555554E-2</v>
      </c>
    </row>
    <row r="371" spans="1:15" x14ac:dyDescent="0.3">
      <c r="A371" s="1">
        <v>140</v>
      </c>
      <c r="B371" s="1">
        <v>11</v>
      </c>
      <c r="C371" s="2" t="s">
        <v>26</v>
      </c>
      <c r="D371" s="2" t="s">
        <v>103</v>
      </c>
      <c r="E371" s="3">
        <v>15</v>
      </c>
      <c r="F371" s="3">
        <v>25</v>
      </c>
      <c r="G371" s="1">
        <v>2</v>
      </c>
      <c r="H371" s="1">
        <v>35</v>
      </c>
      <c r="I371" s="2" t="s">
        <v>6</v>
      </c>
      <c r="J371" s="7">
        <f>Tabla_cocina[[#This Row],[Precio Unitario]]*Tabla_cocina[[#This Row],[Cantidad Ordenada]]</f>
        <v>50</v>
      </c>
      <c r="K371" s="7">
        <f>Tabla_cocina[[#This Row],[Total del Pedido]]</f>
        <v>50</v>
      </c>
      <c r="L371" s="7">
        <f>Tabla_cocina[[#This Row],[Ganancia Bruta]]-Tabla_cocina[[#This Row],[Costo]]</f>
        <v>20</v>
      </c>
      <c r="M371" s="7">
        <f>Tabla_cocina[[#This Row],[Costo Unitario]]*Tabla_cocina[[#This Row],[Cantidad Ordenada]]</f>
        <v>30</v>
      </c>
      <c r="N371" s="12">
        <f>(Tabla_cocina[[#This Row],[Ganancia Neta]]/Tabla_cocina[[#This Row],[Costo]])</f>
        <v>0.66666666666666663</v>
      </c>
      <c r="O371" s="17">
        <f>Tabla_cocina[[#This Row],[Tiempo de Preparacion]]/1440</f>
        <v>2.4305555555555556E-2</v>
      </c>
    </row>
    <row r="372" spans="1:15" x14ac:dyDescent="0.3">
      <c r="A372" s="1">
        <v>140</v>
      </c>
      <c r="B372" s="1">
        <v>11</v>
      </c>
      <c r="C372" s="2" t="s">
        <v>17</v>
      </c>
      <c r="D372" s="2" t="s">
        <v>94</v>
      </c>
      <c r="E372" s="3">
        <v>21</v>
      </c>
      <c r="F372" s="3">
        <v>35</v>
      </c>
      <c r="G372" s="1">
        <v>3</v>
      </c>
      <c r="H372" s="1">
        <v>35</v>
      </c>
      <c r="I372" s="2" t="s">
        <v>8</v>
      </c>
      <c r="J372" s="7">
        <f>Tabla_cocina[[#This Row],[Precio Unitario]]*Tabla_cocina[[#This Row],[Cantidad Ordenada]]</f>
        <v>105</v>
      </c>
      <c r="K372" s="7">
        <f>Tabla_cocina[[#This Row],[Total del Pedido]]</f>
        <v>105</v>
      </c>
      <c r="L372" s="7">
        <f>Tabla_cocina[[#This Row],[Ganancia Bruta]]-Tabla_cocina[[#This Row],[Costo]]</f>
        <v>42</v>
      </c>
      <c r="M372" s="7">
        <f>Tabla_cocina[[#This Row],[Costo Unitario]]*Tabla_cocina[[#This Row],[Cantidad Ordenada]]</f>
        <v>63</v>
      </c>
      <c r="N372" s="12">
        <f>(Tabla_cocina[[#This Row],[Ganancia Neta]]/Tabla_cocina[[#This Row],[Costo]])</f>
        <v>0.66666666666666663</v>
      </c>
      <c r="O372" s="17">
        <f>Tabla_cocina[[#This Row],[Tiempo de Preparacion]]/1440</f>
        <v>2.4305555555555556E-2</v>
      </c>
    </row>
    <row r="373" spans="1:15" x14ac:dyDescent="0.3">
      <c r="A373" s="1">
        <v>140</v>
      </c>
      <c r="B373" s="1">
        <v>11</v>
      </c>
      <c r="C373" s="2" t="s">
        <v>24</v>
      </c>
      <c r="D373" s="2" t="s">
        <v>101</v>
      </c>
      <c r="E373" s="3">
        <v>10</v>
      </c>
      <c r="F373" s="3">
        <v>18</v>
      </c>
      <c r="G373" s="1">
        <v>2</v>
      </c>
      <c r="H373" s="1">
        <v>48</v>
      </c>
      <c r="I373" s="2" t="s">
        <v>8</v>
      </c>
      <c r="J373" s="7">
        <f>Tabla_cocina[[#This Row],[Precio Unitario]]*Tabla_cocina[[#This Row],[Cantidad Ordenada]]</f>
        <v>36</v>
      </c>
      <c r="K373" s="7">
        <f>Tabla_cocina[[#This Row],[Total del Pedido]]</f>
        <v>36</v>
      </c>
      <c r="L373" s="7">
        <f>Tabla_cocina[[#This Row],[Ganancia Bruta]]-Tabla_cocina[[#This Row],[Costo]]</f>
        <v>16</v>
      </c>
      <c r="M373" s="7">
        <f>Tabla_cocina[[#This Row],[Costo Unitario]]*Tabla_cocina[[#This Row],[Cantidad Ordenada]]</f>
        <v>20</v>
      </c>
      <c r="N373" s="12">
        <f>(Tabla_cocina[[#This Row],[Ganancia Neta]]/Tabla_cocina[[#This Row],[Costo]])</f>
        <v>0.8</v>
      </c>
      <c r="O373" s="17">
        <f>Tabla_cocina[[#This Row],[Tiempo de Preparacion]]/1440</f>
        <v>3.3333333333333333E-2</v>
      </c>
    </row>
    <row r="374" spans="1:15" x14ac:dyDescent="0.3">
      <c r="A374" s="1">
        <v>141</v>
      </c>
      <c r="B374" s="1">
        <v>4</v>
      </c>
      <c r="C374" s="2" t="s">
        <v>23</v>
      </c>
      <c r="D374" s="2" t="s">
        <v>100</v>
      </c>
      <c r="E374" s="3">
        <v>13</v>
      </c>
      <c r="F374" s="3">
        <v>21</v>
      </c>
      <c r="G374" s="1">
        <v>1</v>
      </c>
      <c r="H374" s="1">
        <v>28</v>
      </c>
      <c r="I374" s="2" t="s">
        <v>8</v>
      </c>
      <c r="J374" s="7">
        <f>Tabla_cocina[[#This Row],[Precio Unitario]]*Tabla_cocina[[#This Row],[Cantidad Ordenada]]</f>
        <v>21</v>
      </c>
      <c r="K374" s="7">
        <f>Tabla_cocina[[#This Row],[Total del Pedido]]</f>
        <v>21</v>
      </c>
      <c r="L374" s="7">
        <f>Tabla_cocina[[#This Row],[Ganancia Bruta]]-Tabla_cocina[[#This Row],[Costo]]</f>
        <v>8</v>
      </c>
      <c r="M374" s="7">
        <f>Tabla_cocina[[#This Row],[Costo Unitario]]*Tabla_cocina[[#This Row],[Cantidad Ordenada]]</f>
        <v>13</v>
      </c>
      <c r="N374" s="12">
        <f>(Tabla_cocina[[#This Row],[Ganancia Neta]]/Tabla_cocina[[#This Row],[Costo]])</f>
        <v>0.61538461538461542</v>
      </c>
      <c r="O374" s="17">
        <f>Tabla_cocina[[#This Row],[Tiempo de Preparacion]]/1440</f>
        <v>1.9444444444444445E-2</v>
      </c>
    </row>
    <row r="375" spans="1:15" x14ac:dyDescent="0.3">
      <c r="A375" s="1">
        <v>142</v>
      </c>
      <c r="B375" s="1">
        <v>14</v>
      </c>
      <c r="C375" s="2" t="s">
        <v>5</v>
      </c>
      <c r="D375" s="2" t="s">
        <v>84</v>
      </c>
      <c r="E375" s="3">
        <v>14</v>
      </c>
      <c r="F375" s="3">
        <v>24</v>
      </c>
      <c r="G375" s="1">
        <v>3</v>
      </c>
      <c r="H375" s="1">
        <v>37</v>
      </c>
      <c r="I375" s="2" t="s">
        <v>6</v>
      </c>
      <c r="J375" s="7">
        <f>Tabla_cocina[[#This Row],[Precio Unitario]]*Tabla_cocina[[#This Row],[Cantidad Ordenada]]</f>
        <v>72</v>
      </c>
      <c r="K375" s="7">
        <f>Tabla_cocina[[#This Row],[Total del Pedido]]</f>
        <v>72</v>
      </c>
      <c r="L375" s="7">
        <f>Tabla_cocina[[#This Row],[Ganancia Bruta]]-Tabla_cocina[[#This Row],[Costo]]</f>
        <v>30</v>
      </c>
      <c r="M375" s="7">
        <f>Tabla_cocina[[#This Row],[Costo Unitario]]*Tabla_cocina[[#This Row],[Cantidad Ordenada]]</f>
        <v>42</v>
      </c>
      <c r="N375" s="12">
        <f>(Tabla_cocina[[#This Row],[Ganancia Neta]]/Tabla_cocina[[#This Row],[Costo]])</f>
        <v>0.7142857142857143</v>
      </c>
      <c r="O375" s="17">
        <f>Tabla_cocina[[#This Row],[Tiempo de Preparacion]]/1440</f>
        <v>2.5694444444444443E-2</v>
      </c>
    </row>
    <row r="376" spans="1:15" x14ac:dyDescent="0.3">
      <c r="A376" s="1">
        <v>142</v>
      </c>
      <c r="B376" s="1">
        <v>14</v>
      </c>
      <c r="C376" s="2" t="s">
        <v>22</v>
      </c>
      <c r="D376" s="2" t="s">
        <v>99</v>
      </c>
      <c r="E376" s="3">
        <v>14</v>
      </c>
      <c r="F376" s="3">
        <v>23</v>
      </c>
      <c r="G376" s="1">
        <v>3</v>
      </c>
      <c r="H376" s="1">
        <v>11</v>
      </c>
      <c r="I376" s="2" t="s">
        <v>8</v>
      </c>
      <c r="J376" s="7">
        <f>Tabla_cocina[[#This Row],[Precio Unitario]]*Tabla_cocina[[#This Row],[Cantidad Ordenada]]</f>
        <v>69</v>
      </c>
      <c r="K376" s="7">
        <f>Tabla_cocina[[#This Row],[Total del Pedido]]</f>
        <v>69</v>
      </c>
      <c r="L376" s="7">
        <f>Tabla_cocina[[#This Row],[Ganancia Bruta]]-Tabla_cocina[[#This Row],[Costo]]</f>
        <v>27</v>
      </c>
      <c r="M376" s="7">
        <f>Tabla_cocina[[#This Row],[Costo Unitario]]*Tabla_cocina[[#This Row],[Cantidad Ordenada]]</f>
        <v>42</v>
      </c>
      <c r="N376" s="12">
        <f>(Tabla_cocina[[#This Row],[Ganancia Neta]]/Tabla_cocina[[#This Row],[Costo]])</f>
        <v>0.6428571428571429</v>
      </c>
      <c r="O376" s="17">
        <f>Tabla_cocina[[#This Row],[Tiempo de Preparacion]]/1440</f>
        <v>7.6388888888888886E-3</v>
      </c>
    </row>
    <row r="377" spans="1:15" x14ac:dyDescent="0.3">
      <c r="A377" s="1">
        <v>142</v>
      </c>
      <c r="B377" s="1">
        <v>14</v>
      </c>
      <c r="C377" s="2" t="s">
        <v>11</v>
      </c>
      <c r="D377" s="2" t="s">
        <v>88</v>
      </c>
      <c r="E377" s="3">
        <v>25</v>
      </c>
      <c r="F377" s="3">
        <v>40</v>
      </c>
      <c r="G377" s="1">
        <v>1</v>
      </c>
      <c r="H377" s="1">
        <v>22</v>
      </c>
      <c r="I377" s="2" t="s">
        <v>6</v>
      </c>
      <c r="J377" s="7">
        <f>Tabla_cocina[[#This Row],[Precio Unitario]]*Tabla_cocina[[#This Row],[Cantidad Ordenada]]</f>
        <v>40</v>
      </c>
      <c r="K377" s="7">
        <f>Tabla_cocina[[#This Row],[Total del Pedido]]</f>
        <v>40</v>
      </c>
      <c r="L377" s="7">
        <f>Tabla_cocina[[#This Row],[Ganancia Bruta]]-Tabla_cocina[[#This Row],[Costo]]</f>
        <v>15</v>
      </c>
      <c r="M377" s="7">
        <f>Tabla_cocina[[#This Row],[Costo Unitario]]*Tabla_cocina[[#This Row],[Cantidad Ordenada]]</f>
        <v>25</v>
      </c>
      <c r="N377" s="12">
        <f>(Tabla_cocina[[#This Row],[Ganancia Neta]]/Tabla_cocina[[#This Row],[Costo]])</f>
        <v>0.6</v>
      </c>
      <c r="O377" s="17">
        <f>Tabla_cocina[[#This Row],[Tiempo de Preparacion]]/1440</f>
        <v>1.5277777777777777E-2</v>
      </c>
    </row>
    <row r="378" spans="1:15" x14ac:dyDescent="0.3">
      <c r="A378" s="1">
        <v>143</v>
      </c>
      <c r="B378" s="1">
        <v>9</v>
      </c>
      <c r="C378" s="2" t="s">
        <v>26</v>
      </c>
      <c r="D378" s="2" t="s">
        <v>103</v>
      </c>
      <c r="E378" s="3">
        <v>15</v>
      </c>
      <c r="F378" s="3">
        <v>25</v>
      </c>
      <c r="G378" s="1">
        <v>2</v>
      </c>
      <c r="H378" s="1">
        <v>16</v>
      </c>
      <c r="I378" s="2" t="s">
        <v>8</v>
      </c>
      <c r="J378" s="7">
        <f>Tabla_cocina[[#This Row],[Precio Unitario]]*Tabla_cocina[[#This Row],[Cantidad Ordenada]]</f>
        <v>50</v>
      </c>
      <c r="K378" s="7">
        <f>Tabla_cocina[[#This Row],[Total del Pedido]]</f>
        <v>50</v>
      </c>
      <c r="L378" s="7">
        <f>Tabla_cocina[[#This Row],[Ganancia Bruta]]-Tabla_cocina[[#This Row],[Costo]]</f>
        <v>20</v>
      </c>
      <c r="M378" s="7">
        <f>Tabla_cocina[[#This Row],[Costo Unitario]]*Tabla_cocina[[#This Row],[Cantidad Ordenada]]</f>
        <v>30</v>
      </c>
      <c r="N378" s="12">
        <f>(Tabla_cocina[[#This Row],[Ganancia Neta]]/Tabla_cocina[[#This Row],[Costo]])</f>
        <v>0.66666666666666663</v>
      </c>
      <c r="O378" s="17">
        <f>Tabla_cocina[[#This Row],[Tiempo de Preparacion]]/1440</f>
        <v>1.1111111111111112E-2</v>
      </c>
    </row>
    <row r="379" spans="1:15" x14ac:dyDescent="0.3">
      <c r="A379" s="1">
        <v>144</v>
      </c>
      <c r="B379" s="1">
        <v>18</v>
      </c>
      <c r="C379" s="2" t="s">
        <v>12</v>
      </c>
      <c r="D379" s="2" t="s">
        <v>89</v>
      </c>
      <c r="E379" s="3">
        <v>22</v>
      </c>
      <c r="F379" s="3">
        <v>36</v>
      </c>
      <c r="G379" s="1">
        <v>1</v>
      </c>
      <c r="H379" s="1">
        <v>27</v>
      </c>
      <c r="I379" s="2" t="s">
        <v>8</v>
      </c>
      <c r="J379" s="7">
        <f>Tabla_cocina[[#This Row],[Precio Unitario]]*Tabla_cocina[[#This Row],[Cantidad Ordenada]]</f>
        <v>36</v>
      </c>
      <c r="K379" s="7">
        <f>Tabla_cocina[[#This Row],[Total del Pedido]]</f>
        <v>36</v>
      </c>
      <c r="L379" s="7">
        <f>Tabla_cocina[[#This Row],[Ganancia Bruta]]-Tabla_cocina[[#This Row],[Costo]]</f>
        <v>14</v>
      </c>
      <c r="M379" s="7">
        <f>Tabla_cocina[[#This Row],[Costo Unitario]]*Tabla_cocina[[#This Row],[Cantidad Ordenada]]</f>
        <v>22</v>
      </c>
      <c r="N379" s="12">
        <f>(Tabla_cocina[[#This Row],[Ganancia Neta]]/Tabla_cocina[[#This Row],[Costo]])</f>
        <v>0.63636363636363635</v>
      </c>
      <c r="O379" s="17">
        <f>Tabla_cocina[[#This Row],[Tiempo de Preparacion]]/1440</f>
        <v>1.8749999999999999E-2</v>
      </c>
    </row>
    <row r="380" spans="1:15" x14ac:dyDescent="0.3">
      <c r="A380" s="1">
        <v>144</v>
      </c>
      <c r="B380" s="1">
        <v>18</v>
      </c>
      <c r="C380" s="2" t="s">
        <v>16</v>
      </c>
      <c r="D380" s="2" t="s">
        <v>93</v>
      </c>
      <c r="E380" s="3">
        <v>11</v>
      </c>
      <c r="F380" s="3">
        <v>19</v>
      </c>
      <c r="G380" s="1">
        <v>3</v>
      </c>
      <c r="H380" s="1">
        <v>51</v>
      </c>
      <c r="I380" s="2" t="s">
        <v>6</v>
      </c>
      <c r="J380" s="7">
        <f>Tabla_cocina[[#This Row],[Precio Unitario]]*Tabla_cocina[[#This Row],[Cantidad Ordenada]]</f>
        <v>57</v>
      </c>
      <c r="K380" s="7">
        <f>Tabla_cocina[[#This Row],[Total del Pedido]]</f>
        <v>57</v>
      </c>
      <c r="L380" s="7">
        <f>Tabla_cocina[[#This Row],[Ganancia Bruta]]-Tabla_cocina[[#This Row],[Costo]]</f>
        <v>24</v>
      </c>
      <c r="M380" s="7">
        <f>Tabla_cocina[[#This Row],[Costo Unitario]]*Tabla_cocina[[#This Row],[Cantidad Ordenada]]</f>
        <v>33</v>
      </c>
      <c r="N380" s="12">
        <f>(Tabla_cocina[[#This Row],[Ganancia Neta]]/Tabla_cocina[[#This Row],[Costo]])</f>
        <v>0.72727272727272729</v>
      </c>
      <c r="O380" s="17">
        <f>Tabla_cocina[[#This Row],[Tiempo de Preparacion]]/1440</f>
        <v>3.5416666666666666E-2</v>
      </c>
    </row>
    <row r="381" spans="1:15" x14ac:dyDescent="0.3">
      <c r="A381" s="1">
        <v>144</v>
      </c>
      <c r="B381" s="1">
        <v>18</v>
      </c>
      <c r="C381" s="2" t="s">
        <v>13</v>
      </c>
      <c r="D381" s="2" t="s">
        <v>90</v>
      </c>
      <c r="E381" s="3">
        <v>17</v>
      </c>
      <c r="F381" s="3">
        <v>29</v>
      </c>
      <c r="G381" s="1">
        <v>2</v>
      </c>
      <c r="H381" s="1">
        <v>38</v>
      </c>
      <c r="I381" s="2" t="s">
        <v>6</v>
      </c>
      <c r="J381" s="7">
        <f>Tabla_cocina[[#This Row],[Precio Unitario]]*Tabla_cocina[[#This Row],[Cantidad Ordenada]]</f>
        <v>58</v>
      </c>
      <c r="K381" s="7">
        <f>Tabla_cocina[[#This Row],[Total del Pedido]]</f>
        <v>58</v>
      </c>
      <c r="L381" s="7">
        <f>Tabla_cocina[[#This Row],[Ganancia Bruta]]-Tabla_cocina[[#This Row],[Costo]]</f>
        <v>24</v>
      </c>
      <c r="M381" s="7">
        <f>Tabla_cocina[[#This Row],[Costo Unitario]]*Tabla_cocina[[#This Row],[Cantidad Ordenada]]</f>
        <v>34</v>
      </c>
      <c r="N381" s="12">
        <f>(Tabla_cocina[[#This Row],[Ganancia Neta]]/Tabla_cocina[[#This Row],[Costo]])</f>
        <v>0.70588235294117652</v>
      </c>
      <c r="O381" s="17">
        <f>Tabla_cocina[[#This Row],[Tiempo de Preparacion]]/1440</f>
        <v>2.6388888888888889E-2</v>
      </c>
    </row>
    <row r="382" spans="1:15" x14ac:dyDescent="0.3">
      <c r="A382" s="1">
        <v>144</v>
      </c>
      <c r="B382" s="1">
        <v>18</v>
      </c>
      <c r="C382" s="2" t="s">
        <v>20</v>
      </c>
      <c r="D382" s="2" t="s">
        <v>97</v>
      </c>
      <c r="E382" s="3">
        <v>20</v>
      </c>
      <c r="F382" s="3">
        <v>34</v>
      </c>
      <c r="G382" s="1">
        <v>1</v>
      </c>
      <c r="H382" s="1">
        <v>34</v>
      </c>
      <c r="I382" s="2" t="s">
        <v>8</v>
      </c>
      <c r="J382" s="7">
        <f>Tabla_cocina[[#This Row],[Precio Unitario]]*Tabla_cocina[[#This Row],[Cantidad Ordenada]]</f>
        <v>34</v>
      </c>
      <c r="K382" s="7">
        <f>Tabla_cocina[[#This Row],[Total del Pedido]]</f>
        <v>34</v>
      </c>
      <c r="L382" s="7">
        <f>Tabla_cocina[[#This Row],[Ganancia Bruta]]-Tabla_cocina[[#This Row],[Costo]]</f>
        <v>14</v>
      </c>
      <c r="M382" s="7">
        <f>Tabla_cocina[[#This Row],[Costo Unitario]]*Tabla_cocina[[#This Row],[Cantidad Ordenada]]</f>
        <v>20</v>
      </c>
      <c r="N382" s="12">
        <f>(Tabla_cocina[[#This Row],[Ganancia Neta]]/Tabla_cocina[[#This Row],[Costo]])</f>
        <v>0.7</v>
      </c>
      <c r="O382" s="17">
        <f>Tabla_cocina[[#This Row],[Tiempo de Preparacion]]/1440</f>
        <v>2.361111111111111E-2</v>
      </c>
    </row>
    <row r="383" spans="1:15" x14ac:dyDescent="0.3">
      <c r="A383" s="1">
        <v>145</v>
      </c>
      <c r="B383" s="1">
        <v>2</v>
      </c>
      <c r="C383" s="2" t="s">
        <v>19</v>
      </c>
      <c r="D383" s="2" t="s">
        <v>96</v>
      </c>
      <c r="E383" s="3">
        <v>13</v>
      </c>
      <c r="F383" s="3">
        <v>22</v>
      </c>
      <c r="G383" s="1">
        <v>3</v>
      </c>
      <c r="H383" s="1">
        <v>59</v>
      </c>
      <c r="I383" s="2" t="s">
        <v>6</v>
      </c>
      <c r="J383" s="7">
        <f>Tabla_cocina[[#This Row],[Precio Unitario]]*Tabla_cocina[[#This Row],[Cantidad Ordenada]]</f>
        <v>66</v>
      </c>
      <c r="K383" s="7">
        <f>Tabla_cocina[[#This Row],[Total del Pedido]]</f>
        <v>66</v>
      </c>
      <c r="L383" s="7">
        <f>Tabla_cocina[[#This Row],[Ganancia Bruta]]-Tabla_cocina[[#This Row],[Costo]]</f>
        <v>27</v>
      </c>
      <c r="M383" s="7">
        <f>Tabla_cocina[[#This Row],[Costo Unitario]]*Tabla_cocina[[#This Row],[Cantidad Ordenada]]</f>
        <v>39</v>
      </c>
      <c r="N383" s="12">
        <f>(Tabla_cocina[[#This Row],[Ganancia Neta]]/Tabla_cocina[[#This Row],[Costo]])</f>
        <v>0.69230769230769229</v>
      </c>
      <c r="O383" s="17">
        <f>Tabla_cocina[[#This Row],[Tiempo de Preparacion]]/1440</f>
        <v>4.0972222222222222E-2</v>
      </c>
    </row>
    <row r="384" spans="1:15" x14ac:dyDescent="0.3">
      <c r="A384" s="1">
        <v>145</v>
      </c>
      <c r="B384" s="1">
        <v>2</v>
      </c>
      <c r="C384" s="2" t="s">
        <v>7</v>
      </c>
      <c r="D384" s="2" t="s">
        <v>85</v>
      </c>
      <c r="E384" s="3">
        <v>18</v>
      </c>
      <c r="F384" s="3">
        <v>30</v>
      </c>
      <c r="G384" s="1">
        <v>2</v>
      </c>
      <c r="H384" s="1">
        <v>47</v>
      </c>
      <c r="I384" s="2" t="s">
        <v>8</v>
      </c>
      <c r="J384" s="7">
        <f>Tabla_cocina[[#This Row],[Precio Unitario]]*Tabla_cocina[[#This Row],[Cantidad Ordenada]]</f>
        <v>60</v>
      </c>
      <c r="K384" s="7">
        <f>Tabla_cocina[[#This Row],[Total del Pedido]]</f>
        <v>60</v>
      </c>
      <c r="L384" s="7">
        <f>Tabla_cocina[[#This Row],[Ganancia Bruta]]-Tabla_cocina[[#This Row],[Costo]]</f>
        <v>24</v>
      </c>
      <c r="M384" s="7">
        <f>Tabla_cocina[[#This Row],[Costo Unitario]]*Tabla_cocina[[#This Row],[Cantidad Ordenada]]</f>
        <v>36</v>
      </c>
      <c r="N384" s="12">
        <f>(Tabla_cocina[[#This Row],[Ganancia Neta]]/Tabla_cocina[[#This Row],[Costo]])</f>
        <v>0.66666666666666663</v>
      </c>
      <c r="O384" s="17">
        <f>Tabla_cocina[[#This Row],[Tiempo de Preparacion]]/1440</f>
        <v>3.2638888888888891E-2</v>
      </c>
    </row>
    <row r="385" spans="1:15" x14ac:dyDescent="0.3">
      <c r="A385" s="1">
        <v>146</v>
      </c>
      <c r="B385" s="1">
        <v>8</v>
      </c>
      <c r="C385" s="2" t="s">
        <v>9</v>
      </c>
      <c r="D385" s="2" t="s">
        <v>86</v>
      </c>
      <c r="E385" s="3">
        <v>19</v>
      </c>
      <c r="F385" s="3">
        <v>31</v>
      </c>
      <c r="G385" s="1">
        <v>2</v>
      </c>
      <c r="H385" s="1">
        <v>47</v>
      </c>
      <c r="I385" s="2" t="s">
        <v>8</v>
      </c>
      <c r="J385" s="7">
        <f>Tabla_cocina[[#This Row],[Precio Unitario]]*Tabla_cocina[[#This Row],[Cantidad Ordenada]]</f>
        <v>62</v>
      </c>
      <c r="K385" s="7">
        <f>Tabla_cocina[[#This Row],[Total del Pedido]]</f>
        <v>62</v>
      </c>
      <c r="L385" s="7">
        <f>Tabla_cocina[[#This Row],[Ganancia Bruta]]-Tabla_cocina[[#This Row],[Costo]]</f>
        <v>24</v>
      </c>
      <c r="M385" s="7">
        <f>Tabla_cocina[[#This Row],[Costo Unitario]]*Tabla_cocina[[#This Row],[Cantidad Ordenada]]</f>
        <v>38</v>
      </c>
      <c r="N385" s="12">
        <f>(Tabla_cocina[[#This Row],[Ganancia Neta]]/Tabla_cocina[[#This Row],[Costo]])</f>
        <v>0.63157894736842102</v>
      </c>
      <c r="O385" s="17">
        <f>Tabla_cocina[[#This Row],[Tiempo de Preparacion]]/1440</f>
        <v>3.2638888888888891E-2</v>
      </c>
    </row>
    <row r="386" spans="1:15" x14ac:dyDescent="0.3">
      <c r="A386" s="1">
        <v>147</v>
      </c>
      <c r="B386" s="1">
        <v>5</v>
      </c>
      <c r="C386" s="2" t="s">
        <v>11</v>
      </c>
      <c r="D386" s="2" t="s">
        <v>88</v>
      </c>
      <c r="E386" s="3">
        <v>25</v>
      </c>
      <c r="F386" s="3">
        <v>40</v>
      </c>
      <c r="G386" s="1">
        <v>1</v>
      </c>
      <c r="H386" s="1">
        <v>13</v>
      </c>
      <c r="I386" s="2" t="s">
        <v>8</v>
      </c>
      <c r="J386" s="7">
        <f>Tabla_cocina[[#This Row],[Precio Unitario]]*Tabla_cocina[[#This Row],[Cantidad Ordenada]]</f>
        <v>40</v>
      </c>
      <c r="K386" s="7">
        <f>Tabla_cocina[[#This Row],[Total del Pedido]]</f>
        <v>40</v>
      </c>
      <c r="L386" s="7">
        <f>Tabla_cocina[[#This Row],[Ganancia Bruta]]-Tabla_cocina[[#This Row],[Costo]]</f>
        <v>15</v>
      </c>
      <c r="M386" s="7">
        <f>Tabla_cocina[[#This Row],[Costo Unitario]]*Tabla_cocina[[#This Row],[Cantidad Ordenada]]</f>
        <v>25</v>
      </c>
      <c r="N386" s="12">
        <f>(Tabla_cocina[[#This Row],[Ganancia Neta]]/Tabla_cocina[[#This Row],[Costo]])</f>
        <v>0.6</v>
      </c>
      <c r="O386" s="17">
        <f>Tabla_cocina[[#This Row],[Tiempo de Preparacion]]/1440</f>
        <v>9.0277777777777769E-3</v>
      </c>
    </row>
    <row r="387" spans="1:15" x14ac:dyDescent="0.3">
      <c r="A387" s="1">
        <v>147</v>
      </c>
      <c r="B387" s="1">
        <v>5</v>
      </c>
      <c r="C387" s="2" t="s">
        <v>19</v>
      </c>
      <c r="D387" s="2" t="s">
        <v>96</v>
      </c>
      <c r="E387" s="3">
        <v>13</v>
      </c>
      <c r="F387" s="3">
        <v>22</v>
      </c>
      <c r="G387" s="1">
        <v>2</v>
      </c>
      <c r="H387" s="1">
        <v>20</v>
      </c>
      <c r="I387" s="2" t="s">
        <v>6</v>
      </c>
      <c r="J387" s="7">
        <f>Tabla_cocina[[#This Row],[Precio Unitario]]*Tabla_cocina[[#This Row],[Cantidad Ordenada]]</f>
        <v>44</v>
      </c>
      <c r="K387" s="7">
        <f>Tabla_cocina[[#This Row],[Total del Pedido]]</f>
        <v>44</v>
      </c>
      <c r="L387" s="7">
        <f>Tabla_cocina[[#This Row],[Ganancia Bruta]]-Tabla_cocina[[#This Row],[Costo]]</f>
        <v>18</v>
      </c>
      <c r="M387" s="7">
        <f>Tabla_cocina[[#This Row],[Costo Unitario]]*Tabla_cocina[[#This Row],[Cantidad Ordenada]]</f>
        <v>26</v>
      </c>
      <c r="N387" s="12">
        <f>(Tabla_cocina[[#This Row],[Ganancia Neta]]/Tabla_cocina[[#This Row],[Costo]])</f>
        <v>0.69230769230769229</v>
      </c>
      <c r="O387" s="17">
        <f>Tabla_cocina[[#This Row],[Tiempo de Preparacion]]/1440</f>
        <v>1.3888888888888888E-2</v>
      </c>
    </row>
    <row r="388" spans="1:15" x14ac:dyDescent="0.3">
      <c r="A388" s="1">
        <v>148</v>
      </c>
      <c r="B388" s="1">
        <v>10</v>
      </c>
      <c r="C388" s="2" t="s">
        <v>13</v>
      </c>
      <c r="D388" s="2" t="s">
        <v>90</v>
      </c>
      <c r="E388" s="3">
        <v>17</v>
      </c>
      <c r="F388" s="3">
        <v>29</v>
      </c>
      <c r="G388" s="1">
        <v>2</v>
      </c>
      <c r="H388" s="1">
        <v>31</v>
      </c>
      <c r="I388" s="2" t="s">
        <v>6</v>
      </c>
      <c r="J388" s="7">
        <f>Tabla_cocina[[#This Row],[Precio Unitario]]*Tabla_cocina[[#This Row],[Cantidad Ordenada]]</f>
        <v>58</v>
      </c>
      <c r="K388" s="7">
        <f>Tabla_cocina[[#This Row],[Total del Pedido]]</f>
        <v>58</v>
      </c>
      <c r="L388" s="7">
        <f>Tabla_cocina[[#This Row],[Ganancia Bruta]]-Tabla_cocina[[#This Row],[Costo]]</f>
        <v>24</v>
      </c>
      <c r="M388" s="7">
        <f>Tabla_cocina[[#This Row],[Costo Unitario]]*Tabla_cocina[[#This Row],[Cantidad Ordenada]]</f>
        <v>34</v>
      </c>
      <c r="N388" s="12">
        <f>(Tabla_cocina[[#This Row],[Ganancia Neta]]/Tabla_cocina[[#This Row],[Costo]])</f>
        <v>0.70588235294117652</v>
      </c>
      <c r="O388" s="17">
        <f>Tabla_cocina[[#This Row],[Tiempo de Preparacion]]/1440</f>
        <v>2.1527777777777778E-2</v>
      </c>
    </row>
    <row r="389" spans="1:15" x14ac:dyDescent="0.3">
      <c r="A389" s="1">
        <v>148</v>
      </c>
      <c r="B389" s="1">
        <v>10</v>
      </c>
      <c r="C389" s="2" t="s">
        <v>20</v>
      </c>
      <c r="D389" s="2" t="s">
        <v>97</v>
      </c>
      <c r="E389" s="3">
        <v>20</v>
      </c>
      <c r="F389" s="3">
        <v>34</v>
      </c>
      <c r="G389" s="1">
        <v>2</v>
      </c>
      <c r="H389" s="1">
        <v>57</v>
      </c>
      <c r="I389" s="2" t="s">
        <v>6</v>
      </c>
      <c r="J389" s="7">
        <f>Tabla_cocina[[#This Row],[Precio Unitario]]*Tabla_cocina[[#This Row],[Cantidad Ordenada]]</f>
        <v>68</v>
      </c>
      <c r="K389" s="7">
        <f>Tabla_cocina[[#This Row],[Total del Pedido]]</f>
        <v>68</v>
      </c>
      <c r="L389" s="7">
        <f>Tabla_cocina[[#This Row],[Ganancia Bruta]]-Tabla_cocina[[#This Row],[Costo]]</f>
        <v>28</v>
      </c>
      <c r="M389" s="7">
        <f>Tabla_cocina[[#This Row],[Costo Unitario]]*Tabla_cocina[[#This Row],[Cantidad Ordenada]]</f>
        <v>40</v>
      </c>
      <c r="N389" s="12">
        <f>(Tabla_cocina[[#This Row],[Ganancia Neta]]/Tabla_cocina[[#This Row],[Costo]])</f>
        <v>0.7</v>
      </c>
      <c r="O389" s="17">
        <f>Tabla_cocina[[#This Row],[Tiempo de Preparacion]]/1440</f>
        <v>3.9583333333333331E-2</v>
      </c>
    </row>
    <row r="390" spans="1:15" x14ac:dyDescent="0.3">
      <c r="A390" s="1">
        <v>148</v>
      </c>
      <c r="B390" s="1">
        <v>10</v>
      </c>
      <c r="C390" s="2" t="s">
        <v>21</v>
      </c>
      <c r="D390" s="2" t="s">
        <v>98</v>
      </c>
      <c r="E390" s="3">
        <v>12</v>
      </c>
      <c r="F390" s="3">
        <v>20</v>
      </c>
      <c r="G390" s="1">
        <v>3</v>
      </c>
      <c r="H390" s="1">
        <v>46</v>
      </c>
      <c r="I390" s="2" t="s">
        <v>6</v>
      </c>
      <c r="J390" s="7">
        <f>Tabla_cocina[[#This Row],[Precio Unitario]]*Tabla_cocina[[#This Row],[Cantidad Ordenada]]</f>
        <v>60</v>
      </c>
      <c r="K390" s="7">
        <f>Tabla_cocina[[#This Row],[Total del Pedido]]</f>
        <v>60</v>
      </c>
      <c r="L390" s="7">
        <f>Tabla_cocina[[#This Row],[Ganancia Bruta]]-Tabla_cocina[[#This Row],[Costo]]</f>
        <v>24</v>
      </c>
      <c r="M390" s="7">
        <f>Tabla_cocina[[#This Row],[Costo Unitario]]*Tabla_cocina[[#This Row],[Cantidad Ordenada]]</f>
        <v>36</v>
      </c>
      <c r="N390" s="12">
        <f>(Tabla_cocina[[#This Row],[Ganancia Neta]]/Tabla_cocina[[#This Row],[Costo]])</f>
        <v>0.66666666666666663</v>
      </c>
      <c r="O390" s="17">
        <f>Tabla_cocina[[#This Row],[Tiempo de Preparacion]]/1440</f>
        <v>3.1944444444444442E-2</v>
      </c>
    </row>
    <row r="391" spans="1:15" x14ac:dyDescent="0.3">
      <c r="A391" s="1">
        <v>148</v>
      </c>
      <c r="B391" s="1">
        <v>10</v>
      </c>
      <c r="C391" s="2" t="s">
        <v>25</v>
      </c>
      <c r="D391" s="2" t="s">
        <v>102</v>
      </c>
      <c r="E391" s="3">
        <v>15</v>
      </c>
      <c r="F391" s="3">
        <v>26</v>
      </c>
      <c r="G391" s="1">
        <v>1</v>
      </c>
      <c r="H391" s="1">
        <v>25</v>
      </c>
      <c r="I391" s="2" t="s">
        <v>6</v>
      </c>
      <c r="J391" s="7">
        <f>Tabla_cocina[[#This Row],[Precio Unitario]]*Tabla_cocina[[#This Row],[Cantidad Ordenada]]</f>
        <v>26</v>
      </c>
      <c r="K391" s="7">
        <f>Tabla_cocina[[#This Row],[Total del Pedido]]</f>
        <v>26</v>
      </c>
      <c r="L391" s="7">
        <f>Tabla_cocina[[#This Row],[Ganancia Bruta]]-Tabla_cocina[[#This Row],[Costo]]</f>
        <v>11</v>
      </c>
      <c r="M391" s="7">
        <f>Tabla_cocina[[#This Row],[Costo Unitario]]*Tabla_cocina[[#This Row],[Cantidad Ordenada]]</f>
        <v>15</v>
      </c>
      <c r="N391" s="12">
        <f>(Tabla_cocina[[#This Row],[Ganancia Neta]]/Tabla_cocina[[#This Row],[Costo]])</f>
        <v>0.73333333333333328</v>
      </c>
      <c r="O391" s="17">
        <f>Tabla_cocina[[#This Row],[Tiempo de Preparacion]]/1440</f>
        <v>1.7361111111111112E-2</v>
      </c>
    </row>
    <row r="392" spans="1:15" x14ac:dyDescent="0.3">
      <c r="A392" s="1">
        <v>149</v>
      </c>
      <c r="B392" s="1">
        <v>18</v>
      </c>
      <c r="C392" s="2" t="s">
        <v>20</v>
      </c>
      <c r="D392" s="2" t="s">
        <v>97</v>
      </c>
      <c r="E392" s="3">
        <v>20</v>
      </c>
      <c r="F392" s="3">
        <v>34</v>
      </c>
      <c r="G392" s="1">
        <v>3</v>
      </c>
      <c r="H392" s="1">
        <v>28</v>
      </c>
      <c r="I392" s="2" t="s">
        <v>8</v>
      </c>
      <c r="J392" s="7">
        <f>Tabla_cocina[[#This Row],[Precio Unitario]]*Tabla_cocina[[#This Row],[Cantidad Ordenada]]</f>
        <v>102</v>
      </c>
      <c r="K392" s="7">
        <f>Tabla_cocina[[#This Row],[Total del Pedido]]</f>
        <v>102</v>
      </c>
      <c r="L392" s="7">
        <f>Tabla_cocina[[#This Row],[Ganancia Bruta]]-Tabla_cocina[[#This Row],[Costo]]</f>
        <v>42</v>
      </c>
      <c r="M392" s="7">
        <f>Tabla_cocina[[#This Row],[Costo Unitario]]*Tabla_cocina[[#This Row],[Cantidad Ordenada]]</f>
        <v>60</v>
      </c>
      <c r="N392" s="12">
        <f>(Tabla_cocina[[#This Row],[Ganancia Neta]]/Tabla_cocina[[#This Row],[Costo]])</f>
        <v>0.7</v>
      </c>
      <c r="O392" s="17">
        <f>Tabla_cocina[[#This Row],[Tiempo de Preparacion]]/1440</f>
        <v>1.9444444444444445E-2</v>
      </c>
    </row>
    <row r="393" spans="1:15" x14ac:dyDescent="0.3">
      <c r="A393" s="1">
        <v>149</v>
      </c>
      <c r="B393" s="1">
        <v>18</v>
      </c>
      <c r="C393" s="2" t="s">
        <v>7</v>
      </c>
      <c r="D393" s="2" t="s">
        <v>85</v>
      </c>
      <c r="E393" s="3">
        <v>18</v>
      </c>
      <c r="F393" s="3">
        <v>30</v>
      </c>
      <c r="G393" s="1">
        <v>1</v>
      </c>
      <c r="H393" s="1">
        <v>38</v>
      </c>
      <c r="I393" s="2" t="s">
        <v>8</v>
      </c>
      <c r="J393" s="7">
        <f>Tabla_cocina[[#This Row],[Precio Unitario]]*Tabla_cocina[[#This Row],[Cantidad Ordenada]]</f>
        <v>30</v>
      </c>
      <c r="K393" s="7">
        <f>Tabla_cocina[[#This Row],[Total del Pedido]]</f>
        <v>30</v>
      </c>
      <c r="L393" s="7">
        <f>Tabla_cocina[[#This Row],[Ganancia Bruta]]-Tabla_cocina[[#This Row],[Costo]]</f>
        <v>12</v>
      </c>
      <c r="M393" s="7">
        <f>Tabla_cocina[[#This Row],[Costo Unitario]]*Tabla_cocina[[#This Row],[Cantidad Ordenada]]</f>
        <v>18</v>
      </c>
      <c r="N393" s="12">
        <f>(Tabla_cocina[[#This Row],[Ganancia Neta]]/Tabla_cocina[[#This Row],[Costo]])</f>
        <v>0.66666666666666663</v>
      </c>
      <c r="O393" s="17">
        <f>Tabla_cocina[[#This Row],[Tiempo de Preparacion]]/1440</f>
        <v>2.6388888888888889E-2</v>
      </c>
    </row>
    <row r="394" spans="1:15" x14ac:dyDescent="0.3">
      <c r="A394" s="1">
        <v>149</v>
      </c>
      <c r="B394" s="1">
        <v>18</v>
      </c>
      <c r="C394" s="2" t="s">
        <v>24</v>
      </c>
      <c r="D394" s="2" t="s">
        <v>101</v>
      </c>
      <c r="E394" s="3">
        <v>10</v>
      </c>
      <c r="F394" s="3">
        <v>18</v>
      </c>
      <c r="G394" s="1">
        <v>2</v>
      </c>
      <c r="H394" s="1">
        <v>25</v>
      </c>
      <c r="I394" s="2" t="s">
        <v>6</v>
      </c>
      <c r="J394" s="7">
        <f>Tabla_cocina[[#This Row],[Precio Unitario]]*Tabla_cocina[[#This Row],[Cantidad Ordenada]]</f>
        <v>36</v>
      </c>
      <c r="K394" s="7">
        <f>Tabla_cocina[[#This Row],[Total del Pedido]]</f>
        <v>36</v>
      </c>
      <c r="L394" s="7">
        <f>Tabla_cocina[[#This Row],[Ganancia Bruta]]-Tabla_cocina[[#This Row],[Costo]]</f>
        <v>16</v>
      </c>
      <c r="M394" s="7">
        <f>Tabla_cocina[[#This Row],[Costo Unitario]]*Tabla_cocina[[#This Row],[Cantidad Ordenada]]</f>
        <v>20</v>
      </c>
      <c r="N394" s="12">
        <f>(Tabla_cocina[[#This Row],[Ganancia Neta]]/Tabla_cocina[[#This Row],[Costo]])</f>
        <v>0.8</v>
      </c>
      <c r="O394" s="17">
        <f>Tabla_cocina[[#This Row],[Tiempo de Preparacion]]/1440</f>
        <v>1.7361111111111112E-2</v>
      </c>
    </row>
    <row r="395" spans="1:15" x14ac:dyDescent="0.3">
      <c r="A395" s="1">
        <v>149</v>
      </c>
      <c r="B395" s="1">
        <v>18</v>
      </c>
      <c r="C395" s="2" t="s">
        <v>13</v>
      </c>
      <c r="D395" s="2" t="s">
        <v>90</v>
      </c>
      <c r="E395" s="3">
        <v>17</v>
      </c>
      <c r="F395" s="3">
        <v>29</v>
      </c>
      <c r="G395" s="1">
        <v>2</v>
      </c>
      <c r="H395" s="1">
        <v>48</v>
      </c>
      <c r="I395" s="2" t="s">
        <v>8</v>
      </c>
      <c r="J395" s="7">
        <f>Tabla_cocina[[#This Row],[Precio Unitario]]*Tabla_cocina[[#This Row],[Cantidad Ordenada]]</f>
        <v>58</v>
      </c>
      <c r="K395" s="7">
        <f>Tabla_cocina[[#This Row],[Total del Pedido]]</f>
        <v>58</v>
      </c>
      <c r="L395" s="7">
        <f>Tabla_cocina[[#This Row],[Ganancia Bruta]]-Tabla_cocina[[#This Row],[Costo]]</f>
        <v>24</v>
      </c>
      <c r="M395" s="7">
        <f>Tabla_cocina[[#This Row],[Costo Unitario]]*Tabla_cocina[[#This Row],[Cantidad Ordenada]]</f>
        <v>34</v>
      </c>
      <c r="N395" s="12">
        <f>(Tabla_cocina[[#This Row],[Ganancia Neta]]/Tabla_cocina[[#This Row],[Costo]])</f>
        <v>0.70588235294117652</v>
      </c>
      <c r="O395" s="17">
        <f>Tabla_cocina[[#This Row],[Tiempo de Preparacion]]/1440</f>
        <v>3.3333333333333333E-2</v>
      </c>
    </row>
    <row r="396" spans="1:15" x14ac:dyDescent="0.3">
      <c r="A396" s="1">
        <v>150</v>
      </c>
      <c r="B396" s="1">
        <v>18</v>
      </c>
      <c r="C396" s="2" t="s">
        <v>19</v>
      </c>
      <c r="D396" s="2" t="s">
        <v>96</v>
      </c>
      <c r="E396" s="3">
        <v>13</v>
      </c>
      <c r="F396" s="3">
        <v>22</v>
      </c>
      <c r="G396" s="1">
        <v>2</v>
      </c>
      <c r="H396" s="1">
        <v>19</v>
      </c>
      <c r="I396" s="2" t="s">
        <v>6</v>
      </c>
      <c r="J396" s="7">
        <f>Tabla_cocina[[#This Row],[Precio Unitario]]*Tabla_cocina[[#This Row],[Cantidad Ordenada]]</f>
        <v>44</v>
      </c>
      <c r="K396" s="7">
        <f>Tabla_cocina[[#This Row],[Total del Pedido]]</f>
        <v>44</v>
      </c>
      <c r="L396" s="7">
        <f>Tabla_cocina[[#This Row],[Ganancia Bruta]]-Tabla_cocina[[#This Row],[Costo]]</f>
        <v>18</v>
      </c>
      <c r="M396" s="7">
        <f>Tabla_cocina[[#This Row],[Costo Unitario]]*Tabla_cocina[[#This Row],[Cantidad Ordenada]]</f>
        <v>26</v>
      </c>
      <c r="N396" s="12">
        <f>(Tabla_cocina[[#This Row],[Ganancia Neta]]/Tabla_cocina[[#This Row],[Costo]])</f>
        <v>0.69230769230769229</v>
      </c>
      <c r="O396" s="17">
        <f>Tabla_cocina[[#This Row],[Tiempo de Preparacion]]/1440</f>
        <v>1.3194444444444444E-2</v>
      </c>
    </row>
    <row r="397" spans="1:15" x14ac:dyDescent="0.3">
      <c r="A397" s="1">
        <v>150</v>
      </c>
      <c r="B397" s="1">
        <v>18</v>
      </c>
      <c r="C397" s="2" t="s">
        <v>14</v>
      </c>
      <c r="D397" s="2" t="s">
        <v>91</v>
      </c>
      <c r="E397" s="3">
        <v>20</v>
      </c>
      <c r="F397" s="3">
        <v>33</v>
      </c>
      <c r="G397" s="1">
        <v>2</v>
      </c>
      <c r="H397" s="1">
        <v>57</v>
      </c>
      <c r="I397" s="2" t="s">
        <v>8</v>
      </c>
      <c r="J397" s="7">
        <f>Tabla_cocina[[#This Row],[Precio Unitario]]*Tabla_cocina[[#This Row],[Cantidad Ordenada]]</f>
        <v>66</v>
      </c>
      <c r="K397" s="7">
        <f>Tabla_cocina[[#This Row],[Total del Pedido]]</f>
        <v>66</v>
      </c>
      <c r="L397" s="7">
        <f>Tabla_cocina[[#This Row],[Ganancia Bruta]]-Tabla_cocina[[#This Row],[Costo]]</f>
        <v>26</v>
      </c>
      <c r="M397" s="7">
        <f>Tabla_cocina[[#This Row],[Costo Unitario]]*Tabla_cocina[[#This Row],[Cantidad Ordenada]]</f>
        <v>40</v>
      </c>
      <c r="N397" s="12">
        <f>(Tabla_cocina[[#This Row],[Ganancia Neta]]/Tabla_cocina[[#This Row],[Costo]])</f>
        <v>0.65</v>
      </c>
      <c r="O397" s="17">
        <f>Tabla_cocina[[#This Row],[Tiempo de Preparacion]]/1440</f>
        <v>3.9583333333333331E-2</v>
      </c>
    </row>
    <row r="398" spans="1:15" x14ac:dyDescent="0.3">
      <c r="A398" s="1">
        <v>150</v>
      </c>
      <c r="B398" s="1">
        <v>18</v>
      </c>
      <c r="C398" s="2" t="s">
        <v>21</v>
      </c>
      <c r="D398" s="2" t="s">
        <v>98</v>
      </c>
      <c r="E398" s="3">
        <v>12</v>
      </c>
      <c r="F398" s="3">
        <v>20</v>
      </c>
      <c r="G398" s="1">
        <v>2</v>
      </c>
      <c r="H398" s="1">
        <v>30</v>
      </c>
      <c r="I398" s="2" t="s">
        <v>8</v>
      </c>
      <c r="J398" s="7">
        <f>Tabla_cocina[[#This Row],[Precio Unitario]]*Tabla_cocina[[#This Row],[Cantidad Ordenada]]</f>
        <v>40</v>
      </c>
      <c r="K398" s="7">
        <f>Tabla_cocina[[#This Row],[Total del Pedido]]</f>
        <v>40</v>
      </c>
      <c r="L398" s="7">
        <f>Tabla_cocina[[#This Row],[Ganancia Bruta]]-Tabla_cocina[[#This Row],[Costo]]</f>
        <v>16</v>
      </c>
      <c r="M398" s="7">
        <f>Tabla_cocina[[#This Row],[Costo Unitario]]*Tabla_cocina[[#This Row],[Cantidad Ordenada]]</f>
        <v>24</v>
      </c>
      <c r="N398" s="12">
        <f>(Tabla_cocina[[#This Row],[Ganancia Neta]]/Tabla_cocina[[#This Row],[Costo]])</f>
        <v>0.66666666666666663</v>
      </c>
      <c r="O398" s="17">
        <f>Tabla_cocina[[#This Row],[Tiempo de Preparacion]]/1440</f>
        <v>2.0833333333333332E-2</v>
      </c>
    </row>
    <row r="399" spans="1:15" x14ac:dyDescent="0.3">
      <c r="A399" s="1">
        <v>151</v>
      </c>
      <c r="B399" s="1">
        <v>6</v>
      </c>
      <c r="C399" s="2" t="s">
        <v>22</v>
      </c>
      <c r="D399" s="2" t="s">
        <v>99</v>
      </c>
      <c r="E399" s="3">
        <v>14</v>
      </c>
      <c r="F399" s="3">
        <v>23</v>
      </c>
      <c r="G399" s="1">
        <v>3</v>
      </c>
      <c r="H399" s="1">
        <v>13</v>
      </c>
      <c r="I399" s="2" t="s">
        <v>6</v>
      </c>
      <c r="J399" s="7">
        <f>Tabla_cocina[[#This Row],[Precio Unitario]]*Tabla_cocina[[#This Row],[Cantidad Ordenada]]</f>
        <v>69</v>
      </c>
      <c r="K399" s="7">
        <f>Tabla_cocina[[#This Row],[Total del Pedido]]</f>
        <v>69</v>
      </c>
      <c r="L399" s="7">
        <f>Tabla_cocina[[#This Row],[Ganancia Bruta]]-Tabla_cocina[[#This Row],[Costo]]</f>
        <v>27</v>
      </c>
      <c r="M399" s="7">
        <f>Tabla_cocina[[#This Row],[Costo Unitario]]*Tabla_cocina[[#This Row],[Cantidad Ordenada]]</f>
        <v>42</v>
      </c>
      <c r="N399" s="12">
        <f>(Tabla_cocina[[#This Row],[Ganancia Neta]]/Tabla_cocina[[#This Row],[Costo]])</f>
        <v>0.6428571428571429</v>
      </c>
      <c r="O399" s="17">
        <f>Tabla_cocina[[#This Row],[Tiempo de Preparacion]]/1440</f>
        <v>9.0277777777777769E-3</v>
      </c>
    </row>
    <row r="400" spans="1:15" x14ac:dyDescent="0.3">
      <c r="A400" s="1">
        <v>151</v>
      </c>
      <c r="B400" s="1">
        <v>6</v>
      </c>
      <c r="C400" s="2" t="s">
        <v>23</v>
      </c>
      <c r="D400" s="2" t="s">
        <v>100</v>
      </c>
      <c r="E400" s="3">
        <v>13</v>
      </c>
      <c r="F400" s="3">
        <v>21</v>
      </c>
      <c r="G400" s="1">
        <v>3</v>
      </c>
      <c r="H400" s="1">
        <v>6</v>
      </c>
      <c r="I400" s="2" t="s">
        <v>6</v>
      </c>
      <c r="J400" s="7">
        <f>Tabla_cocina[[#This Row],[Precio Unitario]]*Tabla_cocina[[#This Row],[Cantidad Ordenada]]</f>
        <v>63</v>
      </c>
      <c r="K400" s="7">
        <f>Tabla_cocina[[#This Row],[Total del Pedido]]</f>
        <v>63</v>
      </c>
      <c r="L400" s="7">
        <f>Tabla_cocina[[#This Row],[Ganancia Bruta]]-Tabla_cocina[[#This Row],[Costo]]</f>
        <v>24</v>
      </c>
      <c r="M400" s="7">
        <f>Tabla_cocina[[#This Row],[Costo Unitario]]*Tabla_cocina[[#This Row],[Cantidad Ordenada]]</f>
        <v>39</v>
      </c>
      <c r="N400" s="12">
        <f>(Tabla_cocina[[#This Row],[Ganancia Neta]]/Tabla_cocina[[#This Row],[Costo]])</f>
        <v>0.61538461538461542</v>
      </c>
      <c r="O400" s="17">
        <f>Tabla_cocina[[#This Row],[Tiempo de Preparacion]]/1440</f>
        <v>4.1666666666666666E-3</v>
      </c>
    </row>
    <row r="401" spans="1:15" x14ac:dyDescent="0.3">
      <c r="A401" s="1">
        <v>152</v>
      </c>
      <c r="B401" s="1">
        <v>5</v>
      </c>
      <c r="C401" s="2" t="s">
        <v>15</v>
      </c>
      <c r="D401" s="2" t="s">
        <v>92</v>
      </c>
      <c r="E401" s="3">
        <v>16</v>
      </c>
      <c r="F401" s="3">
        <v>28</v>
      </c>
      <c r="G401" s="1">
        <v>2</v>
      </c>
      <c r="H401" s="1">
        <v>12</v>
      </c>
      <c r="I401" s="2" t="s">
        <v>6</v>
      </c>
      <c r="J401" s="7">
        <f>Tabla_cocina[[#This Row],[Precio Unitario]]*Tabla_cocina[[#This Row],[Cantidad Ordenada]]</f>
        <v>56</v>
      </c>
      <c r="K401" s="7">
        <f>Tabla_cocina[[#This Row],[Total del Pedido]]</f>
        <v>56</v>
      </c>
      <c r="L401" s="7">
        <f>Tabla_cocina[[#This Row],[Ganancia Bruta]]-Tabla_cocina[[#This Row],[Costo]]</f>
        <v>24</v>
      </c>
      <c r="M401" s="7">
        <f>Tabla_cocina[[#This Row],[Costo Unitario]]*Tabla_cocina[[#This Row],[Cantidad Ordenada]]</f>
        <v>32</v>
      </c>
      <c r="N401" s="12">
        <f>(Tabla_cocina[[#This Row],[Ganancia Neta]]/Tabla_cocina[[#This Row],[Costo]])</f>
        <v>0.75</v>
      </c>
      <c r="O401" s="17">
        <f>Tabla_cocina[[#This Row],[Tiempo de Preparacion]]/1440</f>
        <v>8.3333333333333332E-3</v>
      </c>
    </row>
    <row r="402" spans="1:15" x14ac:dyDescent="0.3">
      <c r="A402" s="1">
        <v>153</v>
      </c>
      <c r="B402" s="1">
        <v>10</v>
      </c>
      <c r="C402" s="2" t="s">
        <v>14</v>
      </c>
      <c r="D402" s="2" t="s">
        <v>91</v>
      </c>
      <c r="E402" s="3">
        <v>20</v>
      </c>
      <c r="F402" s="3">
        <v>33</v>
      </c>
      <c r="G402" s="1">
        <v>3</v>
      </c>
      <c r="H402" s="1">
        <v>10</v>
      </c>
      <c r="I402" s="2" t="s">
        <v>8</v>
      </c>
      <c r="J402" s="7">
        <f>Tabla_cocina[[#This Row],[Precio Unitario]]*Tabla_cocina[[#This Row],[Cantidad Ordenada]]</f>
        <v>99</v>
      </c>
      <c r="K402" s="7">
        <f>Tabla_cocina[[#This Row],[Total del Pedido]]</f>
        <v>99</v>
      </c>
      <c r="L402" s="7">
        <f>Tabla_cocina[[#This Row],[Ganancia Bruta]]-Tabla_cocina[[#This Row],[Costo]]</f>
        <v>39</v>
      </c>
      <c r="M402" s="7">
        <f>Tabla_cocina[[#This Row],[Costo Unitario]]*Tabla_cocina[[#This Row],[Cantidad Ordenada]]</f>
        <v>60</v>
      </c>
      <c r="N402" s="12">
        <f>(Tabla_cocina[[#This Row],[Ganancia Neta]]/Tabla_cocina[[#This Row],[Costo]])</f>
        <v>0.65</v>
      </c>
      <c r="O402" s="17">
        <f>Tabla_cocina[[#This Row],[Tiempo de Preparacion]]/1440</f>
        <v>6.9444444444444441E-3</v>
      </c>
    </row>
    <row r="403" spans="1:15" x14ac:dyDescent="0.3">
      <c r="A403" s="1">
        <v>153</v>
      </c>
      <c r="B403" s="1">
        <v>10</v>
      </c>
      <c r="C403" s="2" t="s">
        <v>5</v>
      </c>
      <c r="D403" s="2" t="s">
        <v>84</v>
      </c>
      <c r="E403" s="3">
        <v>14</v>
      </c>
      <c r="F403" s="3">
        <v>24</v>
      </c>
      <c r="G403" s="1">
        <v>1</v>
      </c>
      <c r="H403" s="1">
        <v>53</v>
      </c>
      <c r="I403" s="2" t="s">
        <v>8</v>
      </c>
      <c r="J403" s="7">
        <f>Tabla_cocina[[#This Row],[Precio Unitario]]*Tabla_cocina[[#This Row],[Cantidad Ordenada]]</f>
        <v>24</v>
      </c>
      <c r="K403" s="7">
        <f>Tabla_cocina[[#This Row],[Total del Pedido]]</f>
        <v>24</v>
      </c>
      <c r="L403" s="7">
        <f>Tabla_cocina[[#This Row],[Ganancia Bruta]]-Tabla_cocina[[#This Row],[Costo]]</f>
        <v>10</v>
      </c>
      <c r="M403" s="7">
        <f>Tabla_cocina[[#This Row],[Costo Unitario]]*Tabla_cocina[[#This Row],[Cantidad Ordenada]]</f>
        <v>14</v>
      </c>
      <c r="N403" s="12">
        <f>(Tabla_cocina[[#This Row],[Ganancia Neta]]/Tabla_cocina[[#This Row],[Costo]])</f>
        <v>0.7142857142857143</v>
      </c>
      <c r="O403" s="17">
        <f>Tabla_cocina[[#This Row],[Tiempo de Preparacion]]/1440</f>
        <v>3.6805555555555557E-2</v>
      </c>
    </row>
    <row r="404" spans="1:15" x14ac:dyDescent="0.3">
      <c r="A404" s="1">
        <v>153</v>
      </c>
      <c r="B404" s="1">
        <v>10</v>
      </c>
      <c r="C404" s="2" t="s">
        <v>11</v>
      </c>
      <c r="D404" s="2" t="s">
        <v>88</v>
      </c>
      <c r="E404" s="3">
        <v>25</v>
      </c>
      <c r="F404" s="3">
        <v>40</v>
      </c>
      <c r="G404" s="1">
        <v>2</v>
      </c>
      <c r="H404" s="1">
        <v>26</v>
      </c>
      <c r="I404" s="2" t="s">
        <v>6</v>
      </c>
      <c r="J404" s="7">
        <f>Tabla_cocina[[#This Row],[Precio Unitario]]*Tabla_cocina[[#This Row],[Cantidad Ordenada]]</f>
        <v>80</v>
      </c>
      <c r="K404" s="7">
        <f>Tabla_cocina[[#This Row],[Total del Pedido]]</f>
        <v>80</v>
      </c>
      <c r="L404" s="7">
        <f>Tabla_cocina[[#This Row],[Ganancia Bruta]]-Tabla_cocina[[#This Row],[Costo]]</f>
        <v>30</v>
      </c>
      <c r="M404" s="7">
        <f>Tabla_cocina[[#This Row],[Costo Unitario]]*Tabla_cocina[[#This Row],[Cantidad Ordenada]]</f>
        <v>50</v>
      </c>
      <c r="N404" s="12">
        <f>(Tabla_cocina[[#This Row],[Ganancia Neta]]/Tabla_cocina[[#This Row],[Costo]])</f>
        <v>0.6</v>
      </c>
      <c r="O404" s="17">
        <f>Tabla_cocina[[#This Row],[Tiempo de Preparacion]]/1440</f>
        <v>1.8055555555555554E-2</v>
      </c>
    </row>
    <row r="405" spans="1:15" x14ac:dyDescent="0.3">
      <c r="A405" s="1">
        <v>154</v>
      </c>
      <c r="B405" s="1">
        <v>11</v>
      </c>
      <c r="C405" s="2" t="s">
        <v>12</v>
      </c>
      <c r="D405" s="2" t="s">
        <v>89</v>
      </c>
      <c r="E405" s="3">
        <v>22</v>
      </c>
      <c r="F405" s="3">
        <v>36</v>
      </c>
      <c r="G405" s="1">
        <v>3</v>
      </c>
      <c r="H405" s="1">
        <v>52</v>
      </c>
      <c r="I405" s="2" t="s">
        <v>6</v>
      </c>
      <c r="J405" s="7">
        <f>Tabla_cocina[[#This Row],[Precio Unitario]]*Tabla_cocina[[#This Row],[Cantidad Ordenada]]</f>
        <v>108</v>
      </c>
      <c r="K405" s="7">
        <f>Tabla_cocina[[#This Row],[Total del Pedido]]</f>
        <v>108</v>
      </c>
      <c r="L405" s="7">
        <f>Tabla_cocina[[#This Row],[Ganancia Bruta]]-Tabla_cocina[[#This Row],[Costo]]</f>
        <v>42</v>
      </c>
      <c r="M405" s="7">
        <f>Tabla_cocina[[#This Row],[Costo Unitario]]*Tabla_cocina[[#This Row],[Cantidad Ordenada]]</f>
        <v>66</v>
      </c>
      <c r="N405" s="12">
        <f>(Tabla_cocina[[#This Row],[Ganancia Neta]]/Tabla_cocina[[#This Row],[Costo]])</f>
        <v>0.63636363636363635</v>
      </c>
      <c r="O405" s="17">
        <f>Tabla_cocina[[#This Row],[Tiempo de Preparacion]]/1440</f>
        <v>3.6111111111111108E-2</v>
      </c>
    </row>
    <row r="406" spans="1:15" x14ac:dyDescent="0.3">
      <c r="A406" s="1">
        <v>154</v>
      </c>
      <c r="B406" s="1">
        <v>11</v>
      </c>
      <c r="C406" s="2" t="s">
        <v>24</v>
      </c>
      <c r="D406" s="2" t="s">
        <v>101</v>
      </c>
      <c r="E406" s="3">
        <v>10</v>
      </c>
      <c r="F406" s="3">
        <v>18</v>
      </c>
      <c r="G406" s="1">
        <v>2</v>
      </c>
      <c r="H406" s="1">
        <v>30</v>
      </c>
      <c r="I406" s="2" t="s">
        <v>6</v>
      </c>
      <c r="J406" s="7">
        <f>Tabla_cocina[[#This Row],[Precio Unitario]]*Tabla_cocina[[#This Row],[Cantidad Ordenada]]</f>
        <v>36</v>
      </c>
      <c r="K406" s="7">
        <f>Tabla_cocina[[#This Row],[Total del Pedido]]</f>
        <v>36</v>
      </c>
      <c r="L406" s="7">
        <f>Tabla_cocina[[#This Row],[Ganancia Bruta]]-Tabla_cocina[[#This Row],[Costo]]</f>
        <v>16</v>
      </c>
      <c r="M406" s="7">
        <f>Tabla_cocina[[#This Row],[Costo Unitario]]*Tabla_cocina[[#This Row],[Cantidad Ordenada]]</f>
        <v>20</v>
      </c>
      <c r="N406" s="12">
        <f>(Tabla_cocina[[#This Row],[Ganancia Neta]]/Tabla_cocina[[#This Row],[Costo]])</f>
        <v>0.8</v>
      </c>
      <c r="O406" s="17">
        <f>Tabla_cocina[[#This Row],[Tiempo de Preparacion]]/1440</f>
        <v>2.0833333333333332E-2</v>
      </c>
    </row>
    <row r="407" spans="1:15" x14ac:dyDescent="0.3">
      <c r="A407" s="1">
        <v>155</v>
      </c>
      <c r="B407" s="1">
        <v>7</v>
      </c>
      <c r="C407" s="2" t="s">
        <v>10</v>
      </c>
      <c r="D407" s="2" t="s">
        <v>87</v>
      </c>
      <c r="E407" s="3">
        <v>16</v>
      </c>
      <c r="F407" s="3">
        <v>27</v>
      </c>
      <c r="G407" s="1">
        <v>2</v>
      </c>
      <c r="H407" s="1">
        <v>24</v>
      </c>
      <c r="I407" s="2" t="s">
        <v>8</v>
      </c>
      <c r="J407" s="7">
        <f>Tabla_cocina[[#This Row],[Precio Unitario]]*Tabla_cocina[[#This Row],[Cantidad Ordenada]]</f>
        <v>54</v>
      </c>
      <c r="K407" s="7">
        <f>Tabla_cocina[[#This Row],[Total del Pedido]]</f>
        <v>54</v>
      </c>
      <c r="L407" s="7">
        <f>Tabla_cocina[[#This Row],[Ganancia Bruta]]-Tabla_cocina[[#This Row],[Costo]]</f>
        <v>22</v>
      </c>
      <c r="M407" s="7">
        <f>Tabla_cocina[[#This Row],[Costo Unitario]]*Tabla_cocina[[#This Row],[Cantidad Ordenada]]</f>
        <v>32</v>
      </c>
      <c r="N407" s="12">
        <f>(Tabla_cocina[[#This Row],[Ganancia Neta]]/Tabla_cocina[[#This Row],[Costo]])</f>
        <v>0.6875</v>
      </c>
      <c r="O407" s="17">
        <f>Tabla_cocina[[#This Row],[Tiempo de Preparacion]]/1440</f>
        <v>1.6666666666666666E-2</v>
      </c>
    </row>
    <row r="408" spans="1:15" x14ac:dyDescent="0.3">
      <c r="A408" s="1">
        <v>155</v>
      </c>
      <c r="B408" s="1">
        <v>7</v>
      </c>
      <c r="C408" s="2" t="s">
        <v>9</v>
      </c>
      <c r="D408" s="2" t="s">
        <v>86</v>
      </c>
      <c r="E408" s="3">
        <v>19</v>
      </c>
      <c r="F408" s="3">
        <v>31</v>
      </c>
      <c r="G408" s="1">
        <v>2</v>
      </c>
      <c r="H408" s="1">
        <v>43</v>
      </c>
      <c r="I408" s="2" t="s">
        <v>6</v>
      </c>
      <c r="J408" s="7">
        <f>Tabla_cocina[[#This Row],[Precio Unitario]]*Tabla_cocina[[#This Row],[Cantidad Ordenada]]</f>
        <v>62</v>
      </c>
      <c r="K408" s="7">
        <f>Tabla_cocina[[#This Row],[Total del Pedido]]</f>
        <v>62</v>
      </c>
      <c r="L408" s="7">
        <f>Tabla_cocina[[#This Row],[Ganancia Bruta]]-Tabla_cocina[[#This Row],[Costo]]</f>
        <v>24</v>
      </c>
      <c r="M408" s="7">
        <f>Tabla_cocina[[#This Row],[Costo Unitario]]*Tabla_cocina[[#This Row],[Cantidad Ordenada]]</f>
        <v>38</v>
      </c>
      <c r="N408" s="12">
        <f>(Tabla_cocina[[#This Row],[Ganancia Neta]]/Tabla_cocina[[#This Row],[Costo]])</f>
        <v>0.63157894736842102</v>
      </c>
      <c r="O408" s="17">
        <f>Tabla_cocina[[#This Row],[Tiempo de Preparacion]]/1440</f>
        <v>2.9861111111111113E-2</v>
      </c>
    </row>
    <row r="409" spans="1:15" x14ac:dyDescent="0.3">
      <c r="A409" s="1">
        <v>155</v>
      </c>
      <c r="B409" s="1">
        <v>7</v>
      </c>
      <c r="C409" s="2" t="s">
        <v>21</v>
      </c>
      <c r="D409" s="2" t="s">
        <v>98</v>
      </c>
      <c r="E409" s="3">
        <v>12</v>
      </c>
      <c r="F409" s="3">
        <v>20</v>
      </c>
      <c r="G409" s="1">
        <v>1</v>
      </c>
      <c r="H409" s="1">
        <v>33</v>
      </c>
      <c r="I409" s="2" t="s">
        <v>8</v>
      </c>
      <c r="J409" s="7">
        <f>Tabla_cocina[[#This Row],[Precio Unitario]]*Tabla_cocina[[#This Row],[Cantidad Ordenada]]</f>
        <v>20</v>
      </c>
      <c r="K409" s="7">
        <f>Tabla_cocina[[#This Row],[Total del Pedido]]</f>
        <v>20</v>
      </c>
      <c r="L409" s="7">
        <f>Tabla_cocina[[#This Row],[Ganancia Bruta]]-Tabla_cocina[[#This Row],[Costo]]</f>
        <v>8</v>
      </c>
      <c r="M409" s="7">
        <f>Tabla_cocina[[#This Row],[Costo Unitario]]*Tabla_cocina[[#This Row],[Cantidad Ordenada]]</f>
        <v>12</v>
      </c>
      <c r="N409" s="12">
        <f>(Tabla_cocina[[#This Row],[Ganancia Neta]]/Tabla_cocina[[#This Row],[Costo]])</f>
        <v>0.66666666666666663</v>
      </c>
      <c r="O409" s="17">
        <f>Tabla_cocina[[#This Row],[Tiempo de Preparacion]]/1440</f>
        <v>2.2916666666666665E-2</v>
      </c>
    </row>
    <row r="410" spans="1:15" x14ac:dyDescent="0.3">
      <c r="A410" s="1">
        <v>156</v>
      </c>
      <c r="B410" s="1">
        <v>6</v>
      </c>
      <c r="C410" s="2" t="s">
        <v>15</v>
      </c>
      <c r="D410" s="2" t="s">
        <v>92</v>
      </c>
      <c r="E410" s="3">
        <v>16</v>
      </c>
      <c r="F410" s="3">
        <v>28</v>
      </c>
      <c r="G410" s="1">
        <v>2</v>
      </c>
      <c r="H410" s="1">
        <v>6</v>
      </c>
      <c r="I410" s="2" t="s">
        <v>6</v>
      </c>
      <c r="J410" s="7">
        <f>Tabla_cocina[[#This Row],[Precio Unitario]]*Tabla_cocina[[#This Row],[Cantidad Ordenada]]</f>
        <v>56</v>
      </c>
      <c r="K410" s="7">
        <f>Tabla_cocina[[#This Row],[Total del Pedido]]</f>
        <v>56</v>
      </c>
      <c r="L410" s="7">
        <f>Tabla_cocina[[#This Row],[Ganancia Bruta]]-Tabla_cocina[[#This Row],[Costo]]</f>
        <v>24</v>
      </c>
      <c r="M410" s="7">
        <f>Tabla_cocina[[#This Row],[Costo Unitario]]*Tabla_cocina[[#This Row],[Cantidad Ordenada]]</f>
        <v>32</v>
      </c>
      <c r="N410" s="12">
        <f>(Tabla_cocina[[#This Row],[Ganancia Neta]]/Tabla_cocina[[#This Row],[Costo]])</f>
        <v>0.75</v>
      </c>
      <c r="O410" s="17">
        <f>Tabla_cocina[[#This Row],[Tiempo de Preparacion]]/1440</f>
        <v>4.1666666666666666E-3</v>
      </c>
    </row>
    <row r="411" spans="1:15" x14ac:dyDescent="0.3">
      <c r="A411" s="1">
        <v>157</v>
      </c>
      <c r="B411" s="1">
        <v>13</v>
      </c>
      <c r="C411" s="2" t="s">
        <v>26</v>
      </c>
      <c r="D411" s="2" t="s">
        <v>103</v>
      </c>
      <c r="E411" s="3">
        <v>15</v>
      </c>
      <c r="F411" s="3">
        <v>25</v>
      </c>
      <c r="G411" s="1">
        <v>3</v>
      </c>
      <c r="H411" s="1">
        <v>48</v>
      </c>
      <c r="I411" s="2" t="s">
        <v>8</v>
      </c>
      <c r="J411" s="7">
        <f>Tabla_cocina[[#This Row],[Precio Unitario]]*Tabla_cocina[[#This Row],[Cantidad Ordenada]]</f>
        <v>75</v>
      </c>
      <c r="K411" s="7">
        <f>Tabla_cocina[[#This Row],[Total del Pedido]]</f>
        <v>75</v>
      </c>
      <c r="L411" s="7">
        <f>Tabla_cocina[[#This Row],[Ganancia Bruta]]-Tabla_cocina[[#This Row],[Costo]]</f>
        <v>30</v>
      </c>
      <c r="M411" s="7">
        <f>Tabla_cocina[[#This Row],[Costo Unitario]]*Tabla_cocina[[#This Row],[Cantidad Ordenada]]</f>
        <v>45</v>
      </c>
      <c r="N411" s="12">
        <f>(Tabla_cocina[[#This Row],[Ganancia Neta]]/Tabla_cocina[[#This Row],[Costo]])</f>
        <v>0.66666666666666663</v>
      </c>
      <c r="O411" s="17">
        <f>Tabla_cocina[[#This Row],[Tiempo de Preparacion]]/1440</f>
        <v>3.3333333333333333E-2</v>
      </c>
    </row>
    <row r="412" spans="1:15" x14ac:dyDescent="0.3">
      <c r="A412" s="1">
        <v>157</v>
      </c>
      <c r="B412" s="1">
        <v>13</v>
      </c>
      <c r="C412" s="2" t="s">
        <v>15</v>
      </c>
      <c r="D412" s="2" t="s">
        <v>92</v>
      </c>
      <c r="E412" s="3">
        <v>16</v>
      </c>
      <c r="F412" s="3">
        <v>28</v>
      </c>
      <c r="G412" s="1">
        <v>1</v>
      </c>
      <c r="H412" s="1">
        <v>54</v>
      </c>
      <c r="I412" s="2" t="s">
        <v>8</v>
      </c>
      <c r="J412" s="7">
        <f>Tabla_cocina[[#This Row],[Precio Unitario]]*Tabla_cocina[[#This Row],[Cantidad Ordenada]]</f>
        <v>28</v>
      </c>
      <c r="K412" s="7">
        <f>Tabla_cocina[[#This Row],[Total del Pedido]]</f>
        <v>28</v>
      </c>
      <c r="L412" s="7">
        <f>Tabla_cocina[[#This Row],[Ganancia Bruta]]-Tabla_cocina[[#This Row],[Costo]]</f>
        <v>12</v>
      </c>
      <c r="M412" s="7">
        <f>Tabla_cocina[[#This Row],[Costo Unitario]]*Tabla_cocina[[#This Row],[Cantidad Ordenada]]</f>
        <v>16</v>
      </c>
      <c r="N412" s="12">
        <f>(Tabla_cocina[[#This Row],[Ganancia Neta]]/Tabla_cocina[[#This Row],[Costo]])</f>
        <v>0.75</v>
      </c>
      <c r="O412" s="17">
        <f>Tabla_cocina[[#This Row],[Tiempo de Preparacion]]/1440</f>
        <v>3.7499999999999999E-2</v>
      </c>
    </row>
    <row r="413" spans="1:15" x14ac:dyDescent="0.3">
      <c r="A413" s="1">
        <v>157</v>
      </c>
      <c r="B413" s="1">
        <v>13</v>
      </c>
      <c r="C413" s="2" t="s">
        <v>7</v>
      </c>
      <c r="D413" s="2" t="s">
        <v>85</v>
      </c>
      <c r="E413" s="3">
        <v>18</v>
      </c>
      <c r="F413" s="3">
        <v>30</v>
      </c>
      <c r="G413" s="1">
        <v>2</v>
      </c>
      <c r="H413" s="1">
        <v>27</v>
      </c>
      <c r="I413" s="2" t="s">
        <v>6</v>
      </c>
      <c r="J413" s="7">
        <f>Tabla_cocina[[#This Row],[Precio Unitario]]*Tabla_cocina[[#This Row],[Cantidad Ordenada]]</f>
        <v>60</v>
      </c>
      <c r="K413" s="7">
        <f>Tabla_cocina[[#This Row],[Total del Pedido]]</f>
        <v>60</v>
      </c>
      <c r="L413" s="7">
        <f>Tabla_cocina[[#This Row],[Ganancia Bruta]]-Tabla_cocina[[#This Row],[Costo]]</f>
        <v>24</v>
      </c>
      <c r="M413" s="7">
        <f>Tabla_cocina[[#This Row],[Costo Unitario]]*Tabla_cocina[[#This Row],[Cantidad Ordenada]]</f>
        <v>36</v>
      </c>
      <c r="N413" s="12">
        <f>(Tabla_cocina[[#This Row],[Ganancia Neta]]/Tabla_cocina[[#This Row],[Costo]])</f>
        <v>0.66666666666666663</v>
      </c>
      <c r="O413" s="17">
        <f>Tabla_cocina[[#This Row],[Tiempo de Preparacion]]/1440</f>
        <v>1.8749999999999999E-2</v>
      </c>
    </row>
    <row r="414" spans="1:15" x14ac:dyDescent="0.3">
      <c r="A414" s="1">
        <v>157</v>
      </c>
      <c r="B414" s="1">
        <v>13</v>
      </c>
      <c r="C414" s="2" t="s">
        <v>12</v>
      </c>
      <c r="D414" s="2" t="s">
        <v>89</v>
      </c>
      <c r="E414" s="3">
        <v>22</v>
      </c>
      <c r="F414" s="3">
        <v>36</v>
      </c>
      <c r="G414" s="1">
        <v>3</v>
      </c>
      <c r="H414" s="1">
        <v>21</v>
      </c>
      <c r="I414" s="2" t="s">
        <v>6</v>
      </c>
      <c r="J414" s="7">
        <f>Tabla_cocina[[#This Row],[Precio Unitario]]*Tabla_cocina[[#This Row],[Cantidad Ordenada]]</f>
        <v>108</v>
      </c>
      <c r="K414" s="7">
        <f>Tabla_cocina[[#This Row],[Total del Pedido]]</f>
        <v>108</v>
      </c>
      <c r="L414" s="7">
        <f>Tabla_cocina[[#This Row],[Ganancia Bruta]]-Tabla_cocina[[#This Row],[Costo]]</f>
        <v>42</v>
      </c>
      <c r="M414" s="7">
        <f>Tabla_cocina[[#This Row],[Costo Unitario]]*Tabla_cocina[[#This Row],[Cantidad Ordenada]]</f>
        <v>66</v>
      </c>
      <c r="N414" s="12">
        <f>(Tabla_cocina[[#This Row],[Ganancia Neta]]/Tabla_cocina[[#This Row],[Costo]])</f>
        <v>0.63636363636363635</v>
      </c>
      <c r="O414" s="17">
        <f>Tabla_cocina[[#This Row],[Tiempo de Preparacion]]/1440</f>
        <v>1.4583333333333334E-2</v>
      </c>
    </row>
    <row r="415" spans="1:15" x14ac:dyDescent="0.3">
      <c r="A415" s="1">
        <v>158</v>
      </c>
      <c r="B415" s="1">
        <v>5</v>
      </c>
      <c r="C415" s="2" t="s">
        <v>16</v>
      </c>
      <c r="D415" s="2" t="s">
        <v>93</v>
      </c>
      <c r="E415" s="3">
        <v>11</v>
      </c>
      <c r="F415" s="3">
        <v>19</v>
      </c>
      <c r="G415" s="1">
        <v>1</v>
      </c>
      <c r="H415" s="1">
        <v>57</v>
      </c>
      <c r="I415" s="2" t="s">
        <v>6</v>
      </c>
      <c r="J415" s="7">
        <f>Tabla_cocina[[#This Row],[Precio Unitario]]*Tabla_cocina[[#This Row],[Cantidad Ordenada]]</f>
        <v>19</v>
      </c>
      <c r="K415" s="7">
        <f>Tabla_cocina[[#This Row],[Total del Pedido]]</f>
        <v>19</v>
      </c>
      <c r="L415" s="7">
        <f>Tabla_cocina[[#This Row],[Ganancia Bruta]]-Tabla_cocina[[#This Row],[Costo]]</f>
        <v>8</v>
      </c>
      <c r="M415" s="7">
        <f>Tabla_cocina[[#This Row],[Costo Unitario]]*Tabla_cocina[[#This Row],[Cantidad Ordenada]]</f>
        <v>11</v>
      </c>
      <c r="N415" s="12">
        <f>(Tabla_cocina[[#This Row],[Ganancia Neta]]/Tabla_cocina[[#This Row],[Costo]])</f>
        <v>0.72727272727272729</v>
      </c>
      <c r="O415" s="17">
        <f>Tabla_cocina[[#This Row],[Tiempo de Preparacion]]/1440</f>
        <v>3.9583333333333331E-2</v>
      </c>
    </row>
    <row r="416" spans="1:15" x14ac:dyDescent="0.3">
      <c r="A416" s="1">
        <v>158</v>
      </c>
      <c r="B416" s="1">
        <v>5</v>
      </c>
      <c r="C416" s="2" t="s">
        <v>25</v>
      </c>
      <c r="D416" s="2" t="s">
        <v>102</v>
      </c>
      <c r="E416" s="3">
        <v>15</v>
      </c>
      <c r="F416" s="3">
        <v>26</v>
      </c>
      <c r="G416" s="1">
        <v>3</v>
      </c>
      <c r="H416" s="1">
        <v>55</v>
      </c>
      <c r="I416" s="2" t="s">
        <v>6</v>
      </c>
      <c r="J416" s="7">
        <f>Tabla_cocina[[#This Row],[Precio Unitario]]*Tabla_cocina[[#This Row],[Cantidad Ordenada]]</f>
        <v>78</v>
      </c>
      <c r="K416" s="7">
        <f>Tabla_cocina[[#This Row],[Total del Pedido]]</f>
        <v>78</v>
      </c>
      <c r="L416" s="7">
        <f>Tabla_cocina[[#This Row],[Ganancia Bruta]]-Tabla_cocina[[#This Row],[Costo]]</f>
        <v>33</v>
      </c>
      <c r="M416" s="7">
        <f>Tabla_cocina[[#This Row],[Costo Unitario]]*Tabla_cocina[[#This Row],[Cantidad Ordenada]]</f>
        <v>45</v>
      </c>
      <c r="N416" s="12">
        <f>(Tabla_cocina[[#This Row],[Ganancia Neta]]/Tabla_cocina[[#This Row],[Costo]])</f>
        <v>0.73333333333333328</v>
      </c>
      <c r="O416" s="17">
        <f>Tabla_cocina[[#This Row],[Tiempo de Preparacion]]/1440</f>
        <v>3.8194444444444448E-2</v>
      </c>
    </row>
    <row r="417" spans="1:15" x14ac:dyDescent="0.3">
      <c r="A417" s="1">
        <v>158</v>
      </c>
      <c r="B417" s="1">
        <v>5</v>
      </c>
      <c r="C417" s="2" t="s">
        <v>12</v>
      </c>
      <c r="D417" s="2" t="s">
        <v>89</v>
      </c>
      <c r="E417" s="3">
        <v>22</v>
      </c>
      <c r="F417" s="3">
        <v>36</v>
      </c>
      <c r="G417" s="1">
        <v>3</v>
      </c>
      <c r="H417" s="1">
        <v>7</v>
      </c>
      <c r="I417" s="2" t="s">
        <v>6</v>
      </c>
      <c r="J417" s="7">
        <f>Tabla_cocina[[#This Row],[Precio Unitario]]*Tabla_cocina[[#This Row],[Cantidad Ordenada]]</f>
        <v>108</v>
      </c>
      <c r="K417" s="7">
        <f>Tabla_cocina[[#This Row],[Total del Pedido]]</f>
        <v>108</v>
      </c>
      <c r="L417" s="7">
        <f>Tabla_cocina[[#This Row],[Ganancia Bruta]]-Tabla_cocina[[#This Row],[Costo]]</f>
        <v>42</v>
      </c>
      <c r="M417" s="7">
        <f>Tabla_cocina[[#This Row],[Costo Unitario]]*Tabla_cocina[[#This Row],[Cantidad Ordenada]]</f>
        <v>66</v>
      </c>
      <c r="N417" s="12">
        <f>(Tabla_cocina[[#This Row],[Ganancia Neta]]/Tabla_cocina[[#This Row],[Costo]])</f>
        <v>0.63636363636363635</v>
      </c>
      <c r="O417" s="17">
        <f>Tabla_cocina[[#This Row],[Tiempo de Preparacion]]/1440</f>
        <v>4.8611111111111112E-3</v>
      </c>
    </row>
    <row r="418" spans="1:15" x14ac:dyDescent="0.3">
      <c r="A418" s="1">
        <v>158</v>
      </c>
      <c r="B418" s="1">
        <v>5</v>
      </c>
      <c r="C418" s="2" t="s">
        <v>17</v>
      </c>
      <c r="D418" s="2" t="s">
        <v>94</v>
      </c>
      <c r="E418" s="3">
        <v>21</v>
      </c>
      <c r="F418" s="3">
        <v>35</v>
      </c>
      <c r="G418" s="1">
        <v>3</v>
      </c>
      <c r="H418" s="1">
        <v>16</v>
      </c>
      <c r="I418" s="2" t="s">
        <v>8</v>
      </c>
      <c r="J418" s="7">
        <f>Tabla_cocina[[#This Row],[Precio Unitario]]*Tabla_cocina[[#This Row],[Cantidad Ordenada]]</f>
        <v>105</v>
      </c>
      <c r="K418" s="7">
        <f>Tabla_cocina[[#This Row],[Total del Pedido]]</f>
        <v>105</v>
      </c>
      <c r="L418" s="7">
        <f>Tabla_cocina[[#This Row],[Ganancia Bruta]]-Tabla_cocina[[#This Row],[Costo]]</f>
        <v>42</v>
      </c>
      <c r="M418" s="7">
        <f>Tabla_cocina[[#This Row],[Costo Unitario]]*Tabla_cocina[[#This Row],[Cantidad Ordenada]]</f>
        <v>63</v>
      </c>
      <c r="N418" s="12">
        <f>(Tabla_cocina[[#This Row],[Ganancia Neta]]/Tabla_cocina[[#This Row],[Costo]])</f>
        <v>0.66666666666666663</v>
      </c>
      <c r="O418" s="17">
        <f>Tabla_cocina[[#This Row],[Tiempo de Preparacion]]/1440</f>
        <v>1.1111111111111112E-2</v>
      </c>
    </row>
    <row r="419" spans="1:15" x14ac:dyDescent="0.3">
      <c r="A419" s="1">
        <v>159</v>
      </c>
      <c r="B419" s="1">
        <v>16</v>
      </c>
      <c r="C419" s="2" t="s">
        <v>13</v>
      </c>
      <c r="D419" s="2" t="s">
        <v>90</v>
      </c>
      <c r="E419" s="3">
        <v>17</v>
      </c>
      <c r="F419" s="3">
        <v>29</v>
      </c>
      <c r="G419" s="1">
        <v>3</v>
      </c>
      <c r="H419" s="1">
        <v>23</v>
      </c>
      <c r="I419" s="2" t="s">
        <v>8</v>
      </c>
      <c r="J419" s="7">
        <f>Tabla_cocina[[#This Row],[Precio Unitario]]*Tabla_cocina[[#This Row],[Cantidad Ordenada]]</f>
        <v>87</v>
      </c>
      <c r="K419" s="7">
        <f>Tabla_cocina[[#This Row],[Total del Pedido]]</f>
        <v>87</v>
      </c>
      <c r="L419" s="7">
        <f>Tabla_cocina[[#This Row],[Ganancia Bruta]]-Tabla_cocina[[#This Row],[Costo]]</f>
        <v>36</v>
      </c>
      <c r="M419" s="7">
        <f>Tabla_cocina[[#This Row],[Costo Unitario]]*Tabla_cocina[[#This Row],[Cantidad Ordenada]]</f>
        <v>51</v>
      </c>
      <c r="N419" s="12">
        <f>(Tabla_cocina[[#This Row],[Ganancia Neta]]/Tabla_cocina[[#This Row],[Costo]])</f>
        <v>0.70588235294117652</v>
      </c>
      <c r="O419" s="17">
        <f>Tabla_cocina[[#This Row],[Tiempo de Preparacion]]/1440</f>
        <v>1.5972222222222221E-2</v>
      </c>
    </row>
    <row r="420" spans="1:15" x14ac:dyDescent="0.3">
      <c r="A420" s="1">
        <v>159</v>
      </c>
      <c r="B420" s="1">
        <v>16</v>
      </c>
      <c r="C420" s="2" t="s">
        <v>9</v>
      </c>
      <c r="D420" s="2" t="s">
        <v>86</v>
      </c>
      <c r="E420" s="3">
        <v>19</v>
      </c>
      <c r="F420" s="3">
        <v>31</v>
      </c>
      <c r="G420" s="1">
        <v>1</v>
      </c>
      <c r="H420" s="1">
        <v>5</v>
      </c>
      <c r="I420" s="2" t="s">
        <v>6</v>
      </c>
      <c r="J420" s="7">
        <f>Tabla_cocina[[#This Row],[Precio Unitario]]*Tabla_cocina[[#This Row],[Cantidad Ordenada]]</f>
        <v>31</v>
      </c>
      <c r="K420" s="7">
        <f>Tabla_cocina[[#This Row],[Total del Pedido]]</f>
        <v>31</v>
      </c>
      <c r="L420" s="7">
        <f>Tabla_cocina[[#This Row],[Ganancia Bruta]]-Tabla_cocina[[#This Row],[Costo]]</f>
        <v>12</v>
      </c>
      <c r="M420" s="7">
        <f>Tabla_cocina[[#This Row],[Costo Unitario]]*Tabla_cocina[[#This Row],[Cantidad Ordenada]]</f>
        <v>19</v>
      </c>
      <c r="N420" s="12">
        <f>(Tabla_cocina[[#This Row],[Ganancia Neta]]/Tabla_cocina[[#This Row],[Costo]])</f>
        <v>0.63157894736842102</v>
      </c>
      <c r="O420" s="17">
        <f>Tabla_cocina[[#This Row],[Tiempo de Preparacion]]/1440</f>
        <v>3.472222222222222E-3</v>
      </c>
    </row>
    <row r="421" spans="1:15" x14ac:dyDescent="0.3">
      <c r="A421" s="1">
        <v>159</v>
      </c>
      <c r="B421" s="1">
        <v>16</v>
      </c>
      <c r="C421" s="2" t="s">
        <v>24</v>
      </c>
      <c r="D421" s="2" t="s">
        <v>101</v>
      </c>
      <c r="E421" s="3">
        <v>10</v>
      </c>
      <c r="F421" s="3">
        <v>18</v>
      </c>
      <c r="G421" s="1">
        <v>2</v>
      </c>
      <c r="H421" s="1">
        <v>6</v>
      </c>
      <c r="I421" s="2" t="s">
        <v>6</v>
      </c>
      <c r="J421" s="7">
        <f>Tabla_cocina[[#This Row],[Precio Unitario]]*Tabla_cocina[[#This Row],[Cantidad Ordenada]]</f>
        <v>36</v>
      </c>
      <c r="K421" s="7">
        <f>Tabla_cocina[[#This Row],[Total del Pedido]]</f>
        <v>36</v>
      </c>
      <c r="L421" s="7">
        <f>Tabla_cocina[[#This Row],[Ganancia Bruta]]-Tabla_cocina[[#This Row],[Costo]]</f>
        <v>16</v>
      </c>
      <c r="M421" s="7">
        <f>Tabla_cocina[[#This Row],[Costo Unitario]]*Tabla_cocina[[#This Row],[Cantidad Ordenada]]</f>
        <v>20</v>
      </c>
      <c r="N421" s="12">
        <f>(Tabla_cocina[[#This Row],[Ganancia Neta]]/Tabla_cocina[[#This Row],[Costo]])</f>
        <v>0.8</v>
      </c>
      <c r="O421" s="17">
        <f>Tabla_cocina[[#This Row],[Tiempo de Preparacion]]/1440</f>
        <v>4.1666666666666666E-3</v>
      </c>
    </row>
    <row r="422" spans="1:15" x14ac:dyDescent="0.3">
      <c r="A422" s="1">
        <v>159</v>
      </c>
      <c r="B422" s="1">
        <v>16</v>
      </c>
      <c r="C422" s="2" t="s">
        <v>14</v>
      </c>
      <c r="D422" s="2" t="s">
        <v>91</v>
      </c>
      <c r="E422" s="3">
        <v>20</v>
      </c>
      <c r="F422" s="3">
        <v>33</v>
      </c>
      <c r="G422" s="1">
        <v>3</v>
      </c>
      <c r="H422" s="1">
        <v>40</v>
      </c>
      <c r="I422" s="2" t="s">
        <v>6</v>
      </c>
      <c r="J422" s="7">
        <f>Tabla_cocina[[#This Row],[Precio Unitario]]*Tabla_cocina[[#This Row],[Cantidad Ordenada]]</f>
        <v>99</v>
      </c>
      <c r="K422" s="7">
        <f>Tabla_cocina[[#This Row],[Total del Pedido]]</f>
        <v>99</v>
      </c>
      <c r="L422" s="7">
        <f>Tabla_cocina[[#This Row],[Ganancia Bruta]]-Tabla_cocina[[#This Row],[Costo]]</f>
        <v>39</v>
      </c>
      <c r="M422" s="7">
        <f>Tabla_cocina[[#This Row],[Costo Unitario]]*Tabla_cocina[[#This Row],[Cantidad Ordenada]]</f>
        <v>60</v>
      </c>
      <c r="N422" s="12">
        <f>(Tabla_cocina[[#This Row],[Ganancia Neta]]/Tabla_cocina[[#This Row],[Costo]])</f>
        <v>0.65</v>
      </c>
      <c r="O422" s="17">
        <f>Tabla_cocina[[#This Row],[Tiempo de Preparacion]]/1440</f>
        <v>2.7777777777777776E-2</v>
      </c>
    </row>
    <row r="423" spans="1:15" x14ac:dyDescent="0.3">
      <c r="A423" s="1">
        <v>160</v>
      </c>
      <c r="B423" s="1">
        <v>19</v>
      </c>
      <c r="C423" s="2" t="s">
        <v>12</v>
      </c>
      <c r="D423" s="2" t="s">
        <v>89</v>
      </c>
      <c r="E423" s="3">
        <v>22</v>
      </c>
      <c r="F423" s="3">
        <v>36</v>
      </c>
      <c r="G423" s="1">
        <v>3</v>
      </c>
      <c r="H423" s="1">
        <v>20</v>
      </c>
      <c r="I423" s="2" t="s">
        <v>6</v>
      </c>
      <c r="J423" s="7">
        <f>Tabla_cocina[[#This Row],[Precio Unitario]]*Tabla_cocina[[#This Row],[Cantidad Ordenada]]</f>
        <v>108</v>
      </c>
      <c r="K423" s="7">
        <f>Tabla_cocina[[#This Row],[Total del Pedido]]</f>
        <v>108</v>
      </c>
      <c r="L423" s="7">
        <f>Tabla_cocina[[#This Row],[Ganancia Bruta]]-Tabla_cocina[[#This Row],[Costo]]</f>
        <v>42</v>
      </c>
      <c r="M423" s="7">
        <f>Tabla_cocina[[#This Row],[Costo Unitario]]*Tabla_cocina[[#This Row],[Cantidad Ordenada]]</f>
        <v>66</v>
      </c>
      <c r="N423" s="12">
        <f>(Tabla_cocina[[#This Row],[Ganancia Neta]]/Tabla_cocina[[#This Row],[Costo]])</f>
        <v>0.63636363636363635</v>
      </c>
      <c r="O423" s="17">
        <f>Tabla_cocina[[#This Row],[Tiempo de Preparacion]]/1440</f>
        <v>1.3888888888888888E-2</v>
      </c>
    </row>
    <row r="424" spans="1:15" x14ac:dyDescent="0.3">
      <c r="A424" s="1">
        <v>160</v>
      </c>
      <c r="B424" s="1">
        <v>19</v>
      </c>
      <c r="C424" s="2" t="s">
        <v>5</v>
      </c>
      <c r="D424" s="2" t="s">
        <v>84</v>
      </c>
      <c r="E424" s="3">
        <v>14</v>
      </c>
      <c r="F424" s="3">
        <v>24</v>
      </c>
      <c r="G424" s="1">
        <v>2</v>
      </c>
      <c r="H424" s="1">
        <v>47</v>
      </c>
      <c r="I424" s="2" t="s">
        <v>6</v>
      </c>
      <c r="J424" s="7">
        <f>Tabla_cocina[[#This Row],[Precio Unitario]]*Tabla_cocina[[#This Row],[Cantidad Ordenada]]</f>
        <v>48</v>
      </c>
      <c r="K424" s="7">
        <f>Tabla_cocina[[#This Row],[Total del Pedido]]</f>
        <v>48</v>
      </c>
      <c r="L424" s="7">
        <f>Tabla_cocina[[#This Row],[Ganancia Bruta]]-Tabla_cocina[[#This Row],[Costo]]</f>
        <v>20</v>
      </c>
      <c r="M424" s="7">
        <f>Tabla_cocina[[#This Row],[Costo Unitario]]*Tabla_cocina[[#This Row],[Cantidad Ordenada]]</f>
        <v>28</v>
      </c>
      <c r="N424" s="12">
        <f>(Tabla_cocina[[#This Row],[Ganancia Neta]]/Tabla_cocina[[#This Row],[Costo]])</f>
        <v>0.7142857142857143</v>
      </c>
      <c r="O424" s="17">
        <f>Tabla_cocina[[#This Row],[Tiempo de Preparacion]]/1440</f>
        <v>3.2638888888888891E-2</v>
      </c>
    </row>
    <row r="425" spans="1:15" x14ac:dyDescent="0.3">
      <c r="A425" s="1">
        <v>161</v>
      </c>
      <c r="B425" s="1">
        <v>13</v>
      </c>
      <c r="C425" s="2" t="s">
        <v>15</v>
      </c>
      <c r="D425" s="2" t="s">
        <v>92</v>
      </c>
      <c r="E425" s="3">
        <v>16</v>
      </c>
      <c r="F425" s="3">
        <v>28</v>
      </c>
      <c r="G425" s="1">
        <v>3</v>
      </c>
      <c r="H425" s="1">
        <v>57</v>
      </c>
      <c r="I425" s="2" t="s">
        <v>6</v>
      </c>
      <c r="J425" s="7">
        <f>Tabla_cocina[[#This Row],[Precio Unitario]]*Tabla_cocina[[#This Row],[Cantidad Ordenada]]</f>
        <v>84</v>
      </c>
      <c r="K425" s="7">
        <f>Tabla_cocina[[#This Row],[Total del Pedido]]</f>
        <v>84</v>
      </c>
      <c r="L425" s="7">
        <f>Tabla_cocina[[#This Row],[Ganancia Bruta]]-Tabla_cocina[[#This Row],[Costo]]</f>
        <v>36</v>
      </c>
      <c r="M425" s="7">
        <f>Tabla_cocina[[#This Row],[Costo Unitario]]*Tabla_cocina[[#This Row],[Cantidad Ordenada]]</f>
        <v>48</v>
      </c>
      <c r="N425" s="12">
        <f>(Tabla_cocina[[#This Row],[Ganancia Neta]]/Tabla_cocina[[#This Row],[Costo]])</f>
        <v>0.75</v>
      </c>
      <c r="O425" s="17">
        <f>Tabla_cocina[[#This Row],[Tiempo de Preparacion]]/1440</f>
        <v>3.9583333333333331E-2</v>
      </c>
    </row>
    <row r="426" spans="1:15" x14ac:dyDescent="0.3">
      <c r="A426" s="1">
        <v>162</v>
      </c>
      <c r="B426" s="1">
        <v>14</v>
      </c>
      <c r="C426" s="2" t="s">
        <v>5</v>
      </c>
      <c r="D426" s="2" t="s">
        <v>84</v>
      </c>
      <c r="E426" s="3">
        <v>14</v>
      </c>
      <c r="F426" s="3">
        <v>24</v>
      </c>
      <c r="G426" s="1">
        <v>3</v>
      </c>
      <c r="H426" s="1">
        <v>25</v>
      </c>
      <c r="I426" s="2" t="s">
        <v>6</v>
      </c>
      <c r="J426" s="7">
        <f>Tabla_cocina[[#This Row],[Precio Unitario]]*Tabla_cocina[[#This Row],[Cantidad Ordenada]]</f>
        <v>72</v>
      </c>
      <c r="K426" s="7">
        <f>Tabla_cocina[[#This Row],[Total del Pedido]]</f>
        <v>72</v>
      </c>
      <c r="L426" s="7">
        <f>Tabla_cocina[[#This Row],[Ganancia Bruta]]-Tabla_cocina[[#This Row],[Costo]]</f>
        <v>30</v>
      </c>
      <c r="M426" s="7">
        <f>Tabla_cocina[[#This Row],[Costo Unitario]]*Tabla_cocina[[#This Row],[Cantidad Ordenada]]</f>
        <v>42</v>
      </c>
      <c r="N426" s="12">
        <f>(Tabla_cocina[[#This Row],[Ganancia Neta]]/Tabla_cocina[[#This Row],[Costo]])</f>
        <v>0.7142857142857143</v>
      </c>
      <c r="O426" s="17">
        <f>Tabla_cocina[[#This Row],[Tiempo de Preparacion]]/1440</f>
        <v>1.7361111111111112E-2</v>
      </c>
    </row>
    <row r="427" spans="1:15" x14ac:dyDescent="0.3">
      <c r="A427" s="1">
        <v>163</v>
      </c>
      <c r="B427" s="1">
        <v>6</v>
      </c>
      <c r="C427" s="2" t="s">
        <v>9</v>
      </c>
      <c r="D427" s="2" t="s">
        <v>86</v>
      </c>
      <c r="E427" s="3">
        <v>19</v>
      </c>
      <c r="F427" s="3">
        <v>31</v>
      </c>
      <c r="G427" s="1">
        <v>3</v>
      </c>
      <c r="H427" s="1">
        <v>8</v>
      </c>
      <c r="I427" s="2" t="s">
        <v>8</v>
      </c>
      <c r="J427" s="7">
        <f>Tabla_cocina[[#This Row],[Precio Unitario]]*Tabla_cocina[[#This Row],[Cantidad Ordenada]]</f>
        <v>93</v>
      </c>
      <c r="K427" s="7">
        <f>Tabla_cocina[[#This Row],[Total del Pedido]]</f>
        <v>93</v>
      </c>
      <c r="L427" s="7">
        <f>Tabla_cocina[[#This Row],[Ganancia Bruta]]-Tabla_cocina[[#This Row],[Costo]]</f>
        <v>36</v>
      </c>
      <c r="M427" s="7">
        <f>Tabla_cocina[[#This Row],[Costo Unitario]]*Tabla_cocina[[#This Row],[Cantidad Ordenada]]</f>
        <v>57</v>
      </c>
      <c r="N427" s="12">
        <f>(Tabla_cocina[[#This Row],[Ganancia Neta]]/Tabla_cocina[[#This Row],[Costo]])</f>
        <v>0.63157894736842102</v>
      </c>
      <c r="O427" s="17">
        <f>Tabla_cocina[[#This Row],[Tiempo de Preparacion]]/1440</f>
        <v>5.5555555555555558E-3</v>
      </c>
    </row>
    <row r="428" spans="1:15" x14ac:dyDescent="0.3">
      <c r="A428" s="1">
        <v>163</v>
      </c>
      <c r="B428" s="1">
        <v>6</v>
      </c>
      <c r="C428" s="2" t="s">
        <v>7</v>
      </c>
      <c r="D428" s="2" t="s">
        <v>85</v>
      </c>
      <c r="E428" s="3">
        <v>18</v>
      </c>
      <c r="F428" s="3">
        <v>30</v>
      </c>
      <c r="G428" s="1">
        <v>3</v>
      </c>
      <c r="H428" s="1">
        <v>16</v>
      </c>
      <c r="I428" s="2" t="s">
        <v>8</v>
      </c>
      <c r="J428" s="7">
        <f>Tabla_cocina[[#This Row],[Precio Unitario]]*Tabla_cocina[[#This Row],[Cantidad Ordenada]]</f>
        <v>90</v>
      </c>
      <c r="K428" s="7">
        <f>Tabla_cocina[[#This Row],[Total del Pedido]]</f>
        <v>90</v>
      </c>
      <c r="L428" s="7">
        <f>Tabla_cocina[[#This Row],[Ganancia Bruta]]-Tabla_cocina[[#This Row],[Costo]]</f>
        <v>36</v>
      </c>
      <c r="M428" s="7">
        <f>Tabla_cocina[[#This Row],[Costo Unitario]]*Tabla_cocina[[#This Row],[Cantidad Ordenada]]</f>
        <v>54</v>
      </c>
      <c r="N428" s="12">
        <f>(Tabla_cocina[[#This Row],[Ganancia Neta]]/Tabla_cocina[[#This Row],[Costo]])</f>
        <v>0.66666666666666663</v>
      </c>
      <c r="O428" s="17">
        <f>Tabla_cocina[[#This Row],[Tiempo de Preparacion]]/1440</f>
        <v>1.1111111111111112E-2</v>
      </c>
    </row>
    <row r="429" spans="1:15" x14ac:dyDescent="0.3">
      <c r="A429" s="1">
        <v>163</v>
      </c>
      <c r="B429" s="1">
        <v>6</v>
      </c>
      <c r="C429" s="2" t="s">
        <v>14</v>
      </c>
      <c r="D429" s="2" t="s">
        <v>91</v>
      </c>
      <c r="E429" s="3">
        <v>20</v>
      </c>
      <c r="F429" s="3">
        <v>33</v>
      </c>
      <c r="G429" s="1">
        <v>2</v>
      </c>
      <c r="H429" s="1">
        <v>40</v>
      </c>
      <c r="I429" s="2" t="s">
        <v>8</v>
      </c>
      <c r="J429" s="7">
        <f>Tabla_cocina[[#This Row],[Precio Unitario]]*Tabla_cocina[[#This Row],[Cantidad Ordenada]]</f>
        <v>66</v>
      </c>
      <c r="K429" s="7">
        <f>Tabla_cocina[[#This Row],[Total del Pedido]]</f>
        <v>66</v>
      </c>
      <c r="L429" s="7">
        <f>Tabla_cocina[[#This Row],[Ganancia Bruta]]-Tabla_cocina[[#This Row],[Costo]]</f>
        <v>26</v>
      </c>
      <c r="M429" s="7">
        <f>Tabla_cocina[[#This Row],[Costo Unitario]]*Tabla_cocina[[#This Row],[Cantidad Ordenada]]</f>
        <v>40</v>
      </c>
      <c r="N429" s="12">
        <f>(Tabla_cocina[[#This Row],[Ganancia Neta]]/Tabla_cocina[[#This Row],[Costo]])</f>
        <v>0.65</v>
      </c>
      <c r="O429" s="17">
        <f>Tabla_cocina[[#This Row],[Tiempo de Preparacion]]/1440</f>
        <v>2.7777777777777776E-2</v>
      </c>
    </row>
    <row r="430" spans="1:15" x14ac:dyDescent="0.3">
      <c r="A430" s="1">
        <v>163</v>
      </c>
      <c r="B430" s="1">
        <v>6</v>
      </c>
      <c r="C430" s="2" t="s">
        <v>19</v>
      </c>
      <c r="D430" s="2" t="s">
        <v>96</v>
      </c>
      <c r="E430" s="3">
        <v>13</v>
      </c>
      <c r="F430" s="3">
        <v>22</v>
      </c>
      <c r="G430" s="1">
        <v>1</v>
      </c>
      <c r="H430" s="1">
        <v>7</v>
      </c>
      <c r="I430" s="2" t="s">
        <v>6</v>
      </c>
      <c r="J430" s="7">
        <f>Tabla_cocina[[#This Row],[Precio Unitario]]*Tabla_cocina[[#This Row],[Cantidad Ordenada]]</f>
        <v>22</v>
      </c>
      <c r="K430" s="7">
        <f>Tabla_cocina[[#This Row],[Total del Pedido]]</f>
        <v>22</v>
      </c>
      <c r="L430" s="7">
        <f>Tabla_cocina[[#This Row],[Ganancia Bruta]]-Tabla_cocina[[#This Row],[Costo]]</f>
        <v>9</v>
      </c>
      <c r="M430" s="7">
        <f>Tabla_cocina[[#This Row],[Costo Unitario]]*Tabla_cocina[[#This Row],[Cantidad Ordenada]]</f>
        <v>13</v>
      </c>
      <c r="N430" s="12">
        <f>(Tabla_cocina[[#This Row],[Ganancia Neta]]/Tabla_cocina[[#This Row],[Costo]])</f>
        <v>0.69230769230769229</v>
      </c>
      <c r="O430" s="17">
        <f>Tabla_cocina[[#This Row],[Tiempo de Preparacion]]/1440</f>
        <v>4.8611111111111112E-3</v>
      </c>
    </row>
    <row r="431" spans="1:15" x14ac:dyDescent="0.3">
      <c r="A431" s="1">
        <v>164</v>
      </c>
      <c r="B431" s="1">
        <v>8</v>
      </c>
      <c r="C431" s="2" t="s">
        <v>19</v>
      </c>
      <c r="D431" s="2" t="s">
        <v>96</v>
      </c>
      <c r="E431" s="3">
        <v>13</v>
      </c>
      <c r="F431" s="3">
        <v>22</v>
      </c>
      <c r="G431" s="1">
        <v>1</v>
      </c>
      <c r="H431" s="1">
        <v>43</v>
      </c>
      <c r="I431" s="2" t="s">
        <v>8</v>
      </c>
      <c r="J431" s="7">
        <f>Tabla_cocina[[#This Row],[Precio Unitario]]*Tabla_cocina[[#This Row],[Cantidad Ordenada]]</f>
        <v>22</v>
      </c>
      <c r="K431" s="7">
        <f>Tabla_cocina[[#This Row],[Total del Pedido]]</f>
        <v>22</v>
      </c>
      <c r="L431" s="7">
        <f>Tabla_cocina[[#This Row],[Ganancia Bruta]]-Tabla_cocina[[#This Row],[Costo]]</f>
        <v>9</v>
      </c>
      <c r="M431" s="7">
        <f>Tabla_cocina[[#This Row],[Costo Unitario]]*Tabla_cocina[[#This Row],[Cantidad Ordenada]]</f>
        <v>13</v>
      </c>
      <c r="N431" s="12">
        <f>(Tabla_cocina[[#This Row],[Ganancia Neta]]/Tabla_cocina[[#This Row],[Costo]])</f>
        <v>0.69230769230769229</v>
      </c>
      <c r="O431" s="17">
        <f>Tabla_cocina[[#This Row],[Tiempo de Preparacion]]/1440</f>
        <v>2.9861111111111113E-2</v>
      </c>
    </row>
    <row r="432" spans="1:15" x14ac:dyDescent="0.3">
      <c r="A432" s="1">
        <v>164</v>
      </c>
      <c r="B432" s="1">
        <v>8</v>
      </c>
      <c r="C432" s="2" t="s">
        <v>12</v>
      </c>
      <c r="D432" s="2" t="s">
        <v>89</v>
      </c>
      <c r="E432" s="3">
        <v>22</v>
      </c>
      <c r="F432" s="3">
        <v>36</v>
      </c>
      <c r="G432" s="1">
        <v>1</v>
      </c>
      <c r="H432" s="1">
        <v>7</v>
      </c>
      <c r="I432" s="2" t="s">
        <v>6</v>
      </c>
      <c r="J432" s="7">
        <f>Tabla_cocina[[#This Row],[Precio Unitario]]*Tabla_cocina[[#This Row],[Cantidad Ordenada]]</f>
        <v>36</v>
      </c>
      <c r="K432" s="7">
        <f>Tabla_cocina[[#This Row],[Total del Pedido]]</f>
        <v>36</v>
      </c>
      <c r="L432" s="7">
        <f>Tabla_cocina[[#This Row],[Ganancia Bruta]]-Tabla_cocina[[#This Row],[Costo]]</f>
        <v>14</v>
      </c>
      <c r="M432" s="7">
        <f>Tabla_cocina[[#This Row],[Costo Unitario]]*Tabla_cocina[[#This Row],[Cantidad Ordenada]]</f>
        <v>22</v>
      </c>
      <c r="N432" s="12">
        <f>(Tabla_cocina[[#This Row],[Ganancia Neta]]/Tabla_cocina[[#This Row],[Costo]])</f>
        <v>0.63636363636363635</v>
      </c>
      <c r="O432" s="17">
        <f>Tabla_cocina[[#This Row],[Tiempo de Preparacion]]/1440</f>
        <v>4.8611111111111112E-3</v>
      </c>
    </row>
    <row r="433" spans="1:15" x14ac:dyDescent="0.3">
      <c r="A433" s="1">
        <v>164</v>
      </c>
      <c r="B433" s="1">
        <v>8</v>
      </c>
      <c r="C433" s="2" t="s">
        <v>18</v>
      </c>
      <c r="D433" s="2" t="s">
        <v>95</v>
      </c>
      <c r="E433" s="3">
        <v>19</v>
      </c>
      <c r="F433" s="3">
        <v>32</v>
      </c>
      <c r="G433" s="1">
        <v>2</v>
      </c>
      <c r="H433" s="1">
        <v>20</v>
      </c>
      <c r="I433" s="2" t="s">
        <v>6</v>
      </c>
      <c r="J433" s="7">
        <f>Tabla_cocina[[#This Row],[Precio Unitario]]*Tabla_cocina[[#This Row],[Cantidad Ordenada]]</f>
        <v>64</v>
      </c>
      <c r="K433" s="7">
        <f>Tabla_cocina[[#This Row],[Total del Pedido]]</f>
        <v>64</v>
      </c>
      <c r="L433" s="7">
        <f>Tabla_cocina[[#This Row],[Ganancia Bruta]]-Tabla_cocina[[#This Row],[Costo]]</f>
        <v>26</v>
      </c>
      <c r="M433" s="7">
        <f>Tabla_cocina[[#This Row],[Costo Unitario]]*Tabla_cocina[[#This Row],[Cantidad Ordenada]]</f>
        <v>38</v>
      </c>
      <c r="N433" s="12">
        <f>(Tabla_cocina[[#This Row],[Ganancia Neta]]/Tabla_cocina[[#This Row],[Costo]])</f>
        <v>0.68421052631578949</v>
      </c>
      <c r="O433" s="17">
        <f>Tabla_cocina[[#This Row],[Tiempo de Preparacion]]/1440</f>
        <v>1.3888888888888888E-2</v>
      </c>
    </row>
    <row r="434" spans="1:15" x14ac:dyDescent="0.3">
      <c r="A434" s="1">
        <v>164</v>
      </c>
      <c r="B434" s="1">
        <v>8</v>
      </c>
      <c r="C434" s="2" t="s">
        <v>5</v>
      </c>
      <c r="D434" s="2" t="s">
        <v>84</v>
      </c>
      <c r="E434" s="3">
        <v>14</v>
      </c>
      <c r="F434" s="3">
        <v>24</v>
      </c>
      <c r="G434" s="1">
        <v>2</v>
      </c>
      <c r="H434" s="1">
        <v>35</v>
      </c>
      <c r="I434" s="2" t="s">
        <v>6</v>
      </c>
      <c r="J434" s="7">
        <f>Tabla_cocina[[#This Row],[Precio Unitario]]*Tabla_cocina[[#This Row],[Cantidad Ordenada]]</f>
        <v>48</v>
      </c>
      <c r="K434" s="7">
        <f>Tabla_cocina[[#This Row],[Total del Pedido]]</f>
        <v>48</v>
      </c>
      <c r="L434" s="7">
        <f>Tabla_cocina[[#This Row],[Ganancia Bruta]]-Tabla_cocina[[#This Row],[Costo]]</f>
        <v>20</v>
      </c>
      <c r="M434" s="7">
        <f>Tabla_cocina[[#This Row],[Costo Unitario]]*Tabla_cocina[[#This Row],[Cantidad Ordenada]]</f>
        <v>28</v>
      </c>
      <c r="N434" s="12">
        <f>(Tabla_cocina[[#This Row],[Ganancia Neta]]/Tabla_cocina[[#This Row],[Costo]])</f>
        <v>0.7142857142857143</v>
      </c>
      <c r="O434" s="17">
        <f>Tabla_cocina[[#This Row],[Tiempo de Preparacion]]/1440</f>
        <v>2.4305555555555556E-2</v>
      </c>
    </row>
    <row r="435" spans="1:15" x14ac:dyDescent="0.3">
      <c r="A435" s="1">
        <v>165</v>
      </c>
      <c r="B435" s="1">
        <v>10</v>
      </c>
      <c r="C435" s="2" t="s">
        <v>5</v>
      </c>
      <c r="D435" s="2" t="s">
        <v>84</v>
      </c>
      <c r="E435" s="3">
        <v>14</v>
      </c>
      <c r="F435" s="3">
        <v>24</v>
      </c>
      <c r="G435" s="1">
        <v>2</v>
      </c>
      <c r="H435" s="1">
        <v>15</v>
      </c>
      <c r="I435" s="2" t="s">
        <v>8</v>
      </c>
      <c r="J435" s="7">
        <f>Tabla_cocina[[#This Row],[Precio Unitario]]*Tabla_cocina[[#This Row],[Cantidad Ordenada]]</f>
        <v>48</v>
      </c>
      <c r="K435" s="7">
        <f>Tabla_cocina[[#This Row],[Total del Pedido]]</f>
        <v>48</v>
      </c>
      <c r="L435" s="7">
        <f>Tabla_cocina[[#This Row],[Ganancia Bruta]]-Tabla_cocina[[#This Row],[Costo]]</f>
        <v>20</v>
      </c>
      <c r="M435" s="7">
        <f>Tabla_cocina[[#This Row],[Costo Unitario]]*Tabla_cocina[[#This Row],[Cantidad Ordenada]]</f>
        <v>28</v>
      </c>
      <c r="N435" s="12">
        <f>(Tabla_cocina[[#This Row],[Ganancia Neta]]/Tabla_cocina[[#This Row],[Costo]])</f>
        <v>0.7142857142857143</v>
      </c>
      <c r="O435" s="17">
        <f>Tabla_cocina[[#This Row],[Tiempo de Preparacion]]/1440</f>
        <v>1.0416666666666666E-2</v>
      </c>
    </row>
    <row r="436" spans="1:15" x14ac:dyDescent="0.3">
      <c r="A436" s="1">
        <v>165</v>
      </c>
      <c r="B436" s="1">
        <v>10</v>
      </c>
      <c r="C436" s="2" t="s">
        <v>23</v>
      </c>
      <c r="D436" s="2" t="s">
        <v>100</v>
      </c>
      <c r="E436" s="3">
        <v>13</v>
      </c>
      <c r="F436" s="3">
        <v>21</v>
      </c>
      <c r="G436" s="1">
        <v>2</v>
      </c>
      <c r="H436" s="1">
        <v>41</v>
      </c>
      <c r="I436" s="2" t="s">
        <v>6</v>
      </c>
      <c r="J436" s="7">
        <f>Tabla_cocina[[#This Row],[Precio Unitario]]*Tabla_cocina[[#This Row],[Cantidad Ordenada]]</f>
        <v>42</v>
      </c>
      <c r="K436" s="7">
        <f>Tabla_cocina[[#This Row],[Total del Pedido]]</f>
        <v>42</v>
      </c>
      <c r="L436" s="7">
        <f>Tabla_cocina[[#This Row],[Ganancia Bruta]]-Tabla_cocina[[#This Row],[Costo]]</f>
        <v>16</v>
      </c>
      <c r="M436" s="7">
        <f>Tabla_cocina[[#This Row],[Costo Unitario]]*Tabla_cocina[[#This Row],[Cantidad Ordenada]]</f>
        <v>26</v>
      </c>
      <c r="N436" s="12">
        <f>(Tabla_cocina[[#This Row],[Ganancia Neta]]/Tabla_cocina[[#This Row],[Costo]])</f>
        <v>0.61538461538461542</v>
      </c>
      <c r="O436" s="17">
        <f>Tabla_cocina[[#This Row],[Tiempo de Preparacion]]/1440</f>
        <v>2.8472222222222222E-2</v>
      </c>
    </row>
    <row r="437" spans="1:15" x14ac:dyDescent="0.3">
      <c r="A437" s="1">
        <v>166</v>
      </c>
      <c r="B437" s="1">
        <v>12</v>
      </c>
      <c r="C437" s="2" t="s">
        <v>22</v>
      </c>
      <c r="D437" s="2" t="s">
        <v>99</v>
      </c>
      <c r="E437" s="3">
        <v>14</v>
      </c>
      <c r="F437" s="3">
        <v>23</v>
      </c>
      <c r="G437" s="1">
        <v>2</v>
      </c>
      <c r="H437" s="1">
        <v>22</v>
      </c>
      <c r="I437" s="2" t="s">
        <v>8</v>
      </c>
      <c r="J437" s="7">
        <f>Tabla_cocina[[#This Row],[Precio Unitario]]*Tabla_cocina[[#This Row],[Cantidad Ordenada]]</f>
        <v>46</v>
      </c>
      <c r="K437" s="7">
        <f>Tabla_cocina[[#This Row],[Total del Pedido]]</f>
        <v>46</v>
      </c>
      <c r="L437" s="7">
        <f>Tabla_cocina[[#This Row],[Ganancia Bruta]]-Tabla_cocina[[#This Row],[Costo]]</f>
        <v>18</v>
      </c>
      <c r="M437" s="7">
        <f>Tabla_cocina[[#This Row],[Costo Unitario]]*Tabla_cocina[[#This Row],[Cantidad Ordenada]]</f>
        <v>28</v>
      </c>
      <c r="N437" s="12">
        <f>(Tabla_cocina[[#This Row],[Ganancia Neta]]/Tabla_cocina[[#This Row],[Costo]])</f>
        <v>0.6428571428571429</v>
      </c>
      <c r="O437" s="17">
        <f>Tabla_cocina[[#This Row],[Tiempo de Preparacion]]/1440</f>
        <v>1.5277777777777777E-2</v>
      </c>
    </row>
    <row r="438" spans="1:15" x14ac:dyDescent="0.3">
      <c r="A438" s="1">
        <v>167</v>
      </c>
      <c r="B438" s="1">
        <v>5</v>
      </c>
      <c r="C438" s="2" t="s">
        <v>16</v>
      </c>
      <c r="D438" s="2" t="s">
        <v>93</v>
      </c>
      <c r="E438" s="3">
        <v>11</v>
      </c>
      <c r="F438" s="3">
        <v>19</v>
      </c>
      <c r="G438" s="1">
        <v>1</v>
      </c>
      <c r="H438" s="1">
        <v>29</v>
      </c>
      <c r="I438" s="2" t="s">
        <v>6</v>
      </c>
      <c r="J438" s="7">
        <f>Tabla_cocina[[#This Row],[Precio Unitario]]*Tabla_cocina[[#This Row],[Cantidad Ordenada]]</f>
        <v>19</v>
      </c>
      <c r="K438" s="7">
        <f>Tabla_cocina[[#This Row],[Total del Pedido]]</f>
        <v>19</v>
      </c>
      <c r="L438" s="7">
        <f>Tabla_cocina[[#This Row],[Ganancia Bruta]]-Tabla_cocina[[#This Row],[Costo]]</f>
        <v>8</v>
      </c>
      <c r="M438" s="7">
        <f>Tabla_cocina[[#This Row],[Costo Unitario]]*Tabla_cocina[[#This Row],[Cantidad Ordenada]]</f>
        <v>11</v>
      </c>
      <c r="N438" s="12">
        <f>(Tabla_cocina[[#This Row],[Ganancia Neta]]/Tabla_cocina[[#This Row],[Costo]])</f>
        <v>0.72727272727272729</v>
      </c>
      <c r="O438" s="17">
        <f>Tabla_cocina[[#This Row],[Tiempo de Preparacion]]/1440</f>
        <v>2.013888888888889E-2</v>
      </c>
    </row>
    <row r="439" spans="1:15" x14ac:dyDescent="0.3">
      <c r="A439" s="1">
        <v>167</v>
      </c>
      <c r="B439" s="1">
        <v>5</v>
      </c>
      <c r="C439" s="2" t="s">
        <v>20</v>
      </c>
      <c r="D439" s="2" t="s">
        <v>97</v>
      </c>
      <c r="E439" s="3">
        <v>20</v>
      </c>
      <c r="F439" s="3">
        <v>34</v>
      </c>
      <c r="G439" s="1">
        <v>3</v>
      </c>
      <c r="H439" s="1">
        <v>11</v>
      </c>
      <c r="I439" s="2" t="s">
        <v>6</v>
      </c>
      <c r="J439" s="7">
        <f>Tabla_cocina[[#This Row],[Precio Unitario]]*Tabla_cocina[[#This Row],[Cantidad Ordenada]]</f>
        <v>102</v>
      </c>
      <c r="K439" s="7">
        <f>Tabla_cocina[[#This Row],[Total del Pedido]]</f>
        <v>102</v>
      </c>
      <c r="L439" s="7">
        <f>Tabla_cocina[[#This Row],[Ganancia Bruta]]-Tabla_cocina[[#This Row],[Costo]]</f>
        <v>42</v>
      </c>
      <c r="M439" s="7">
        <f>Tabla_cocina[[#This Row],[Costo Unitario]]*Tabla_cocina[[#This Row],[Cantidad Ordenada]]</f>
        <v>60</v>
      </c>
      <c r="N439" s="12">
        <f>(Tabla_cocina[[#This Row],[Ganancia Neta]]/Tabla_cocina[[#This Row],[Costo]])</f>
        <v>0.7</v>
      </c>
      <c r="O439" s="17">
        <f>Tabla_cocina[[#This Row],[Tiempo de Preparacion]]/1440</f>
        <v>7.6388888888888886E-3</v>
      </c>
    </row>
    <row r="440" spans="1:15" x14ac:dyDescent="0.3">
      <c r="A440" s="1">
        <v>167</v>
      </c>
      <c r="B440" s="1">
        <v>5</v>
      </c>
      <c r="C440" s="2" t="s">
        <v>9</v>
      </c>
      <c r="D440" s="2" t="s">
        <v>86</v>
      </c>
      <c r="E440" s="3">
        <v>19</v>
      </c>
      <c r="F440" s="3">
        <v>31</v>
      </c>
      <c r="G440" s="1">
        <v>1</v>
      </c>
      <c r="H440" s="1">
        <v>36</v>
      </c>
      <c r="I440" s="2" t="s">
        <v>8</v>
      </c>
      <c r="J440" s="7">
        <f>Tabla_cocina[[#This Row],[Precio Unitario]]*Tabla_cocina[[#This Row],[Cantidad Ordenada]]</f>
        <v>31</v>
      </c>
      <c r="K440" s="7">
        <f>Tabla_cocina[[#This Row],[Total del Pedido]]</f>
        <v>31</v>
      </c>
      <c r="L440" s="7">
        <f>Tabla_cocina[[#This Row],[Ganancia Bruta]]-Tabla_cocina[[#This Row],[Costo]]</f>
        <v>12</v>
      </c>
      <c r="M440" s="7">
        <f>Tabla_cocina[[#This Row],[Costo Unitario]]*Tabla_cocina[[#This Row],[Cantidad Ordenada]]</f>
        <v>19</v>
      </c>
      <c r="N440" s="12">
        <f>(Tabla_cocina[[#This Row],[Ganancia Neta]]/Tabla_cocina[[#This Row],[Costo]])</f>
        <v>0.63157894736842102</v>
      </c>
      <c r="O440" s="17">
        <f>Tabla_cocina[[#This Row],[Tiempo de Preparacion]]/1440</f>
        <v>2.5000000000000001E-2</v>
      </c>
    </row>
    <row r="441" spans="1:15" x14ac:dyDescent="0.3">
      <c r="A441" s="1">
        <v>168</v>
      </c>
      <c r="B441" s="1">
        <v>17</v>
      </c>
      <c r="C441" s="2" t="s">
        <v>19</v>
      </c>
      <c r="D441" s="2" t="s">
        <v>96</v>
      </c>
      <c r="E441" s="3">
        <v>13</v>
      </c>
      <c r="F441" s="3">
        <v>22</v>
      </c>
      <c r="G441" s="1">
        <v>2</v>
      </c>
      <c r="H441" s="1">
        <v>7</v>
      </c>
      <c r="I441" s="2" t="s">
        <v>8</v>
      </c>
      <c r="J441" s="7">
        <f>Tabla_cocina[[#This Row],[Precio Unitario]]*Tabla_cocina[[#This Row],[Cantidad Ordenada]]</f>
        <v>44</v>
      </c>
      <c r="K441" s="7">
        <f>Tabla_cocina[[#This Row],[Total del Pedido]]</f>
        <v>44</v>
      </c>
      <c r="L441" s="7">
        <f>Tabla_cocina[[#This Row],[Ganancia Bruta]]-Tabla_cocina[[#This Row],[Costo]]</f>
        <v>18</v>
      </c>
      <c r="M441" s="7">
        <f>Tabla_cocina[[#This Row],[Costo Unitario]]*Tabla_cocina[[#This Row],[Cantidad Ordenada]]</f>
        <v>26</v>
      </c>
      <c r="N441" s="12">
        <f>(Tabla_cocina[[#This Row],[Ganancia Neta]]/Tabla_cocina[[#This Row],[Costo]])</f>
        <v>0.69230769230769229</v>
      </c>
      <c r="O441" s="17">
        <f>Tabla_cocina[[#This Row],[Tiempo de Preparacion]]/1440</f>
        <v>4.8611111111111112E-3</v>
      </c>
    </row>
    <row r="442" spans="1:15" x14ac:dyDescent="0.3">
      <c r="A442" s="1">
        <v>169</v>
      </c>
      <c r="B442" s="1">
        <v>19</v>
      </c>
      <c r="C442" s="2" t="s">
        <v>23</v>
      </c>
      <c r="D442" s="2" t="s">
        <v>100</v>
      </c>
      <c r="E442" s="3">
        <v>13</v>
      </c>
      <c r="F442" s="3">
        <v>21</v>
      </c>
      <c r="G442" s="1">
        <v>2</v>
      </c>
      <c r="H442" s="1">
        <v>44</v>
      </c>
      <c r="I442" s="2" t="s">
        <v>8</v>
      </c>
      <c r="J442" s="7">
        <f>Tabla_cocina[[#This Row],[Precio Unitario]]*Tabla_cocina[[#This Row],[Cantidad Ordenada]]</f>
        <v>42</v>
      </c>
      <c r="K442" s="7">
        <f>Tabla_cocina[[#This Row],[Total del Pedido]]</f>
        <v>42</v>
      </c>
      <c r="L442" s="7">
        <f>Tabla_cocina[[#This Row],[Ganancia Bruta]]-Tabla_cocina[[#This Row],[Costo]]</f>
        <v>16</v>
      </c>
      <c r="M442" s="7">
        <f>Tabla_cocina[[#This Row],[Costo Unitario]]*Tabla_cocina[[#This Row],[Cantidad Ordenada]]</f>
        <v>26</v>
      </c>
      <c r="N442" s="12">
        <f>(Tabla_cocina[[#This Row],[Ganancia Neta]]/Tabla_cocina[[#This Row],[Costo]])</f>
        <v>0.61538461538461542</v>
      </c>
      <c r="O442" s="17">
        <f>Tabla_cocina[[#This Row],[Tiempo de Preparacion]]/1440</f>
        <v>3.0555555555555555E-2</v>
      </c>
    </row>
    <row r="443" spans="1:15" x14ac:dyDescent="0.3">
      <c r="A443" s="1">
        <v>169</v>
      </c>
      <c r="B443" s="1">
        <v>19</v>
      </c>
      <c r="C443" s="2" t="s">
        <v>20</v>
      </c>
      <c r="D443" s="2" t="s">
        <v>97</v>
      </c>
      <c r="E443" s="3">
        <v>20</v>
      </c>
      <c r="F443" s="3">
        <v>34</v>
      </c>
      <c r="G443" s="1">
        <v>2</v>
      </c>
      <c r="H443" s="1">
        <v>59</v>
      </c>
      <c r="I443" s="2" t="s">
        <v>8</v>
      </c>
      <c r="J443" s="7">
        <f>Tabla_cocina[[#This Row],[Precio Unitario]]*Tabla_cocina[[#This Row],[Cantidad Ordenada]]</f>
        <v>68</v>
      </c>
      <c r="K443" s="7">
        <f>Tabla_cocina[[#This Row],[Total del Pedido]]</f>
        <v>68</v>
      </c>
      <c r="L443" s="7">
        <f>Tabla_cocina[[#This Row],[Ganancia Bruta]]-Tabla_cocina[[#This Row],[Costo]]</f>
        <v>28</v>
      </c>
      <c r="M443" s="7">
        <f>Tabla_cocina[[#This Row],[Costo Unitario]]*Tabla_cocina[[#This Row],[Cantidad Ordenada]]</f>
        <v>40</v>
      </c>
      <c r="N443" s="12">
        <f>(Tabla_cocina[[#This Row],[Ganancia Neta]]/Tabla_cocina[[#This Row],[Costo]])</f>
        <v>0.7</v>
      </c>
      <c r="O443" s="17">
        <f>Tabla_cocina[[#This Row],[Tiempo de Preparacion]]/1440</f>
        <v>4.0972222222222222E-2</v>
      </c>
    </row>
    <row r="444" spans="1:15" x14ac:dyDescent="0.3">
      <c r="A444" s="1">
        <v>169</v>
      </c>
      <c r="B444" s="1">
        <v>19</v>
      </c>
      <c r="C444" s="2" t="s">
        <v>19</v>
      </c>
      <c r="D444" s="2" t="s">
        <v>96</v>
      </c>
      <c r="E444" s="3">
        <v>13</v>
      </c>
      <c r="F444" s="3">
        <v>22</v>
      </c>
      <c r="G444" s="1">
        <v>2</v>
      </c>
      <c r="H444" s="1">
        <v>7</v>
      </c>
      <c r="I444" s="2" t="s">
        <v>6</v>
      </c>
      <c r="J444" s="7">
        <f>Tabla_cocina[[#This Row],[Precio Unitario]]*Tabla_cocina[[#This Row],[Cantidad Ordenada]]</f>
        <v>44</v>
      </c>
      <c r="K444" s="7">
        <f>Tabla_cocina[[#This Row],[Total del Pedido]]</f>
        <v>44</v>
      </c>
      <c r="L444" s="7">
        <f>Tabla_cocina[[#This Row],[Ganancia Bruta]]-Tabla_cocina[[#This Row],[Costo]]</f>
        <v>18</v>
      </c>
      <c r="M444" s="7">
        <f>Tabla_cocina[[#This Row],[Costo Unitario]]*Tabla_cocina[[#This Row],[Cantidad Ordenada]]</f>
        <v>26</v>
      </c>
      <c r="N444" s="12">
        <f>(Tabla_cocina[[#This Row],[Ganancia Neta]]/Tabla_cocina[[#This Row],[Costo]])</f>
        <v>0.69230769230769229</v>
      </c>
      <c r="O444" s="17">
        <f>Tabla_cocina[[#This Row],[Tiempo de Preparacion]]/1440</f>
        <v>4.8611111111111112E-3</v>
      </c>
    </row>
    <row r="445" spans="1:15" x14ac:dyDescent="0.3">
      <c r="A445" s="1">
        <v>170</v>
      </c>
      <c r="B445" s="1">
        <v>12</v>
      </c>
      <c r="C445" s="2" t="s">
        <v>21</v>
      </c>
      <c r="D445" s="2" t="s">
        <v>98</v>
      </c>
      <c r="E445" s="3">
        <v>12</v>
      </c>
      <c r="F445" s="3">
        <v>20</v>
      </c>
      <c r="G445" s="1">
        <v>3</v>
      </c>
      <c r="H445" s="1">
        <v>16</v>
      </c>
      <c r="I445" s="2" t="s">
        <v>6</v>
      </c>
      <c r="J445" s="7">
        <f>Tabla_cocina[[#This Row],[Precio Unitario]]*Tabla_cocina[[#This Row],[Cantidad Ordenada]]</f>
        <v>60</v>
      </c>
      <c r="K445" s="7">
        <f>Tabla_cocina[[#This Row],[Total del Pedido]]</f>
        <v>60</v>
      </c>
      <c r="L445" s="7">
        <f>Tabla_cocina[[#This Row],[Ganancia Bruta]]-Tabla_cocina[[#This Row],[Costo]]</f>
        <v>24</v>
      </c>
      <c r="M445" s="7">
        <f>Tabla_cocina[[#This Row],[Costo Unitario]]*Tabla_cocina[[#This Row],[Cantidad Ordenada]]</f>
        <v>36</v>
      </c>
      <c r="N445" s="12">
        <f>(Tabla_cocina[[#This Row],[Ganancia Neta]]/Tabla_cocina[[#This Row],[Costo]])</f>
        <v>0.66666666666666663</v>
      </c>
      <c r="O445" s="17">
        <f>Tabla_cocina[[#This Row],[Tiempo de Preparacion]]/1440</f>
        <v>1.1111111111111112E-2</v>
      </c>
    </row>
    <row r="446" spans="1:15" x14ac:dyDescent="0.3">
      <c r="A446" s="1">
        <v>170</v>
      </c>
      <c r="B446" s="1">
        <v>12</v>
      </c>
      <c r="C446" s="2" t="s">
        <v>13</v>
      </c>
      <c r="D446" s="2" t="s">
        <v>90</v>
      </c>
      <c r="E446" s="3">
        <v>17</v>
      </c>
      <c r="F446" s="3">
        <v>29</v>
      </c>
      <c r="G446" s="1">
        <v>3</v>
      </c>
      <c r="H446" s="1">
        <v>16</v>
      </c>
      <c r="I446" s="2" t="s">
        <v>6</v>
      </c>
      <c r="J446" s="7">
        <f>Tabla_cocina[[#This Row],[Precio Unitario]]*Tabla_cocina[[#This Row],[Cantidad Ordenada]]</f>
        <v>87</v>
      </c>
      <c r="K446" s="7">
        <f>Tabla_cocina[[#This Row],[Total del Pedido]]</f>
        <v>87</v>
      </c>
      <c r="L446" s="7">
        <f>Tabla_cocina[[#This Row],[Ganancia Bruta]]-Tabla_cocina[[#This Row],[Costo]]</f>
        <v>36</v>
      </c>
      <c r="M446" s="7">
        <f>Tabla_cocina[[#This Row],[Costo Unitario]]*Tabla_cocina[[#This Row],[Cantidad Ordenada]]</f>
        <v>51</v>
      </c>
      <c r="N446" s="12">
        <f>(Tabla_cocina[[#This Row],[Ganancia Neta]]/Tabla_cocina[[#This Row],[Costo]])</f>
        <v>0.70588235294117652</v>
      </c>
      <c r="O446" s="17">
        <f>Tabla_cocina[[#This Row],[Tiempo de Preparacion]]/1440</f>
        <v>1.1111111111111112E-2</v>
      </c>
    </row>
    <row r="447" spans="1:15" x14ac:dyDescent="0.3">
      <c r="A447" s="1">
        <v>170</v>
      </c>
      <c r="B447" s="1">
        <v>12</v>
      </c>
      <c r="C447" s="2" t="s">
        <v>12</v>
      </c>
      <c r="D447" s="2" t="s">
        <v>89</v>
      </c>
      <c r="E447" s="3">
        <v>22</v>
      </c>
      <c r="F447" s="3">
        <v>36</v>
      </c>
      <c r="G447" s="1">
        <v>1</v>
      </c>
      <c r="H447" s="1">
        <v>33</v>
      </c>
      <c r="I447" s="2" t="s">
        <v>8</v>
      </c>
      <c r="J447" s="7">
        <f>Tabla_cocina[[#This Row],[Precio Unitario]]*Tabla_cocina[[#This Row],[Cantidad Ordenada]]</f>
        <v>36</v>
      </c>
      <c r="K447" s="7">
        <f>Tabla_cocina[[#This Row],[Total del Pedido]]</f>
        <v>36</v>
      </c>
      <c r="L447" s="7">
        <f>Tabla_cocina[[#This Row],[Ganancia Bruta]]-Tabla_cocina[[#This Row],[Costo]]</f>
        <v>14</v>
      </c>
      <c r="M447" s="7">
        <f>Tabla_cocina[[#This Row],[Costo Unitario]]*Tabla_cocina[[#This Row],[Cantidad Ordenada]]</f>
        <v>22</v>
      </c>
      <c r="N447" s="12">
        <f>(Tabla_cocina[[#This Row],[Ganancia Neta]]/Tabla_cocina[[#This Row],[Costo]])</f>
        <v>0.63636363636363635</v>
      </c>
      <c r="O447" s="17">
        <f>Tabla_cocina[[#This Row],[Tiempo de Preparacion]]/1440</f>
        <v>2.2916666666666665E-2</v>
      </c>
    </row>
    <row r="448" spans="1:15" x14ac:dyDescent="0.3">
      <c r="A448" s="1">
        <v>170</v>
      </c>
      <c r="B448" s="1">
        <v>12</v>
      </c>
      <c r="C448" s="2" t="s">
        <v>7</v>
      </c>
      <c r="D448" s="2" t="s">
        <v>85</v>
      </c>
      <c r="E448" s="3">
        <v>18</v>
      </c>
      <c r="F448" s="3">
        <v>30</v>
      </c>
      <c r="G448" s="1">
        <v>2</v>
      </c>
      <c r="H448" s="1">
        <v>8</v>
      </c>
      <c r="I448" s="2" t="s">
        <v>8</v>
      </c>
      <c r="J448" s="7">
        <f>Tabla_cocina[[#This Row],[Precio Unitario]]*Tabla_cocina[[#This Row],[Cantidad Ordenada]]</f>
        <v>60</v>
      </c>
      <c r="K448" s="7">
        <f>Tabla_cocina[[#This Row],[Total del Pedido]]</f>
        <v>60</v>
      </c>
      <c r="L448" s="7">
        <f>Tabla_cocina[[#This Row],[Ganancia Bruta]]-Tabla_cocina[[#This Row],[Costo]]</f>
        <v>24</v>
      </c>
      <c r="M448" s="7">
        <f>Tabla_cocina[[#This Row],[Costo Unitario]]*Tabla_cocina[[#This Row],[Cantidad Ordenada]]</f>
        <v>36</v>
      </c>
      <c r="N448" s="12">
        <f>(Tabla_cocina[[#This Row],[Ganancia Neta]]/Tabla_cocina[[#This Row],[Costo]])</f>
        <v>0.66666666666666663</v>
      </c>
      <c r="O448" s="17">
        <f>Tabla_cocina[[#This Row],[Tiempo de Preparacion]]/1440</f>
        <v>5.5555555555555558E-3</v>
      </c>
    </row>
    <row r="449" spans="1:15" x14ac:dyDescent="0.3">
      <c r="A449" s="1">
        <v>171</v>
      </c>
      <c r="B449" s="1">
        <v>16</v>
      </c>
      <c r="C449" s="2" t="s">
        <v>25</v>
      </c>
      <c r="D449" s="2" t="s">
        <v>102</v>
      </c>
      <c r="E449" s="3">
        <v>15</v>
      </c>
      <c r="F449" s="3">
        <v>26</v>
      </c>
      <c r="G449" s="1">
        <v>2</v>
      </c>
      <c r="H449" s="1">
        <v>29</v>
      </c>
      <c r="I449" s="2" t="s">
        <v>6</v>
      </c>
      <c r="J449" s="7">
        <f>Tabla_cocina[[#This Row],[Precio Unitario]]*Tabla_cocina[[#This Row],[Cantidad Ordenada]]</f>
        <v>52</v>
      </c>
      <c r="K449" s="7">
        <f>Tabla_cocina[[#This Row],[Total del Pedido]]</f>
        <v>52</v>
      </c>
      <c r="L449" s="7">
        <f>Tabla_cocina[[#This Row],[Ganancia Bruta]]-Tabla_cocina[[#This Row],[Costo]]</f>
        <v>22</v>
      </c>
      <c r="M449" s="7">
        <f>Tabla_cocina[[#This Row],[Costo Unitario]]*Tabla_cocina[[#This Row],[Cantidad Ordenada]]</f>
        <v>30</v>
      </c>
      <c r="N449" s="12">
        <f>(Tabla_cocina[[#This Row],[Ganancia Neta]]/Tabla_cocina[[#This Row],[Costo]])</f>
        <v>0.73333333333333328</v>
      </c>
      <c r="O449" s="17">
        <f>Tabla_cocina[[#This Row],[Tiempo de Preparacion]]/1440</f>
        <v>2.013888888888889E-2</v>
      </c>
    </row>
    <row r="450" spans="1:15" x14ac:dyDescent="0.3">
      <c r="A450" s="1">
        <v>171</v>
      </c>
      <c r="B450" s="1">
        <v>16</v>
      </c>
      <c r="C450" s="2" t="s">
        <v>13</v>
      </c>
      <c r="D450" s="2" t="s">
        <v>90</v>
      </c>
      <c r="E450" s="3">
        <v>17</v>
      </c>
      <c r="F450" s="3">
        <v>29</v>
      </c>
      <c r="G450" s="1">
        <v>3</v>
      </c>
      <c r="H450" s="1">
        <v>22</v>
      </c>
      <c r="I450" s="2" t="s">
        <v>8</v>
      </c>
      <c r="J450" s="7">
        <f>Tabla_cocina[[#This Row],[Precio Unitario]]*Tabla_cocina[[#This Row],[Cantidad Ordenada]]</f>
        <v>87</v>
      </c>
      <c r="K450" s="7">
        <f>Tabla_cocina[[#This Row],[Total del Pedido]]</f>
        <v>87</v>
      </c>
      <c r="L450" s="7">
        <f>Tabla_cocina[[#This Row],[Ganancia Bruta]]-Tabla_cocina[[#This Row],[Costo]]</f>
        <v>36</v>
      </c>
      <c r="M450" s="7">
        <f>Tabla_cocina[[#This Row],[Costo Unitario]]*Tabla_cocina[[#This Row],[Cantidad Ordenada]]</f>
        <v>51</v>
      </c>
      <c r="N450" s="12">
        <f>(Tabla_cocina[[#This Row],[Ganancia Neta]]/Tabla_cocina[[#This Row],[Costo]])</f>
        <v>0.70588235294117652</v>
      </c>
      <c r="O450" s="17">
        <f>Tabla_cocina[[#This Row],[Tiempo de Preparacion]]/1440</f>
        <v>1.5277777777777777E-2</v>
      </c>
    </row>
    <row r="451" spans="1:15" x14ac:dyDescent="0.3">
      <c r="A451" s="1">
        <v>172</v>
      </c>
      <c r="B451" s="1">
        <v>12</v>
      </c>
      <c r="C451" s="2" t="s">
        <v>20</v>
      </c>
      <c r="D451" s="2" t="s">
        <v>97</v>
      </c>
      <c r="E451" s="3">
        <v>20</v>
      </c>
      <c r="F451" s="3">
        <v>34</v>
      </c>
      <c r="G451" s="1">
        <v>2</v>
      </c>
      <c r="H451" s="1">
        <v>27</v>
      </c>
      <c r="I451" s="2" t="s">
        <v>8</v>
      </c>
      <c r="J451" s="7">
        <f>Tabla_cocina[[#This Row],[Precio Unitario]]*Tabla_cocina[[#This Row],[Cantidad Ordenada]]</f>
        <v>68</v>
      </c>
      <c r="K451" s="7">
        <f>Tabla_cocina[[#This Row],[Total del Pedido]]</f>
        <v>68</v>
      </c>
      <c r="L451" s="7">
        <f>Tabla_cocina[[#This Row],[Ganancia Bruta]]-Tabla_cocina[[#This Row],[Costo]]</f>
        <v>28</v>
      </c>
      <c r="M451" s="7">
        <f>Tabla_cocina[[#This Row],[Costo Unitario]]*Tabla_cocina[[#This Row],[Cantidad Ordenada]]</f>
        <v>40</v>
      </c>
      <c r="N451" s="12">
        <f>(Tabla_cocina[[#This Row],[Ganancia Neta]]/Tabla_cocina[[#This Row],[Costo]])</f>
        <v>0.7</v>
      </c>
      <c r="O451" s="17">
        <f>Tabla_cocina[[#This Row],[Tiempo de Preparacion]]/1440</f>
        <v>1.8749999999999999E-2</v>
      </c>
    </row>
    <row r="452" spans="1:15" x14ac:dyDescent="0.3">
      <c r="A452" s="1">
        <v>173</v>
      </c>
      <c r="B452" s="1">
        <v>11</v>
      </c>
      <c r="C452" s="2" t="s">
        <v>10</v>
      </c>
      <c r="D452" s="2" t="s">
        <v>87</v>
      </c>
      <c r="E452" s="3">
        <v>16</v>
      </c>
      <c r="F452" s="3">
        <v>27</v>
      </c>
      <c r="G452" s="1">
        <v>3</v>
      </c>
      <c r="H452" s="1">
        <v>15</v>
      </c>
      <c r="I452" s="2" t="s">
        <v>8</v>
      </c>
      <c r="J452" s="7">
        <f>Tabla_cocina[[#This Row],[Precio Unitario]]*Tabla_cocina[[#This Row],[Cantidad Ordenada]]</f>
        <v>81</v>
      </c>
      <c r="K452" s="7">
        <f>Tabla_cocina[[#This Row],[Total del Pedido]]</f>
        <v>81</v>
      </c>
      <c r="L452" s="7">
        <f>Tabla_cocina[[#This Row],[Ganancia Bruta]]-Tabla_cocina[[#This Row],[Costo]]</f>
        <v>33</v>
      </c>
      <c r="M452" s="7">
        <f>Tabla_cocina[[#This Row],[Costo Unitario]]*Tabla_cocina[[#This Row],[Cantidad Ordenada]]</f>
        <v>48</v>
      </c>
      <c r="N452" s="12">
        <f>(Tabla_cocina[[#This Row],[Ganancia Neta]]/Tabla_cocina[[#This Row],[Costo]])</f>
        <v>0.6875</v>
      </c>
      <c r="O452" s="17">
        <f>Tabla_cocina[[#This Row],[Tiempo de Preparacion]]/1440</f>
        <v>1.0416666666666666E-2</v>
      </c>
    </row>
    <row r="453" spans="1:15" x14ac:dyDescent="0.3">
      <c r="A453" s="1">
        <v>173</v>
      </c>
      <c r="B453" s="1">
        <v>11</v>
      </c>
      <c r="C453" s="2" t="s">
        <v>18</v>
      </c>
      <c r="D453" s="2" t="s">
        <v>95</v>
      </c>
      <c r="E453" s="3">
        <v>19</v>
      </c>
      <c r="F453" s="3">
        <v>32</v>
      </c>
      <c r="G453" s="1">
        <v>3</v>
      </c>
      <c r="H453" s="1">
        <v>52</v>
      </c>
      <c r="I453" s="2" t="s">
        <v>8</v>
      </c>
      <c r="J453" s="7">
        <f>Tabla_cocina[[#This Row],[Precio Unitario]]*Tabla_cocina[[#This Row],[Cantidad Ordenada]]</f>
        <v>96</v>
      </c>
      <c r="K453" s="7">
        <f>Tabla_cocina[[#This Row],[Total del Pedido]]</f>
        <v>96</v>
      </c>
      <c r="L453" s="7">
        <f>Tabla_cocina[[#This Row],[Ganancia Bruta]]-Tabla_cocina[[#This Row],[Costo]]</f>
        <v>39</v>
      </c>
      <c r="M453" s="7">
        <f>Tabla_cocina[[#This Row],[Costo Unitario]]*Tabla_cocina[[#This Row],[Cantidad Ordenada]]</f>
        <v>57</v>
      </c>
      <c r="N453" s="12">
        <f>(Tabla_cocina[[#This Row],[Ganancia Neta]]/Tabla_cocina[[#This Row],[Costo]])</f>
        <v>0.68421052631578949</v>
      </c>
      <c r="O453" s="17">
        <f>Tabla_cocina[[#This Row],[Tiempo de Preparacion]]/1440</f>
        <v>3.6111111111111108E-2</v>
      </c>
    </row>
    <row r="454" spans="1:15" x14ac:dyDescent="0.3">
      <c r="A454" s="1">
        <v>174</v>
      </c>
      <c r="B454" s="1">
        <v>10</v>
      </c>
      <c r="C454" s="2" t="s">
        <v>7</v>
      </c>
      <c r="D454" s="2" t="s">
        <v>85</v>
      </c>
      <c r="E454" s="3">
        <v>18</v>
      </c>
      <c r="F454" s="3">
        <v>30</v>
      </c>
      <c r="G454" s="1">
        <v>2</v>
      </c>
      <c r="H454" s="1">
        <v>12</v>
      </c>
      <c r="I454" s="2" t="s">
        <v>8</v>
      </c>
      <c r="J454" s="7">
        <f>Tabla_cocina[[#This Row],[Precio Unitario]]*Tabla_cocina[[#This Row],[Cantidad Ordenada]]</f>
        <v>60</v>
      </c>
      <c r="K454" s="7">
        <f>Tabla_cocina[[#This Row],[Total del Pedido]]</f>
        <v>60</v>
      </c>
      <c r="L454" s="7">
        <f>Tabla_cocina[[#This Row],[Ganancia Bruta]]-Tabla_cocina[[#This Row],[Costo]]</f>
        <v>24</v>
      </c>
      <c r="M454" s="7">
        <f>Tabla_cocina[[#This Row],[Costo Unitario]]*Tabla_cocina[[#This Row],[Cantidad Ordenada]]</f>
        <v>36</v>
      </c>
      <c r="N454" s="12">
        <f>(Tabla_cocina[[#This Row],[Ganancia Neta]]/Tabla_cocina[[#This Row],[Costo]])</f>
        <v>0.66666666666666663</v>
      </c>
      <c r="O454" s="17">
        <f>Tabla_cocina[[#This Row],[Tiempo de Preparacion]]/1440</f>
        <v>8.3333333333333332E-3</v>
      </c>
    </row>
    <row r="455" spans="1:15" x14ac:dyDescent="0.3">
      <c r="A455" s="1">
        <v>175</v>
      </c>
      <c r="B455" s="1">
        <v>14</v>
      </c>
      <c r="C455" s="2" t="s">
        <v>18</v>
      </c>
      <c r="D455" s="2" t="s">
        <v>95</v>
      </c>
      <c r="E455" s="3">
        <v>19</v>
      </c>
      <c r="F455" s="3">
        <v>32</v>
      </c>
      <c r="G455" s="1">
        <v>3</v>
      </c>
      <c r="H455" s="1">
        <v>9</v>
      </c>
      <c r="I455" s="2" t="s">
        <v>8</v>
      </c>
      <c r="J455" s="7">
        <f>Tabla_cocina[[#This Row],[Precio Unitario]]*Tabla_cocina[[#This Row],[Cantidad Ordenada]]</f>
        <v>96</v>
      </c>
      <c r="K455" s="7">
        <f>Tabla_cocina[[#This Row],[Total del Pedido]]</f>
        <v>96</v>
      </c>
      <c r="L455" s="7">
        <f>Tabla_cocina[[#This Row],[Ganancia Bruta]]-Tabla_cocina[[#This Row],[Costo]]</f>
        <v>39</v>
      </c>
      <c r="M455" s="7">
        <f>Tabla_cocina[[#This Row],[Costo Unitario]]*Tabla_cocina[[#This Row],[Cantidad Ordenada]]</f>
        <v>57</v>
      </c>
      <c r="N455" s="12">
        <f>(Tabla_cocina[[#This Row],[Ganancia Neta]]/Tabla_cocina[[#This Row],[Costo]])</f>
        <v>0.68421052631578949</v>
      </c>
      <c r="O455" s="17">
        <f>Tabla_cocina[[#This Row],[Tiempo de Preparacion]]/1440</f>
        <v>6.2500000000000003E-3</v>
      </c>
    </row>
    <row r="456" spans="1:15" x14ac:dyDescent="0.3">
      <c r="A456" s="1">
        <v>175</v>
      </c>
      <c r="B456" s="1">
        <v>14</v>
      </c>
      <c r="C456" s="2" t="s">
        <v>5</v>
      </c>
      <c r="D456" s="2" t="s">
        <v>84</v>
      </c>
      <c r="E456" s="3">
        <v>14</v>
      </c>
      <c r="F456" s="3">
        <v>24</v>
      </c>
      <c r="G456" s="1">
        <v>2</v>
      </c>
      <c r="H456" s="1">
        <v>38</v>
      </c>
      <c r="I456" s="2" t="s">
        <v>6</v>
      </c>
      <c r="J456" s="7">
        <f>Tabla_cocina[[#This Row],[Precio Unitario]]*Tabla_cocina[[#This Row],[Cantidad Ordenada]]</f>
        <v>48</v>
      </c>
      <c r="K456" s="7">
        <f>Tabla_cocina[[#This Row],[Total del Pedido]]</f>
        <v>48</v>
      </c>
      <c r="L456" s="7">
        <f>Tabla_cocina[[#This Row],[Ganancia Bruta]]-Tabla_cocina[[#This Row],[Costo]]</f>
        <v>20</v>
      </c>
      <c r="M456" s="7">
        <f>Tabla_cocina[[#This Row],[Costo Unitario]]*Tabla_cocina[[#This Row],[Cantidad Ordenada]]</f>
        <v>28</v>
      </c>
      <c r="N456" s="12">
        <f>(Tabla_cocina[[#This Row],[Ganancia Neta]]/Tabla_cocina[[#This Row],[Costo]])</f>
        <v>0.7142857142857143</v>
      </c>
      <c r="O456" s="17">
        <f>Tabla_cocina[[#This Row],[Tiempo de Preparacion]]/1440</f>
        <v>2.6388888888888889E-2</v>
      </c>
    </row>
    <row r="457" spans="1:15" x14ac:dyDescent="0.3">
      <c r="A457" s="1">
        <v>176</v>
      </c>
      <c r="B457" s="1">
        <v>20</v>
      </c>
      <c r="C457" s="2" t="s">
        <v>23</v>
      </c>
      <c r="D457" s="2" t="s">
        <v>100</v>
      </c>
      <c r="E457" s="3">
        <v>13</v>
      </c>
      <c r="F457" s="3">
        <v>21</v>
      </c>
      <c r="G457" s="1">
        <v>3</v>
      </c>
      <c r="H457" s="1">
        <v>48</v>
      </c>
      <c r="I457" s="2" t="s">
        <v>8</v>
      </c>
      <c r="J457" s="7">
        <f>Tabla_cocina[[#This Row],[Precio Unitario]]*Tabla_cocina[[#This Row],[Cantidad Ordenada]]</f>
        <v>63</v>
      </c>
      <c r="K457" s="7">
        <f>Tabla_cocina[[#This Row],[Total del Pedido]]</f>
        <v>63</v>
      </c>
      <c r="L457" s="7">
        <f>Tabla_cocina[[#This Row],[Ganancia Bruta]]-Tabla_cocina[[#This Row],[Costo]]</f>
        <v>24</v>
      </c>
      <c r="M457" s="7">
        <f>Tabla_cocina[[#This Row],[Costo Unitario]]*Tabla_cocina[[#This Row],[Cantidad Ordenada]]</f>
        <v>39</v>
      </c>
      <c r="N457" s="12">
        <f>(Tabla_cocina[[#This Row],[Ganancia Neta]]/Tabla_cocina[[#This Row],[Costo]])</f>
        <v>0.61538461538461542</v>
      </c>
      <c r="O457" s="17">
        <f>Tabla_cocina[[#This Row],[Tiempo de Preparacion]]/1440</f>
        <v>3.3333333333333333E-2</v>
      </c>
    </row>
    <row r="458" spans="1:15" x14ac:dyDescent="0.3">
      <c r="A458" s="1">
        <v>177</v>
      </c>
      <c r="B458" s="1">
        <v>4</v>
      </c>
      <c r="C458" s="2" t="s">
        <v>5</v>
      </c>
      <c r="D458" s="2" t="s">
        <v>84</v>
      </c>
      <c r="E458" s="3">
        <v>14</v>
      </c>
      <c r="F458" s="3">
        <v>24</v>
      </c>
      <c r="G458" s="1">
        <v>2</v>
      </c>
      <c r="H458" s="1">
        <v>10</v>
      </c>
      <c r="I458" s="2" t="s">
        <v>8</v>
      </c>
      <c r="J458" s="7">
        <f>Tabla_cocina[[#This Row],[Precio Unitario]]*Tabla_cocina[[#This Row],[Cantidad Ordenada]]</f>
        <v>48</v>
      </c>
      <c r="K458" s="7">
        <f>Tabla_cocina[[#This Row],[Total del Pedido]]</f>
        <v>48</v>
      </c>
      <c r="L458" s="7">
        <f>Tabla_cocina[[#This Row],[Ganancia Bruta]]-Tabla_cocina[[#This Row],[Costo]]</f>
        <v>20</v>
      </c>
      <c r="M458" s="7">
        <f>Tabla_cocina[[#This Row],[Costo Unitario]]*Tabla_cocina[[#This Row],[Cantidad Ordenada]]</f>
        <v>28</v>
      </c>
      <c r="N458" s="12">
        <f>(Tabla_cocina[[#This Row],[Ganancia Neta]]/Tabla_cocina[[#This Row],[Costo]])</f>
        <v>0.7142857142857143</v>
      </c>
      <c r="O458" s="17">
        <f>Tabla_cocina[[#This Row],[Tiempo de Preparacion]]/1440</f>
        <v>6.9444444444444441E-3</v>
      </c>
    </row>
    <row r="459" spans="1:15" x14ac:dyDescent="0.3">
      <c r="A459" s="1">
        <v>177</v>
      </c>
      <c r="B459" s="1">
        <v>4</v>
      </c>
      <c r="C459" s="2" t="s">
        <v>25</v>
      </c>
      <c r="D459" s="2" t="s">
        <v>102</v>
      </c>
      <c r="E459" s="3">
        <v>15</v>
      </c>
      <c r="F459" s="3">
        <v>26</v>
      </c>
      <c r="G459" s="1">
        <v>1</v>
      </c>
      <c r="H459" s="1">
        <v>40</v>
      </c>
      <c r="I459" s="2" t="s">
        <v>6</v>
      </c>
      <c r="J459" s="7">
        <f>Tabla_cocina[[#This Row],[Precio Unitario]]*Tabla_cocina[[#This Row],[Cantidad Ordenada]]</f>
        <v>26</v>
      </c>
      <c r="K459" s="7">
        <f>Tabla_cocina[[#This Row],[Total del Pedido]]</f>
        <v>26</v>
      </c>
      <c r="L459" s="7">
        <f>Tabla_cocina[[#This Row],[Ganancia Bruta]]-Tabla_cocina[[#This Row],[Costo]]</f>
        <v>11</v>
      </c>
      <c r="M459" s="7">
        <f>Tabla_cocina[[#This Row],[Costo Unitario]]*Tabla_cocina[[#This Row],[Cantidad Ordenada]]</f>
        <v>15</v>
      </c>
      <c r="N459" s="12">
        <f>(Tabla_cocina[[#This Row],[Ganancia Neta]]/Tabla_cocina[[#This Row],[Costo]])</f>
        <v>0.73333333333333328</v>
      </c>
      <c r="O459" s="17">
        <f>Tabla_cocina[[#This Row],[Tiempo de Preparacion]]/1440</f>
        <v>2.7777777777777776E-2</v>
      </c>
    </row>
    <row r="460" spans="1:15" x14ac:dyDescent="0.3">
      <c r="A460" s="1">
        <v>177</v>
      </c>
      <c r="B460" s="1">
        <v>4</v>
      </c>
      <c r="C460" s="2" t="s">
        <v>23</v>
      </c>
      <c r="D460" s="2" t="s">
        <v>100</v>
      </c>
      <c r="E460" s="3">
        <v>13</v>
      </c>
      <c r="F460" s="3">
        <v>21</v>
      </c>
      <c r="G460" s="1">
        <v>2</v>
      </c>
      <c r="H460" s="1">
        <v>45</v>
      </c>
      <c r="I460" s="2" t="s">
        <v>8</v>
      </c>
      <c r="J460" s="7">
        <f>Tabla_cocina[[#This Row],[Precio Unitario]]*Tabla_cocina[[#This Row],[Cantidad Ordenada]]</f>
        <v>42</v>
      </c>
      <c r="K460" s="7">
        <f>Tabla_cocina[[#This Row],[Total del Pedido]]</f>
        <v>42</v>
      </c>
      <c r="L460" s="7">
        <f>Tabla_cocina[[#This Row],[Ganancia Bruta]]-Tabla_cocina[[#This Row],[Costo]]</f>
        <v>16</v>
      </c>
      <c r="M460" s="7">
        <f>Tabla_cocina[[#This Row],[Costo Unitario]]*Tabla_cocina[[#This Row],[Cantidad Ordenada]]</f>
        <v>26</v>
      </c>
      <c r="N460" s="12">
        <f>(Tabla_cocina[[#This Row],[Ganancia Neta]]/Tabla_cocina[[#This Row],[Costo]])</f>
        <v>0.61538461538461542</v>
      </c>
      <c r="O460" s="17">
        <f>Tabla_cocina[[#This Row],[Tiempo de Preparacion]]/1440</f>
        <v>3.125E-2</v>
      </c>
    </row>
    <row r="461" spans="1:15" x14ac:dyDescent="0.3">
      <c r="A461" s="1">
        <v>177</v>
      </c>
      <c r="B461" s="1">
        <v>4</v>
      </c>
      <c r="C461" s="2" t="s">
        <v>16</v>
      </c>
      <c r="D461" s="2" t="s">
        <v>93</v>
      </c>
      <c r="E461" s="3">
        <v>11</v>
      </c>
      <c r="F461" s="3">
        <v>19</v>
      </c>
      <c r="G461" s="1">
        <v>3</v>
      </c>
      <c r="H461" s="1">
        <v>47</v>
      </c>
      <c r="I461" s="2" t="s">
        <v>6</v>
      </c>
      <c r="J461" s="7">
        <f>Tabla_cocina[[#This Row],[Precio Unitario]]*Tabla_cocina[[#This Row],[Cantidad Ordenada]]</f>
        <v>57</v>
      </c>
      <c r="K461" s="7">
        <f>Tabla_cocina[[#This Row],[Total del Pedido]]</f>
        <v>57</v>
      </c>
      <c r="L461" s="7">
        <f>Tabla_cocina[[#This Row],[Ganancia Bruta]]-Tabla_cocina[[#This Row],[Costo]]</f>
        <v>24</v>
      </c>
      <c r="M461" s="7">
        <f>Tabla_cocina[[#This Row],[Costo Unitario]]*Tabla_cocina[[#This Row],[Cantidad Ordenada]]</f>
        <v>33</v>
      </c>
      <c r="N461" s="12">
        <f>(Tabla_cocina[[#This Row],[Ganancia Neta]]/Tabla_cocina[[#This Row],[Costo]])</f>
        <v>0.72727272727272729</v>
      </c>
      <c r="O461" s="17">
        <f>Tabla_cocina[[#This Row],[Tiempo de Preparacion]]/1440</f>
        <v>3.2638888888888891E-2</v>
      </c>
    </row>
    <row r="462" spans="1:15" x14ac:dyDescent="0.3">
      <c r="A462" s="1">
        <v>178</v>
      </c>
      <c r="B462" s="1">
        <v>11</v>
      </c>
      <c r="C462" s="2" t="s">
        <v>7</v>
      </c>
      <c r="D462" s="2" t="s">
        <v>85</v>
      </c>
      <c r="E462" s="3">
        <v>18</v>
      </c>
      <c r="F462" s="3">
        <v>30</v>
      </c>
      <c r="G462" s="1">
        <v>1</v>
      </c>
      <c r="H462" s="1">
        <v>55</v>
      </c>
      <c r="I462" s="2" t="s">
        <v>8</v>
      </c>
      <c r="J462" s="7">
        <f>Tabla_cocina[[#This Row],[Precio Unitario]]*Tabla_cocina[[#This Row],[Cantidad Ordenada]]</f>
        <v>30</v>
      </c>
      <c r="K462" s="7">
        <f>Tabla_cocina[[#This Row],[Total del Pedido]]</f>
        <v>30</v>
      </c>
      <c r="L462" s="7">
        <f>Tabla_cocina[[#This Row],[Ganancia Bruta]]-Tabla_cocina[[#This Row],[Costo]]</f>
        <v>12</v>
      </c>
      <c r="M462" s="7">
        <f>Tabla_cocina[[#This Row],[Costo Unitario]]*Tabla_cocina[[#This Row],[Cantidad Ordenada]]</f>
        <v>18</v>
      </c>
      <c r="N462" s="12">
        <f>(Tabla_cocina[[#This Row],[Ganancia Neta]]/Tabla_cocina[[#This Row],[Costo]])</f>
        <v>0.66666666666666663</v>
      </c>
      <c r="O462" s="17">
        <f>Tabla_cocina[[#This Row],[Tiempo de Preparacion]]/1440</f>
        <v>3.8194444444444448E-2</v>
      </c>
    </row>
    <row r="463" spans="1:15" x14ac:dyDescent="0.3">
      <c r="A463" s="1">
        <v>178</v>
      </c>
      <c r="B463" s="1">
        <v>11</v>
      </c>
      <c r="C463" s="2" t="s">
        <v>17</v>
      </c>
      <c r="D463" s="2" t="s">
        <v>94</v>
      </c>
      <c r="E463" s="3">
        <v>21</v>
      </c>
      <c r="F463" s="3">
        <v>35</v>
      </c>
      <c r="G463" s="1">
        <v>1</v>
      </c>
      <c r="H463" s="1">
        <v>16</v>
      </c>
      <c r="I463" s="2" t="s">
        <v>8</v>
      </c>
      <c r="J463" s="7">
        <f>Tabla_cocina[[#This Row],[Precio Unitario]]*Tabla_cocina[[#This Row],[Cantidad Ordenada]]</f>
        <v>35</v>
      </c>
      <c r="K463" s="7">
        <f>Tabla_cocina[[#This Row],[Total del Pedido]]</f>
        <v>35</v>
      </c>
      <c r="L463" s="7">
        <f>Tabla_cocina[[#This Row],[Ganancia Bruta]]-Tabla_cocina[[#This Row],[Costo]]</f>
        <v>14</v>
      </c>
      <c r="M463" s="7">
        <f>Tabla_cocina[[#This Row],[Costo Unitario]]*Tabla_cocina[[#This Row],[Cantidad Ordenada]]</f>
        <v>21</v>
      </c>
      <c r="N463" s="12">
        <f>(Tabla_cocina[[#This Row],[Ganancia Neta]]/Tabla_cocina[[#This Row],[Costo]])</f>
        <v>0.66666666666666663</v>
      </c>
      <c r="O463" s="17">
        <f>Tabla_cocina[[#This Row],[Tiempo de Preparacion]]/1440</f>
        <v>1.1111111111111112E-2</v>
      </c>
    </row>
    <row r="464" spans="1:15" x14ac:dyDescent="0.3">
      <c r="A464" s="1">
        <v>178</v>
      </c>
      <c r="B464" s="1">
        <v>11</v>
      </c>
      <c r="C464" s="2" t="s">
        <v>19</v>
      </c>
      <c r="D464" s="2" t="s">
        <v>96</v>
      </c>
      <c r="E464" s="3">
        <v>13</v>
      </c>
      <c r="F464" s="3">
        <v>22</v>
      </c>
      <c r="G464" s="1">
        <v>2</v>
      </c>
      <c r="H464" s="1">
        <v>20</v>
      </c>
      <c r="I464" s="2" t="s">
        <v>6</v>
      </c>
      <c r="J464" s="7">
        <f>Tabla_cocina[[#This Row],[Precio Unitario]]*Tabla_cocina[[#This Row],[Cantidad Ordenada]]</f>
        <v>44</v>
      </c>
      <c r="K464" s="7">
        <f>Tabla_cocina[[#This Row],[Total del Pedido]]</f>
        <v>44</v>
      </c>
      <c r="L464" s="7">
        <f>Tabla_cocina[[#This Row],[Ganancia Bruta]]-Tabla_cocina[[#This Row],[Costo]]</f>
        <v>18</v>
      </c>
      <c r="M464" s="7">
        <f>Tabla_cocina[[#This Row],[Costo Unitario]]*Tabla_cocina[[#This Row],[Cantidad Ordenada]]</f>
        <v>26</v>
      </c>
      <c r="N464" s="12">
        <f>(Tabla_cocina[[#This Row],[Ganancia Neta]]/Tabla_cocina[[#This Row],[Costo]])</f>
        <v>0.69230769230769229</v>
      </c>
      <c r="O464" s="17">
        <f>Tabla_cocina[[#This Row],[Tiempo de Preparacion]]/1440</f>
        <v>1.3888888888888888E-2</v>
      </c>
    </row>
    <row r="465" spans="1:15" x14ac:dyDescent="0.3">
      <c r="A465" s="1">
        <v>178</v>
      </c>
      <c r="B465" s="1">
        <v>11</v>
      </c>
      <c r="C465" s="2" t="s">
        <v>14</v>
      </c>
      <c r="D465" s="2" t="s">
        <v>91</v>
      </c>
      <c r="E465" s="3">
        <v>20</v>
      </c>
      <c r="F465" s="3">
        <v>33</v>
      </c>
      <c r="G465" s="1">
        <v>3</v>
      </c>
      <c r="H465" s="1">
        <v>55</v>
      </c>
      <c r="I465" s="2" t="s">
        <v>6</v>
      </c>
      <c r="J465" s="7">
        <f>Tabla_cocina[[#This Row],[Precio Unitario]]*Tabla_cocina[[#This Row],[Cantidad Ordenada]]</f>
        <v>99</v>
      </c>
      <c r="K465" s="7">
        <f>Tabla_cocina[[#This Row],[Total del Pedido]]</f>
        <v>99</v>
      </c>
      <c r="L465" s="7">
        <f>Tabla_cocina[[#This Row],[Ganancia Bruta]]-Tabla_cocina[[#This Row],[Costo]]</f>
        <v>39</v>
      </c>
      <c r="M465" s="7">
        <f>Tabla_cocina[[#This Row],[Costo Unitario]]*Tabla_cocina[[#This Row],[Cantidad Ordenada]]</f>
        <v>60</v>
      </c>
      <c r="N465" s="12">
        <f>(Tabla_cocina[[#This Row],[Ganancia Neta]]/Tabla_cocina[[#This Row],[Costo]])</f>
        <v>0.65</v>
      </c>
      <c r="O465" s="17">
        <f>Tabla_cocina[[#This Row],[Tiempo de Preparacion]]/1440</f>
        <v>3.8194444444444448E-2</v>
      </c>
    </row>
    <row r="466" spans="1:15" x14ac:dyDescent="0.3">
      <c r="A466" s="1">
        <v>179</v>
      </c>
      <c r="B466" s="1">
        <v>12</v>
      </c>
      <c r="C466" s="2" t="s">
        <v>9</v>
      </c>
      <c r="D466" s="2" t="s">
        <v>86</v>
      </c>
      <c r="E466" s="3">
        <v>19</v>
      </c>
      <c r="F466" s="3">
        <v>31</v>
      </c>
      <c r="G466" s="1">
        <v>2</v>
      </c>
      <c r="H466" s="1">
        <v>26</v>
      </c>
      <c r="I466" s="2" t="s">
        <v>6</v>
      </c>
      <c r="J466" s="7">
        <f>Tabla_cocina[[#This Row],[Precio Unitario]]*Tabla_cocina[[#This Row],[Cantidad Ordenada]]</f>
        <v>62</v>
      </c>
      <c r="K466" s="7">
        <f>Tabla_cocina[[#This Row],[Total del Pedido]]</f>
        <v>62</v>
      </c>
      <c r="L466" s="7">
        <f>Tabla_cocina[[#This Row],[Ganancia Bruta]]-Tabla_cocina[[#This Row],[Costo]]</f>
        <v>24</v>
      </c>
      <c r="M466" s="7">
        <f>Tabla_cocina[[#This Row],[Costo Unitario]]*Tabla_cocina[[#This Row],[Cantidad Ordenada]]</f>
        <v>38</v>
      </c>
      <c r="N466" s="12">
        <f>(Tabla_cocina[[#This Row],[Ganancia Neta]]/Tabla_cocina[[#This Row],[Costo]])</f>
        <v>0.63157894736842102</v>
      </c>
      <c r="O466" s="17">
        <f>Tabla_cocina[[#This Row],[Tiempo de Preparacion]]/1440</f>
        <v>1.8055555555555554E-2</v>
      </c>
    </row>
    <row r="467" spans="1:15" x14ac:dyDescent="0.3">
      <c r="A467" s="1">
        <v>180</v>
      </c>
      <c r="B467" s="1">
        <v>10</v>
      </c>
      <c r="C467" s="2" t="s">
        <v>13</v>
      </c>
      <c r="D467" s="2" t="s">
        <v>90</v>
      </c>
      <c r="E467" s="3">
        <v>17</v>
      </c>
      <c r="F467" s="3">
        <v>29</v>
      </c>
      <c r="G467" s="1">
        <v>1</v>
      </c>
      <c r="H467" s="1">
        <v>35</v>
      </c>
      <c r="I467" s="2" t="s">
        <v>8</v>
      </c>
      <c r="J467" s="7">
        <f>Tabla_cocina[[#This Row],[Precio Unitario]]*Tabla_cocina[[#This Row],[Cantidad Ordenada]]</f>
        <v>29</v>
      </c>
      <c r="K467" s="7">
        <f>Tabla_cocina[[#This Row],[Total del Pedido]]</f>
        <v>29</v>
      </c>
      <c r="L467" s="7">
        <f>Tabla_cocina[[#This Row],[Ganancia Bruta]]-Tabla_cocina[[#This Row],[Costo]]</f>
        <v>12</v>
      </c>
      <c r="M467" s="7">
        <f>Tabla_cocina[[#This Row],[Costo Unitario]]*Tabla_cocina[[#This Row],[Cantidad Ordenada]]</f>
        <v>17</v>
      </c>
      <c r="N467" s="12">
        <f>(Tabla_cocina[[#This Row],[Ganancia Neta]]/Tabla_cocina[[#This Row],[Costo]])</f>
        <v>0.70588235294117652</v>
      </c>
      <c r="O467" s="17">
        <f>Tabla_cocina[[#This Row],[Tiempo de Preparacion]]/1440</f>
        <v>2.4305555555555556E-2</v>
      </c>
    </row>
    <row r="468" spans="1:15" x14ac:dyDescent="0.3">
      <c r="A468" s="1">
        <v>180</v>
      </c>
      <c r="B468" s="1">
        <v>10</v>
      </c>
      <c r="C468" s="2" t="s">
        <v>7</v>
      </c>
      <c r="D468" s="2" t="s">
        <v>85</v>
      </c>
      <c r="E468" s="3">
        <v>18</v>
      </c>
      <c r="F468" s="3">
        <v>30</v>
      </c>
      <c r="G468" s="1">
        <v>3</v>
      </c>
      <c r="H468" s="1">
        <v>20</v>
      </c>
      <c r="I468" s="2" t="s">
        <v>8</v>
      </c>
      <c r="J468" s="7">
        <f>Tabla_cocina[[#This Row],[Precio Unitario]]*Tabla_cocina[[#This Row],[Cantidad Ordenada]]</f>
        <v>90</v>
      </c>
      <c r="K468" s="7">
        <f>Tabla_cocina[[#This Row],[Total del Pedido]]</f>
        <v>90</v>
      </c>
      <c r="L468" s="7">
        <f>Tabla_cocina[[#This Row],[Ganancia Bruta]]-Tabla_cocina[[#This Row],[Costo]]</f>
        <v>36</v>
      </c>
      <c r="M468" s="7">
        <f>Tabla_cocina[[#This Row],[Costo Unitario]]*Tabla_cocina[[#This Row],[Cantidad Ordenada]]</f>
        <v>54</v>
      </c>
      <c r="N468" s="12">
        <f>(Tabla_cocina[[#This Row],[Ganancia Neta]]/Tabla_cocina[[#This Row],[Costo]])</f>
        <v>0.66666666666666663</v>
      </c>
      <c r="O468" s="17">
        <f>Tabla_cocina[[#This Row],[Tiempo de Preparacion]]/1440</f>
        <v>1.3888888888888888E-2</v>
      </c>
    </row>
    <row r="469" spans="1:15" x14ac:dyDescent="0.3">
      <c r="A469" s="1">
        <v>180</v>
      </c>
      <c r="B469" s="1">
        <v>10</v>
      </c>
      <c r="C469" s="2" t="s">
        <v>21</v>
      </c>
      <c r="D469" s="2" t="s">
        <v>98</v>
      </c>
      <c r="E469" s="3">
        <v>12</v>
      </c>
      <c r="F469" s="3">
        <v>20</v>
      </c>
      <c r="G469" s="1">
        <v>1</v>
      </c>
      <c r="H469" s="1">
        <v>50</v>
      </c>
      <c r="I469" s="2" t="s">
        <v>6</v>
      </c>
      <c r="J469" s="7">
        <f>Tabla_cocina[[#This Row],[Precio Unitario]]*Tabla_cocina[[#This Row],[Cantidad Ordenada]]</f>
        <v>20</v>
      </c>
      <c r="K469" s="7">
        <f>Tabla_cocina[[#This Row],[Total del Pedido]]</f>
        <v>20</v>
      </c>
      <c r="L469" s="7">
        <f>Tabla_cocina[[#This Row],[Ganancia Bruta]]-Tabla_cocina[[#This Row],[Costo]]</f>
        <v>8</v>
      </c>
      <c r="M469" s="7">
        <f>Tabla_cocina[[#This Row],[Costo Unitario]]*Tabla_cocina[[#This Row],[Cantidad Ordenada]]</f>
        <v>12</v>
      </c>
      <c r="N469" s="12">
        <f>(Tabla_cocina[[#This Row],[Ganancia Neta]]/Tabla_cocina[[#This Row],[Costo]])</f>
        <v>0.66666666666666663</v>
      </c>
      <c r="O469" s="17">
        <f>Tabla_cocina[[#This Row],[Tiempo de Preparacion]]/1440</f>
        <v>3.4722222222222224E-2</v>
      </c>
    </row>
    <row r="470" spans="1:15" x14ac:dyDescent="0.3">
      <c r="A470" s="1">
        <v>180</v>
      </c>
      <c r="B470" s="1">
        <v>10</v>
      </c>
      <c r="C470" s="2" t="s">
        <v>10</v>
      </c>
      <c r="D470" s="2" t="s">
        <v>87</v>
      </c>
      <c r="E470" s="3">
        <v>16</v>
      </c>
      <c r="F470" s="3">
        <v>27</v>
      </c>
      <c r="G470" s="1">
        <v>1</v>
      </c>
      <c r="H470" s="1">
        <v>56</v>
      </c>
      <c r="I470" s="2" t="s">
        <v>6</v>
      </c>
      <c r="J470" s="7">
        <f>Tabla_cocina[[#This Row],[Precio Unitario]]*Tabla_cocina[[#This Row],[Cantidad Ordenada]]</f>
        <v>27</v>
      </c>
      <c r="K470" s="7">
        <f>Tabla_cocina[[#This Row],[Total del Pedido]]</f>
        <v>27</v>
      </c>
      <c r="L470" s="7">
        <f>Tabla_cocina[[#This Row],[Ganancia Bruta]]-Tabla_cocina[[#This Row],[Costo]]</f>
        <v>11</v>
      </c>
      <c r="M470" s="7">
        <f>Tabla_cocina[[#This Row],[Costo Unitario]]*Tabla_cocina[[#This Row],[Cantidad Ordenada]]</f>
        <v>16</v>
      </c>
      <c r="N470" s="12">
        <f>(Tabla_cocina[[#This Row],[Ganancia Neta]]/Tabla_cocina[[#This Row],[Costo]])</f>
        <v>0.6875</v>
      </c>
      <c r="O470" s="17">
        <f>Tabla_cocina[[#This Row],[Tiempo de Preparacion]]/1440</f>
        <v>3.888888888888889E-2</v>
      </c>
    </row>
    <row r="471" spans="1:15" x14ac:dyDescent="0.3">
      <c r="A471" s="1">
        <v>181</v>
      </c>
      <c r="B471" s="1">
        <v>15</v>
      </c>
      <c r="C471" s="2" t="s">
        <v>10</v>
      </c>
      <c r="D471" s="2" t="s">
        <v>87</v>
      </c>
      <c r="E471" s="3">
        <v>16</v>
      </c>
      <c r="F471" s="3">
        <v>27</v>
      </c>
      <c r="G471" s="1">
        <v>1</v>
      </c>
      <c r="H471" s="1">
        <v>55</v>
      </c>
      <c r="I471" s="2" t="s">
        <v>8</v>
      </c>
      <c r="J471" s="7">
        <f>Tabla_cocina[[#This Row],[Precio Unitario]]*Tabla_cocina[[#This Row],[Cantidad Ordenada]]</f>
        <v>27</v>
      </c>
      <c r="K471" s="7">
        <f>Tabla_cocina[[#This Row],[Total del Pedido]]</f>
        <v>27</v>
      </c>
      <c r="L471" s="7">
        <f>Tabla_cocina[[#This Row],[Ganancia Bruta]]-Tabla_cocina[[#This Row],[Costo]]</f>
        <v>11</v>
      </c>
      <c r="M471" s="7">
        <f>Tabla_cocina[[#This Row],[Costo Unitario]]*Tabla_cocina[[#This Row],[Cantidad Ordenada]]</f>
        <v>16</v>
      </c>
      <c r="N471" s="12">
        <f>(Tabla_cocina[[#This Row],[Ganancia Neta]]/Tabla_cocina[[#This Row],[Costo]])</f>
        <v>0.6875</v>
      </c>
      <c r="O471" s="17">
        <f>Tabla_cocina[[#This Row],[Tiempo de Preparacion]]/1440</f>
        <v>3.8194444444444448E-2</v>
      </c>
    </row>
    <row r="472" spans="1:15" x14ac:dyDescent="0.3">
      <c r="A472" s="1">
        <v>182</v>
      </c>
      <c r="B472" s="1">
        <v>18</v>
      </c>
      <c r="C472" s="2" t="s">
        <v>16</v>
      </c>
      <c r="D472" s="2" t="s">
        <v>93</v>
      </c>
      <c r="E472" s="3">
        <v>11</v>
      </c>
      <c r="F472" s="3">
        <v>19</v>
      </c>
      <c r="G472" s="1">
        <v>2</v>
      </c>
      <c r="H472" s="1">
        <v>11</v>
      </c>
      <c r="I472" s="2" t="s">
        <v>8</v>
      </c>
      <c r="J472" s="7">
        <f>Tabla_cocina[[#This Row],[Precio Unitario]]*Tabla_cocina[[#This Row],[Cantidad Ordenada]]</f>
        <v>38</v>
      </c>
      <c r="K472" s="7">
        <f>Tabla_cocina[[#This Row],[Total del Pedido]]</f>
        <v>38</v>
      </c>
      <c r="L472" s="7">
        <f>Tabla_cocina[[#This Row],[Ganancia Bruta]]-Tabla_cocina[[#This Row],[Costo]]</f>
        <v>16</v>
      </c>
      <c r="M472" s="7">
        <f>Tabla_cocina[[#This Row],[Costo Unitario]]*Tabla_cocina[[#This Row],[Cantidad Ordenada]]</f>
        <v>22</v>
      </c>
      <c r="N472" s="12">
        <f>(Tabla_cocina[[#This Row],[Ganancia Neta]]/Tabla_cocina[[#This Row],[Costo]])</f>
        <v>0.72727272727272729</v>
      </c>
      <c r="O472" s="17">
        <f>Tabla_cocina[[#This Row],[Tiempo de Preparacion]]/1440</f>
        <v>7.6388888888888886E-3</v>
      </c>
    </row>
    <row r="473" spans="1:15" x14ac:dyDescent="0.3">
      <c r="A473" s="1">
        <v>183</v>
      </c>
      <c r="B473" s="1">
        <v>18</v>
      </c>
      <c r="C473" s="2" t="s">
        <v>18</v>
      </c>
      <c r="D473" s="2" t="s">
        <v>95</v>
      </c>
      <c r="E473" s="3">
        <v>19</v>
      </c>
      <c r="F473" s="3">
        <v>32</v>
      </c>
      <c r="G473" s="1">
        <v>2</v>
      </c>
      <c r="H473" s="1">
        <v>52</v>
      </c>
      <c r="I473" s="2" t="s">
        <v>6</v>
      </c>
      <c r="J473" s="7">
        <f>Tabla_cocina[[#This Row],[Precio Unitario]]*Tabla_cocina[[#This Row],[Cantidad Ordenada]]</f>
        <v>64</v>
      </c>
      <c r="K473" s="7">
        <f>Tabla_cocina[[#This Row],[Total del Pedido]]</f>
        <v>64</v>
      </c>
      <c r="L473" s="7">
        <f>Tabla_cocina[[#This Row],[Ganancia Bruta]]-Tabla_cocina[[#This Row],[Costo]]</f>
        <v>26</v>
      </c>
      <c r="M473" s="7">
        <f>Tabla_cocina[[#This Row],[Costo Unitario]]*Tabla_cocina[[#This Row],[Cantidad Ordenada]]</f>
        <v>38</v>
      </c>
      <c r="N473" s="12">
        <f>(Tabla_cocina[[#This Row],[Ganancia Neta]]/Tabla_cocina[[#This Row],[Costo]])</f>
        <v>0.68421052631578949</v>
      </c>
      <c r="O473" s="17">
        <f>Tabla_cocina[[#This Row],[Tiempo de Preparacion]]/1440</f>
        <v>3.6111111111111108E-2</v>
      </c>
    </row>
    <row r="474" spans="1:15" x14ac:dyDescent="0.3">
      <c r="A474" s="1">
        <v>183</v>
      </c>
      <c r="B474" s="1">
        <v>18</v>
      </c>
      <c r="C474" s="2" t="s">
        <v>25</v>
      </c>
      <c r="D474" s="2" t="s">
        <v>102</v>
      </c>
      <c r="E474" s="3">
        <v>15</v>
      </c>
      <c r="F474" s="3">
        <v>26</v>
      </c>
      <c r="G474" s="1">
        <v>1</v>
      </c>
      <c r="H474" s="1">
        <v>10</v>
      </c>
      <c r="I474" s="2" t="s">
        <v>6</v>
      </c>
      <c r="J474" s="7">
        <f>Tabla_cocina[[#This Row],[Precio Unitario]]*Tabla_cocina[[#This Row],[Cantidad Ordenada]]</f>
        <v>26</v>
      </c>
      <c r="K474" s="7">
        <f>Tabla_cocina[[#This Row],[Total del Pedido]]</f>
        <v>26</v>
      </c>
      <c r="L474" s="7">
        <f>Tabla_cocina[[#This Row],[Ganancia Bruta]]-Tabla_cocina[[#This Row],[Costo]]</f>
        <v>11</v>
      </c>
      <c r="M474" s="7">
        <f>Tabla_cocina[[#This Row],[Costo Unitario]]*Tabla_cocina[[#This Row],[Cantidad Ordenada]]</f>
        <v>15</v>
      </c>
      <c r="N474" s="12">
        <f>(Tabla_cocina[[#This Row],[Ganancia Neta]]/Tabla_cocina[[#This Row],[Costo]])</f>
        <v>0.73333333333333328</v>
      </c>
      <c r="O474" s="17">
        <f>Tabla_cocina[[#This Row],[Tiempo de Preparacion]]/1440</f>
        <v>6.9444444444444441E-3</v>
      </c>
    </row>
    <row r="475" spans="1:15" x14ac:dyDescent="0.3">
      <c r="A475" s="1">
        <v>183</v>
      </c>
      <c r="B475" s="1">
        <v>18</v>
      </c>
      <c r="C475" s="2" t="s">
        <v>21</v>
      </c>
      <c r="D475" s="2" t="s">
        <v>98</v>
      </c>
      <c r="E475" s="3">
        <v>12</v>
      </c>
      <c r="F475" s="3">
        <v>20</v>
      </c>
      <c r="G475" s="1">
        <v>3</v>
      </c>
      <c r="H475" s="1">
        <v>58</v>
      </c>
      <c r="I475" s="2" t="s">
        <v>6</v>
      </c>
      <c r="J475" s="7">
        <f>Tabla_cocina[[#This Row],[Precio Unitario]]*Tabla_cocina[[#This Row],[Cantidad Ordenada]]</f>
        <v>60</v>
      </c>
      <c r="K475" s="7">
        <f>Tabla_cocina[[#This Row],[Total del Pedido]]</f>
        <v>60</v>
      </c>
      <c r="L475" s="7">
        <f>Tabla_cocina[[#This Row],[Ganancia Bruta]]-Tabla_cocina[[#This Row],[Costo]]</f>
        <v>24</v>
      </c>
      <c r="M475" s="7">
        <f>Tabla_cocina[[#This Row],[Costo Unitario]]*Tabla_cocina[[#This Row],[Cantidad Ordenada]]</f>
        <v>36</v>
      </c>
      <c r="N475" s="12">
        <f>(Tabla_cocina[[#This Row],[Ganancia Neta]]/Tabla_cocina[[#This Row],[Costo]])</f>
        <v>0.66666666666666663</v>
      </c>
      <c r="O475" s="17">
        <f>Tabla_cocina[[#This Row],[Tiempo de Preparacion]]/1440</f>
        <v>4.027777777777778E-2</v>
      </c>
    </row>
    <row r="476" spans="1:15" x14ac:dyDescent="0.3">
      <c r="A476" s="1">
        <v>183</v>
      </c>
      <c r="B476" s="1">
        <v>18</v>
      </c>
      <c r="C476" s="2" t="s">
        <v>17</v>
      </c>
      <c r="D476" s="2" t="s">
        <v>94</v>
      </c>
      <c r="E476" s="3">
        <v>21</v>
      </c>
      <c r="F476" s="3">
        <v>35</v>
      </c>
      <c r="G476" s="1">
        <v>3</v>
      </c>
      <c r="H476" s="1">
        <v>46</v>
      </c>
      <c r="I476" s="2" t="s">
        <v>6</v>
      </c>
      <c r="J476" s="7">
        <f>Tabla_cocina[[#This Row],[Precio Unitario]]*Tabla_cocina[[#This Row],[Cantidad Ordenada]]</f>
        <v>105</v>
      </c>
      <c r="K476" s="7">
        <f>Tabla_cocina[[#This Row],[Total del Pedido]]</f>
        <v>105</v>
      </c>
      <c r="L476" s="7">
        <f>Tabla_cocina[[#This Row],[Ganancia Bruta]]-Tabla_cocina[[#This Row],[Costo]]</f>
        <v>42</v>
      </c>
      <c r="M476" s="7">
        <f>Tabla_cocina[[#This Row],[Costo Unitario]]*Tabla_cocina[[#This Row],[Cantidad Ordenada]]</f>
        <v>63</v>
      </c>
      <c r="N476" s="12">
        <f>(Tabla_cocina[[#This Row],[Ganancia Neta]]/Tabla_cocina[[#This Row],[Costo]])</f>
        <v>0.66666666666666663</v>
      </c>
      <c r="O476" s="17">
        <f>Tabla_cocina[[#This Row],[Tiempo de Preparacion]]/1440</f>
        <v>3.1944444444444442E-2</v>
      </c>
    </row>
    <row r="477" spans="1:15" x14ac:dyDescent="0.3">
      <c r="A477" s="1">
        <v>184</v>
      </c>
      <c r="B477" s="1">
        <v>4</v>
      </c>
      <c r="C477" s="2" t="s">
        <v>15</v>
      </c>
      <c r="D477" s="2" t="s">
        <v>92</v>
      </c>
      <c r="E477" s="3">
        <v>16</v>
      </c>
      <c r="F477" s="3">
        <v>28</v>
      </c>
      <c r="G477" s="1">
        <v>3</v>
      </c>
      <c r="H477" s="1">
        <v>6</v>
      </c>
      <c r="I477" s="2" t="s">
        <v>8</v>
      </c>
      <c r="J477" s="7">
        <f>Tabla_cocina[[#This Row],[Precio Unitario]]*Tabla_cocina[[#This Row],[Cantidad Ordenada]]</f>
        <v>84</v>
      </c>
      <c r="K477" s="7">
        <f>Tabla_cocina[[#This Row],[Total del Pedido]]</f>
        <v>84</v>
      </c>
      <c r="L477" s="7">
        <f>Tabla_cocina[[#This Row],[Ganancia Bruta]]-Tabla_cocina[[#This Row],[Costo]]</f>
        <v>36</v>
      </c>
      <c r="M477" s="7">
        <f>Tabla_cocina[[#This Row],[Costo Unitario]]*Tabla_cocina[[#This Row],[Cantidad Ordenada]]</f>
        <v>48</v>
      </c>
      <c r="N477" s="12">
        <f>(Tabla_cocina[[#This Row],[Ganancia Neta]]/Tabla_cocina[[#This Row],[Costo]])</f>
        <v>0.75</v>
      </c>
      <c r="O477" s="17">
        <f>Tabla_cocina[[#This Row],[Tiempo de Preparacion]]/1440</f>
        <v>4.1666666666666666E-3</v>
      </c>
    </row>
    <row r="478" spans="1:15" x14ac:dyDescent="0.3">
      <c r="A478" s="1">
        <v>184</v>
      </c>
      <c r="B478" s="1">
        <v>4</v>
      </c>
      <c r="C478" s="2" t="s">
        <v>10</v>
      </c>
      <c r="D478" s="2" t="s">
        <v>87</v>
      </c>
      <c r="E478" s="3">
        <v>16</v>
      </c>
      <c r="F478" s="3">
        <v>27</v>
      </c>
      <c r="G478" s="1">
        <v>3</v>
      </c>
      <c r="H478" s="1">
        <v>10</v>
      </c>
      <c r="I478" s="2" t="s">
        <v>6</v>
      </c>
      <c r="J478" s="7">
        <f>Tabla_cocina[[#This Row],[Precio Unitario]]*Tabla_cocina[[#This Row],[Cantidad Ordenada]]</f>
        <v>81</v>
      </c>
      <c r="K478" s="7">
        <f>Tabla_cocina[[#This Row],[Total del Pedido]]</f>
        <v>81</v>
      </c>
      <c r="L478" s="7">
        <f>Tabla_cocina[[#This Row],[Ganancia Bruta]]-Tabla_cocina[[#This Row],[Costo]]</f>
        <v>33</v>
      </c>
      <c r="M478" s="7">
        <f>Tabla_cocina[[#This Row],[Costo Unitario]]*Tabla_cocina[[#This Row],[Cantidad Ordenada]]</f>
        <v>48</v>
      </c>
      <c r="N478" s="12">
        <f>(Tabla_cocina[[#This Row],[Ganancia Neta]]/Tabla_cocina[[#This Row],[Costo]])</f>
        <v>0.6875</v>
      </c>
      <c r="O478" s="17">
        <f>Tabla_cocina[[#This Row],[Tiempo de Preparacion]]/1440</f>
        <v>6.9444444444444441E-3</v>
      </c>
    </row>
    <row r="479" spans="1:15" x14ac:dyDescent="0.3">
      <c r="A479" s="1">
        <v>184</v>
      </c>
      <c r="B479" s="1">
        <v>4</v>
      </c>
      <c r="C479" s="2" t="s">
        <v>21</v>
      </c>
      <c r="D479" s="2" t="s">
        <v>98</v>
      </c>
      <c r="E479" s="3">
        <v>12</v>
      </c>
      <c r="F479" s="3">
        <v>20</v>
      </c>
      <c r="G479" s="1">
        <v>2</v>
      </c>
      <c r="H479" s="1">
        <v>13</v>
      </c>
      <c r="I479" s="2" t="s">
        <v>8</v>
      </c>
      <c r="J479" s="7">
        <f>Tabla_cocina[[#This Row],[Precio Unitario]]*Tabla_cocina[[#This Row],[Cantidad Ordenada]]</f>
        <v>40</v>
      </c>
      <c r="K479" s="7">
        <f>Tabla_cocina[[#This Row],[Total del Pedido]]</f>
        <v>40</v>
      </c>
      <c r="L479" s="7">
        <f>Tabla_cocina[[#This Row],[Ganancia Bruta]]-Tabla_cocina[[#This Row],[Costo]]</f>
        <v>16</v>
      </c>
      <c r="M479" s="7">
        <f>Tabla_cocina[[#This Row],[Costo Unitario]]*Tabla_cocina[[#This Row],[Cantidad Ordenada]]</f>
        <v>24</v>
      </c>
      <c r="N479" s="12">
        <f>(Tabla_cocina[[#This Row],[Ganancia Neta]]/Tabla_cocina[[#This Row],[Costo]])</f>
        <v>0.66666666666666663</v>
      </c>
      <c r="O479" s="17">
        <f>Tabla_cocina[[#This Row],[Tiempo de Preparacion]]/1440</f>
        <v>9.0277777777777769E-3</v>
      </c>
    </row>
    <row r="480" spans="1:15" x14ac:dyDescent="0.3">
      <c r="A480" s="1">
        <v>185</v>
      </c>
      <c r="B480" s="1">
        <v>16</v>
      </c>
      <c r="C480" s="2" t="s">
        <v>23</v>
      </c>
      <c r="D480" s="2" t="s">
        <v>100</v>
      </c>
      <c r="E480" s="3">
        <v>13</v>
      </c>
      <c r="F480" s="3">
        <v>21</v>
      </c>
      <c r="G480" s="1">
        <v>3</v>
      </c>
      <c r="H480" s="1">
        <v>34</v>
      </c>
      <c r="I480" s="2" t="s">
        <v>6</v>
      </c>
      <c r="J480" s="7">
        <f>Tabla_cocina[[#This Row],[Precio Unitario]]*Tabla_cocina[[#This Row],[Cantidad Ordenada]]</f>
        <v>63</v>
      </c>
      <c r="K480" s="7">
        <f>Tabla_cocina[[#This Row],[Total del Pedido]]</f>
        <v>63</v>
      </c>
      <c r="L480" s="7">
        <f>Tabla_cocina[[#This Row],[Ganancia Bruta]]-Tabla_cocina[[#This Row],[Costo]]</f>
        <v>24</v>
      </c>
      <c r="M480" s="7">
        <f>Tabla_cocina[[#This Row],[Costo Unitario]]*Tabla_cocina[[#This Row],[Cantidad Ordenada]]</f>
        <v>39</v>
      </c>
      <c r="N480" s="12">
        <f>(Tabla_cocina[[#This Row],[Ganancia Neta]]/Tabla_cocina[[#This Row],[Costo]])</f>
        <v>0.61538461538461542</v>
      </c>
      <c r="O480" s="17">
        <f>Tabla_cocina[[#This Row],[Tiempo de Preparacion]]/1440</f>
        <v>2.361111111111111E-2</v>
      </c>
    </row>
    <row r="481" spans="1:15" x14ac:dyDescent="0.3">
      <c r="A481" s="1">
        <v>185</v>
      </c>
      <c r="B481" s="1">
        <v>16</v>
      </c>
      <c r="C481" s="2" t="s">
        <v>15</v>
      </c>
      <c r="D481" s="2" t="s">
        <v>92</v>
      </c>
      <c r="E481" s="3">
        <v>16</v>
      </c>
      <c r="F481" s="3">
        <v>28</v>
      </c>
      <c r="G481" s="1">
        <v>1</v>
      </c>
      <c r="H481" s="1">
        <v>6</v>
      </c>
      <c r="I481" s="2" t="s">
        <v>8</v>
      </c>
      <c r="J481" s="7">
        <f>Tabla_cocina[[#This Row],[Precio Unitario]]*Tabla_cocina[[#This Row],[Cantidad Ordenada]]</f>
        <v>28</v>
      </c>
      <c r="K481" s="7">
        <f>Tabla_cocina[[#This Row],[Total del Pedido]]</f>
        <v>28</v>
      </c>
      <c r="L481" s="7">
        <f>Tabla_cocina[[#This Row],[Ganancia Bruta]]-Tabla_cocina[[#This Row],[Costo]]</f>
        <v>12</v>
      </c>
      <c r="M481" s="7">
        <f>Tabla_cocina[[#This Row],[Costo Unitario]]*Tabla_cocina[[#This Row],[Cantidad Ordenada]]</f>
        <v>16</v>
      </c>
      <c r="N481" s="12">
        <f>(Tabla_cocina[[#This Row],[Ganancia Neta]]/Tabla_cocina[[#This Row],[Costo]])</f>
        <v>0.75</v>
      </c>
      <c r="O481" s="17">
        <f>Tabla_cocina[[#This Row],[Tiempo de Preparacion]]/1440</f>
        <v>4.1666666666666666E-3</v>
      </c>
    </row>
    <row r="482" spans="1:15" x14ac:dyDescent="0.3">
      <c r="A482" s="1">
        <v>186</v>
      </c>
      <c r="B482" s="1">
        <v>13</v>
      </c>
      <c r="C482" s="2" t="s">
        <v>10</v>
      </c>
      <c r="D482" s="2" t="s">
        <v>87</v>
      </c>
      <c r="E482" s="3">
        <v>16</v>
      </c>
      <c r="F482" s="3">
        <v>27</v>
      </c>
      <c r="G482" s="1">
        <v>3</v>
      </c>
      <c r="H482" s="1">
        <v>16</v>
      </c>
      <c r="I482" s="2" t="s">
        <v>6</v>
      </c>
      <c r="J482" s="7">
        <f>Tabla_cocina[[#This Row],[Precio Unitario]]*Tabla_cocina[[#This Row],[Cantidad Ordenada]]</f>
        <v>81</v>
      </c>
      <c r="K482" s="7">
        <f>Tabla_cocina[[#This Row],[Total del Pedido]]</f>
        <v>81</v>
      </c>
      <c r="L482" s="7">
        <f>Tabla_cocina[[#This Row],[Ganancia Bruta]]-Tabla_cocina[[#This Row],[Costo]]</f>
        <v>33</v>
      </c>
      <c r="M482" s="7">
        <f>Tabla_cocina[[#This Row],[Costo Unitario]]*Tabla_cocina[[#This Row],[Cantidad Ordenada]]</f>
        <v>48</v>
      </c>
      <c r="N482" s="12">
        <f>(Tabla_cocina[[#This Row],[Ganancia Neta]]/Tabla_cocina[[#This Row],[Costo]])</f>
        <v>0.6875</v>
      </c>
      <c r="O482" s="17">
        <f>Tabla_cocina[[#This Row],[Tiempo de Preparacion]]/1440</f>
        <v>1.1111111111111112E-2</v>
      </c>
    </row>
    <row r="483" spans="1:15" x14ac:dyDescent="0.3">
      <c r="A483" s="1">
        <v>186</v>
      </c>
      <c r="B483" s="1">
        <v>13</v>
      </c>
      <c r="C483" s="2" t="s">
        <v>18</v>
      </c>
      <c r="D483" s="2" t="s">
        <v>95</v>
      </c>
      <c r="E483" s="3">
        <v>19</v>
      </c>
      <c r="F483" s="3">
        <v>32</v>
      </c>
      <c r="G483" s="1">
        <v>3</v>
      </c>
      <c r="H483" s="1">
        <v>23</v>
      </c>
      <c r="I483" s="2" t="s">
        <v>8</v>
      </c>
      <c r="J483" s="7">
        <f>Tabla_cocina[[#This Row],[Precio Unitario]]*Tabla_cocina[[#This Row],[Cantidad Ordenada]]</f>
        <v>96</v>
      </c>
      <c r="K483" s="7">
        <f>Tabla_cocina[[#This Row],[Total del Pedido]]</f>
        <v>96</v>
      </c>
      <c r="L483" s="7">
        <f>Tabla_cocina[[#This Row],[Ganancia Bruta]]-Tabla_cocina[[#This Row],[Costo]]</f>
        <v>39</v>
      </c>
      <c r="M483" s="7">
        <f>Tabla_cocina[[#This Row],[Costo Unitario]]*Tabla_cocina[[#This Row],[Cantidad Ordenada]]</f>
        <v>57</v>
      </c>
      <c r="N483" s="12">
        <f>(Tabla_cocina[[#This Row],[Ganancia Neta]]/Tabla_cocina[[#This Row],[Costo]])</f>
        <v>0.68421052631578949</v>
      </c>
      <c r="O483" s="17">
        <f>Tabla_cocina[[#This Row],[Tiempo de Preparacion]]/1440</f>
        <v>1.5972222222222221E-2</v>
      </c>
    </row>
    <row r="484" spans="1:15" x14ac:dyDescent="0.3">
      <c r="A484" s="1">
        <v>186</v>
      </c>
      <c r="B484" s="1">
        <v>13</v>
      </c>
      <c r="C484" s="2" t="s">
        <v>9</v>
      </c>
      <c r="D484" s="2" t="s">
        <v>86</v>
      </c>
      <c r="E484" s="3">
        <v>19</v>
      </c>
      <c r="F484" s="3">
        <v>31</v>
      </c>
      <c r="G484" s="1">
        <v>3</v>
      </c>
      <c r="H484" s="1">
        <v>54</v>
      </c>
      <c r="I484" s="2" t="s">
        <v>6</v>
      </c>
      <c r="J484" s="7">
        <f>Tabla_cocina[[#This Row],[Precio Unitario]]*Tabla_cocina[[#This Row],[Cantidad Ordenada]]</f>
        <v>93</v>
      </c>
      <c r="K484" s="7">
        <f>Tabla_cocina[[#This Row],[Total del Pedido]]</f>
        <v>93</v>
      </c>
      <c r="L484" s="7">
        <f>Tabla_cocina[[#This Row],[Ganancia Bruta]]-Tabla_cocina[[#This Row],[Costo]]</f>
        <v>36</v>
      </c>
      <c r="M484" s="7">
        <f>Tabla_cocina[[#This Row],[Costo Unitario]]*Tabla_cocina[[#This Row],[Cantidad Ordenada]]</f>
        <v>57</v>
      </c>
      <c r="N484" s="12">
        <f>(Tabla_cocina[[#This Row],[Ganancia Neta]]/Tabla_cocina[[#This Row],[Costo]])</f>
        <v>0.63157894736842102</v>
      </c>
      <c r="O484" s="17">
        <f>Tabla_cocina[[#This Row],[Tiempo de Preparacion]]/1440</f>
        <v>3.7499999999999999E-2</v>
      </c>
    </row>
    <row r="485" spans="1:15" x14ac:dyDescent="0.3">
      <c r="A485" s="1">
        <v>187</v>
      </c>
      <c r="B485" s="1">
        <v>5</v>
      </c>
      <c r="C485" s="2" t="s">
        <v>20</v>
      </c>
      <c r="D485" s="2" t="s">
        <v>97</v>
      </c>
      <c r="E485" s="3">
        <v>20</v>
      </c>
      <c r="F485" s="3">
        <v>34</v>
      </c>
      <c r="G485" s="1">
        <v>2</v>
      </c>
      <c r="H485" s="1">
        <v>28</v>
      </c>
      <c r="I485" s="2" t="s">
        <v>8</v>
      </c>
      <c r="J485" s="7">
        <f>Tabla_cocina[[#This Row],[Precio Unitario]]*Tabla_cocina[[#This Row],[Cantidad Ordenada]]</f>
        <v>68</v>
      </c>
      <c r="K485" s="7">
        <f>Tabla_cocina[[#This Row],[Total del Pedido]]</f>
        <v>68</v>
      </c>
      <c r="L485" s="7">
        <f>Tabla_cocina[[#This Row],[Ganancia Bruta]]-Tabla_cocina[[#This Row],[Costo]]</f>
        <v>28</v>
      </c>
      <c r="M485" s="7">
        <f>Tabla_cocina[[#This Row],[Costo Unitario]]*Tabla_cocina[[#This Row],[Cantidad Ordenada]]</f>
        <v>40</v>
      </c>
      <c r="N485" s="12">
        <f>(Tabla_cocina[[#This Row],[Ganancia Neta]]/Tabla_cocina[[#This Row],[Costo]])</f>
        <v>0.7</v>
      </c>
      <c r="O485" s="17">
        <f>Tabla_cocina[[#This Row],[Tiempo de Preparacion]]/1440</f>
        <v>1.9444444444444445E-2</v>
      </c>
    </row>
    <row r="486" spans="1:15" x14ac:dyDescent="0.3">
      <c r="A486" s="1">
        <v>187</v>
      </c>
      <c r="B486" s="1">
        <v>5</v>
      </c>
      <c r="C486" s="2" t="s">
        <v>25</v>
      </c>
      <c r="D486" s="2" t="s">
        <v>102</v>
      </c>
      <c r="E486" s="3">
        <v>15</v>
      </c>
      <c r="F486" s="3">
        <v>26</v>
      </c>
      <c r="G486" s="1">
        <v>1</v>
      </c>
      <c r="H486" s="1">
        <v>51</v>
      </c>
      <c r="I486" s="2" t="s">
        <v>6</v>
      </c>
      <c r="J486" s="7">
        <f>Tabla_cocina[[#This Row],[Precio Unitario]]*Tabla_cocina[[#This Row],[Cantidad Ordenada]]</f>
        <v>26</v>
      </c>
      <c r="K486" s="7">
        <f>Tabla_cocina[[#This Row],[Total del Pedido]]</f>
        <v>26</v>
      </c>
      <c r="L486" s="7">
        <f>Tabla_cocina[[#This Row],[Ganancia Bruta]]-Tabla_cocina[[#This Row],[Costo]]</f>
        <v>11</v>
      </c>
      <c r="M486" s="7">
        <f>Tabla_cocina[[#This Row],[Costo Unitario]]*Tabla_cocina[[#This Row],[Cantidad Ordenada]]</f>
        <v>15</v>
      </c>
      <c r="N486" s="12">
        <f>(Tabla_cocina[[#This Row],[Ganancia Neta]]/Tabla_cocina[[#This Row],[Costo]])</f>
        <v>0.73333333333333328</v>
      </c>
      <c r="O486" s="17">
        <f>Tabla_cocina[[#This Row],[Tiempo de Preparacion]]/1440</f>
        <v>3.5416666666666666E-2</v>
      </c>
    </row>
    <row r="487" spans="1:15" x14ac:dyDescent="0.3">
      <c r="A487" s="1">
        <v>187</v>
      </c>
      <c r="B487" s="1">
        <v>5</v>
      </c>
      <c r="C487" s="2" t="s">
        <v>13</v>
      </c>
      <c r="D487" s="2" t="s">
        <v>90</v>
      </c>
      <c r="E487" s="3">
        <v>17</v>
      </c>
      <c r="F487" s="3">
        <v>29</v>
      </c>
      <c r="G487" s="1">
        <v>3</v>
      </c>
      <c r="H487" s="1">
        <v>11</v>
      </c>
      <c r="I487" s="2" t="s">
        <v>6</v>
      </c>
      <c r="J487" s="7">
        <f>Tabla_cocina[[#This Row],[Precio Unitario]]*Tabla_cocina[[#This Row],[Cantidad Ordenada]]</f>
        <v>87</v>
      </c>
      <c r="K487" s="7">
        <f>Tabla_cocina[[#This Row],[Total del Pedido]]</f>
        <v>87</v>
      </c>
      <c r="L487" s="7">
        <f>Tabla_cocina[[#This Row],[Ganancia Bruta]]-Tabla_cocina[[#This Row],[Costo]]</f>
        <v>36</v>
      </c>
      <c r="M487" s="7">
        <f>Tabla_cocina[[#This Row],[Costo Unitario]]*Tabla_cocina[[#This Row],[Cantidad Ordenada]]</f>
        <v>51</v>
      </c>
      <c r="N487" s="12">
        <f>(Tabla_cocina[[#This Row],[Ganancia Neta]]/Tabla_cocina[[#This Row],[Costo]])</f>
        <v>0.70588235294117652</v>
      </c>
      <c r="O487" s="17">
        <f>Tabla_cocina[[#This Row],[Tiempo de Preparacion]]/1440</f>
        <v>7.6388888888888886E-3</v>
      </c>
    </row>
    <row r="488" spans="1:15" x14ac:dyDescent="0.3">
      <c r="A488" s="1">
        <v>187</v>
      </c>
      <c r="B488" s="1">
        <v>5</v>
      </c>
      <c r="C488" s="2" t="s">
        <v>10</v>
      </c>
      <c r="D488" s="2" t="s">
        <v>87</v>
      </c>
      <c r="E488" s="3">
        <v>16</v>
      </c>
      <c r="F488" s="3">
        <v>27</v>
      </c>
      <c r="G488" s="1">
        <v>1</v>
      </c>
      <c r="H488" s="1">
        <v>36</v>
      </c>
      <c r="I488" s="2" t="s">
        <v>8</v>
      </c>
      <c r="J488" s="7">
        <f>Tabla_cocina[[#This Row],[Precio Unitario]]*Tabla_cocina[[#This Row],[Cantidad Ordenada]]</f>
        <v>27</v>
      </c>
      <c r="K488" s="7">
        <f>Tabla_cocina[[#This Row],[Total del Pedido]]</f>
        <v>27</v>
      </c>
      <c r="L488" s="7">
        <f>Tabla_cocina[[#This Row],[Ganancia Bruta]]-Tabla_cocina[[#This Row],[Costo]]</f>
        <v>11</v>
      </c>
      <c r="M488" s="7">
        <f>Tabla_cocina[[#This Row],[Costo Unitario]]*Tabla_cocina[[#This Row],[Cantidad Ordenada]]</f>
        <v>16</v>
      </c>
      <c r="N488" s="12">
        <f>(Tabla_cocina[[#This Row],[Ganancia Neta]]/Tabla_cocina[[#This Row],[Costo]])</f>
        <v>0.6875</v>
      </c>
      <c r="O488" s="17">
        <f>Tabla_cocina[[#This Row],[Tiempo de Preparacion]]/1440</f>
        <v>2.5000000000000001E-2</v>
      </c>
    </row>
    <row r="489" spans="1:15" x14ac:dyDescent="0.3">
      <c r="A489" s="1">
        <v>188</v>
      </c>
      <c r="B489" s="1">
        <v>20</v>
      </c>
      <c r="C489" s="2" t="s">
        <v>9</v>
      </c>
      <c r="D489" s="2" t="s">
        <v>86</v>
      </c>
      <c r="E489" s="3">
        <v>19</v>
      </c>
      <c r="F489" s="3">
        <v>31</v>
      </c>
      <c r="G489" s="1">
        <v>1</v>
      </c>
      <c r="H489" s="1">
        <v>58</v>
      </c>
      <c r="I489" s="2" t="s">
        <v>6</v>
      </c>
      <c r="J489" s="7">
        <f>Tabla_cocina[[#This Row],[Precio Unitario]]*Tabla_cocina[[#This Row],[Cantidad Ordenada]]</f>
        <v>31</v>
      </c>
      <c r="K489" s="7">
        <f>Tabla_cocina[[#This Row],[Total del Pedido]]</f>
        <v>31</v>
      </c>
      <c r="L489" s="7">
        <f>Tabla_cocina[[#This Row],[Ganancia Bruta]]-Tabla_cocina[[#This Row],[Costo]]</f>
        <v>12</v>
      </c>
      <c r="M489" s="7">
        <f>Tabla_cocina[[#This Row],[Costo Unitario]]*Tabla_cocina[[#This Row],[Cantidad Ordenada]]</f>
        <v>19</v>
      </c>
      <c r="N489" s="12">
        <f>(Tabla_cocina[[#This Row],[Ganancia Neta]]/Tabla_cocina[[#This Row],[Costo]])</f>
        <v>0.63157894736842102</v>
      </c>
      <c r="O489" s="17">
        <f>Tabla_cocina[[#This Row],[Tiempo de Preparacion]]/1440</f>
        <v>4.027777777777778E-2</v>
      </c>
    </row>
    <row r="490" spans="1:15" x14ac:dyDescent="0.3">
      <c r="A490" s="1">
        <v>188</v>
      </c>
      <c r="B490" s="1">
        <v>20</v>
      </c>
      <c r="C490" s="2" t="s">
        <v>25</v>
      </c>
      <c r="D490" s="2" t="s">
        <v>102</v>
      </c>
      <c r="E490" s="3">
        <v>15</v>
      </c>
      <c r="F490" s="3">
        <v>26</v>
      </c>
      <c r="G490" s="1">
        <v>2</v>
      </c>
      <c r="H490" s="1">
        <v>47</v>
      </c>
      <c r="I490" s="2" t="s">
        <v>6</v>
      </c>
      <c r="J490" s="7">
        <f>Tabla_cocina[[#This Row],[Precio Unitario]]*Tabla_cocina[[#This Row],[Cantidad Ordenada]]</f>
        <v>52</v>
      </c>
      <c r="K490" s="7">
        <f>Tabla_cocina[[#This Row],[Total del Pedido]]</f>
        <v>52</v>
      </c>
      <c r="L490" s="7">
        <f>Tabla_cocina[[#This Row],[Ganancia Bruta]]-Tabla_cocina[[#This Row],[Costo]]</f>
        <v>22</v>
      </c>
      <c r="M490" s="7">
        <f>Tabla_cocina[[#This Row],[Costo Unitario]]*Tabla_cocina[[#This Row],[Cantidad Ordenada]]</f>
        <v>30</v>
      </c>
      <c r="N490" s="12">
        <f>(Tabla_cocina[[#This Row],[Ganancia Neta]]/Tabla_cocina[[#This Row],[Costo]])</f>
        <v>0.73333333333333328</v>
      </c>
      <c r="O490" s="17">
        <f>Tabla_cocina[[#This Row],[Tiempo de Preparacion]]/1440</f>
        <v>3.2638888888888891E-2</v>
      </c>
    </row>
    <row r="491" spans="1:15" x14ac:dyDescent="0.3">
      <c r="A491" s="1">
        <v>189</v>
      </c>
      <c r="B491" s="1">
        <v>11</v>
      </c>
      <c r="C491" s="2" t="s">
        <v>20</v>
      </c>
      <c r="D491" s="2" t="s">
        <v>97</v>
      </c>
      <c r="E491" s="3">
        <v>20</v>
      </c>
      <c r="F491" s="3">
        <v>34</v>
      </c>
      <c r="G491" s="1">
        <v>2</v>
      </c>
      <c r="H491" s="1">
        <v>42</v>
      </c>
      <c r="I491" s="2" t="s">
        <v>8</v>
      </c>
      <c r="J491" s="7">
        <f>Tabla_cocina[[#This Row],[Precio Unitario]]*Tabla_cocina[[#This Row],[Cantidad Ordenada]]</f>
        <v>68</v>
      </c>
      <c r="K491" s="7">
        <f>Tabla_cocina[[#This Row],[Total del Pedido]]</f>
        <v>68</v>
      </c>
      <c r="L491" s="7">
        <f>Tabla_cocina[[#This Row],[Ganancia Bruta]]-Tabla_cocina[[#This Row],[Costo]]</f>
        <v>28</v>
      </c>
      <c r="M491" s="7">
        <f>Tabla_cocina[[#This Row],[Costo Unitario]]*Tabla_cocina[[#This Row],[Cantidad Ordenada]]</f>
        <v>40</v>
      </c>
      <c r="N491" s="12">
        <f>(Tabla_cocina[[#This Row],[Ganancia Neta]]/Tabla_cocina[[#This Row],[Costo]])</f>
        <v>0.7</v>
      </c>
      <c r="O491" s="17">
        <f>Tabla_cocina[[#This Row],[Tiempo de Preparacion]]/1440</f>
        <v>2.9166666666666667E-2</v>
      </c>
    </row>
    <row r="492" spans="1:15" x14ac:dyDescent="0.3">
      <c r="A492" s="1">
        <v>189</v>
      </c>
      <c r="B492" s="1">
        <v>11</v>
      </c>
      <c r="C492" s="2" t="s">
        <v>25</v>
      </c>
      <c r="D492" s="2" t="s">
        <v>102</v>
      </c>
      <c r="E492" s="3">
        <v>15</v>
      </c>
      <c r="F492" s="3">
        <v>26</v>
      </c>
      <c r="G492" s="1">
        <v>2</v>
      </c>
      <c r="H492" s="1">
        <v>22</v>
      </c>
      <c r="I492" s="2" t="s">
        <v>8</v>
      </c>
      <c r="J492" s="7">
        <f>Tabla_cocina[[#This Row],[Precio Unitario]]*Tabla_cocina[[#This Row],[Cantidad Ordenada]]</f>
        <v>52</v>
      </c>
      <c r="K492" s="7">
        <f>Tabla_cocina[[#This Row],[Total del Pedido]]</f>
        <v>52</v>
      </c>
      <c r="L492" s="7">
        <f>Tabla_cocina[[#This Row],[Ganancia Bruta]]-Tabla_cocina[[#This Row],[Costo]]</f>
        <v>22</v>
      </c>
      <c r="M492" s="7">
        <f>Tabla_cocina[[#This Row],[Costo Unitario]]*Tabla_cocina[[#This Row],[Cantidad Ordenada]]</f>
        <v>30</v>
      </c>
      <c r="N492" s="12">
        <f>(Tabla_cocina[[#This Row],[Ganancia Neta]]/Tabla_cocina[[#This Row],[Costo]])</f>
        <v>0.73333333333333328</v>
      </c>
      <c r="O492" s="17">
        <f>Tabla_cocina[[#This Row],[Tiempo de Preparacion]]/1440</f>
        <v>1.5277777777777777E-2</v>
      </c>
    </row>
    <row r="493" spans="1:15" x14ac:dyDescent="0.3">
      <c r="A493" s="1">
        <v>189</v>
      </c>
      <c r="B493" s="1">
        <v>11</v>
      </c>
      <c r="C493" s="2" t="s">
        <v>5</v>
      </c>
      <c r="D493" s="2" t="s">
        <v>84</v>
      </c>
      <c r="E493" s="3">
        <v>14</v>
      </c>
      <c r="F493" s="3">
        <v>24</v>
      </c>
      <c r="G493" s="1">
        <v>3</v>
      </c>
      <c r="H493" s="1">
        <v>53</v>
      </c>
      <c r="I493" s="2" t="s">
        <v>8</v>
      </c>
      <c r="J493" s="7">
        <f>Tabla_cocina[[#This Row],[Precio Unitario]]*Tabla_cocina[[#This Row],[Cantidad Ordenada]]</f>
        <v>72</v>
      </c>
      <c r="K493" s="7">
        <f>Tabla_cocina[[#This Row],[Total del Pedido]]</f>
        <v>72</v>
      </c>
      <c r="L493" s="7">
        <f>Tabla_cocina[[#This Row],[Ganancia Bruta]]-Tabla_cocina[[#This Row],[Costo]]</f>
        <v>30</v>
      </c>
      <c r="M493" s="7">
        <f>Tabla_cocina[[#This Row],[Costo Unitario]]*Tabla_cocina[[#This Row],[Cantidad Ordenada]]</f>
        <v>42</v>
      </c>
      <c r="N493" s="12">
        <f>(Tabla_cocina[[#This Row],[Ganancia Neta]]/Tabla_cocina[[#This Row],[Costo]])</f>
        <v>0.7142857142857143</v>
      </c>
      <c r="O493" s="17">
        <f>Tabla_cocina[[#This Row],[Tiempo de Preparacion]]/1440</f>
        <v>3.6805555555555557E-2</v>
      </c>
    </row>
    <row r="494" spans="1:15" x14ac:dyDescent="0.3">
      <c r="A494" s="1">
        <v>190</v>
      </c>
      <c r="B494" s="1">
        <v>5</v>
      </c>
      <c r="C494" s="2" t="s">
        <v>24</v>
      </c>
      <c r="D494" s="2" t="s">
        <v>101</v>
      </c>
      <c r="E494" s="3">
        <v>10</v>
      </c>
      <c r="F494" s="3">
        <v>18</v>
      </c>
      <c r="G494" s="1">
        <v>1</v>
      </c>
      <c r="H494" s="1">
        <v>39</v>
      </c>
      <c r="I494" s="2" t="s">
        <v>6</v>
      </c>
      <c r="J494" s="7">
        <f>Tabla_cocina[[#This Row],[Precio Unitario]]*Tabla_cocina[[#This Row],[Cantidad Ordenada]]</f>
        <v>18</v>
      </c>
      <c r="K494" s="7">
        <f>Tabla_cocina[[#This Row],[Total del Pedido]]</f>
        <v>18</v>
      </c>
      <c r="L494" s="7">
        <f>Tabla_cocina[[#This Row],[Ganancia Bruta]]-Tabla_cocina[[#This Row],[Costo]]</f>
        <v>8</v>
      </c>
      <c r="M494" s="7">
        <f>Tabla_cocina[[#This Row],[Costo Unitario]]*Tabla_cocina[[#This Row],[Cantidad Ordenada]]</f>
        <v>10</v>
      </c>
      <c r="N494" s="12">
        <f>(Tabla_cocina[[#This Row],[Ganancia Neta]]/Tabla_cocina[[#This Row],[Costo]])</f>
        <v>0.8</v>
      </c>
      <c r="O494" s="17">
        <f>Tabla_cocina[[#This Row],[Tiempo de Preparacion]]/1440</f>
        <v>2.7083333333333334E-2</v>
      </c>
    </row>
    <row r="495" spans="1:15" x14ac:dyDescent="0.3">
      <c r="A495" s="1">
        <v>190</v>
      </c>
      <c r="B495" s="1">
        <v>5</v>
      </c>
      <c r="C495" s="2" t="s">
        <v>11</v>
      </c>
      <c r="D495" s="2" t="s">
        <v>88</v>
      </c>
      <c r="E495" s="3">
        <v>25</v>
      </c>
      <c r="F495" s="3">
        <v>40</v>
      </c>
      <c r="G495" s="1">
        <v>2</v>
      </c>
      <c r="H495" s="1">
        <v>45</v>
      </c>
      <c r="I495" s="2" t="s">
        <v>6</v>
      </c>
      <c r="J495" s="7">
        <f>Tabla_cocina[[#This Row],[Precio Unitario]]*Tabla_cocina[[#This Row],[Cantidad Ordenada]]</f>
        <v>80</v>
      </c>
      <c r="K495" s="7">
        <f>Tabla_cocina[[#This Row],[Total del Pedido]]</f>
        <v>80</v>
      </c>
      <c r="L495" s="7">
        <f>Tabla_cocina[[#This Row],[Ganancia Bruta]]-Tabla_cocina[[#This Row],[Costo]]</f>
        <v>30</v>
      </c>
      <c r="M495" s="7">
        <f>Tabla_cocina[[#This Row],[Costo Unitario]]*Tabla_cocina[[#This Row],[Cantidad Ordenada]]</f>
        <v>50</v>
      </c>
      <c r="N495" s="12">
        <f>(Tabla_cocina[[#This Row],[Ganancia Neta]]/Tabla_cocina[[#This Row],[Costo]])</f>
        <v>0.6</v>
      </c>
      <c r="O495" s="17">
        <f>Tabla_cocina[[#This Row],[Tiempo de Preparacion]]/1440</f>
        <v>3.125E-2</v>
      </c>
    </row>
    <row r="496" spans="1:15" x14ac:dyDescent="0.3">
      <c r="A496" s="1">
        <v>190</v>
      </c>
      <c r="B496" s="1">
        <v>5</v>
      </c>
      <c r="C496" s="2" t="s">
        <v>17</v>
      </c>
      <c r="D496" s="2" t="s">
        <v>94</v>
      </c>
      <c r="E496" s="3">
        <v>21</v>
      </c>
      <c r="F496" s="3">
        <v>35</v>
      </c>
      <c r="G496" s="1">
        <v>1</v>
      </c>
      <c r="H496" s="1">
        <v>11</v>
      </c>
      <c r="I496" s="2" t="s">
        <v>8</v>
      </c>
      <c r="J496" s="7">
        <f>Tabla_cocina[[#This Row],[Precio Unitario]]*Tabla_cocina[[#This Row],[Cantidad Ordenada]]</f>
        <v>35</v>
      </c>
      <c r="K496" s="7">
        <f>Tabla_cocina[[#This Row],[Total del Pedido]]</f>
        <v>35</v>
      </c>
      <c r="L496" s="7">
        <f>Tabla_cocina[[#This Row],[Ganancia Bruta]]-Tabla_cocina[[#This Row],[Costo]]</f>
        <v>14</v>
      </c>
      <c r="M496" s="7">
        <f>Tabla_cocina[[#This Row],[Costo Unitario]]*Tabla_cocina[[#This Row],[Cantidad Ordenada]]</f>
        <v>21</v>
      </c>
      <c r="N496" s="12">
        <f>(Tabla_cocina[[#This Row],[Ganancia Neta]]/Tabla_cocina[[#This Row],[Costo]])</f>
        <v>0.66666666666666663</v>
      </c>
      <c r="O496" s="17">
        <f>Tabla_cocina[[#This Row],[Tiempo de Preparacion]]/1440</f>
        <v>7.6388888888888886E-3</v>
      </c>
    </row>
    <row r="497" spans="1:15" x14ac:dyDescent="0.3">
      <c r="A497" s="1">
        <v>190</v>
      </c>
      <c r="B497" s="1">
        <v>5</v>
      </c>
      <c r="C497" s="2" t="s">
        <v>22</v>
      </c>
      <c r="D497" s="2" t="s">
        <v>99</v>
      </c>
      <c r="E497" s="3">
        <v>14</v>
      </c>
      <c r="F497" s="3">
        <v>23</v>
      </c>
      <c r="G497" s="1">
        <v>3</v>
      </c>
      <c r="H497" s="1">
        <v>7</v>
      </c>
      <c r="I497" s="2" t="s">
        <v>8</v>
      </c>
      <c r="J497" s="7">
        <f>Tabla_cocina[[#This Row],[Precio Unitario]]*Tabla_cocina[[#This Row],[Cantidad Ordenada]]</f>
        <v>69</v>
      </c>
      <c r="K497" s="7">
        <f>Tabla_cocina[[#This Row],[Total del Pedido]]</f>
        <v>69</v>
      </c>
      <c r="L497" s="7">
        <f>Tabla_cocina[[#This Row],[Ganancia Bruta]]-Tabla_cocina[[#This Row],[Costo]]</f>
        <v>27</v>
      </c>
      <c r="M497" s="7">
        <f>Tabla_cocina[[#This Row],[Costo Unitario]]*Tabla_cocina[[#This Row],[Cantidad Ordenada]]</f>
        <v>42</v>
      </c>
      <c r="N497" s="12">
        <f>(Tabla_cocina[[#This Row],[Ganancia Neta]]/Tabla_cocina[[#This Row],[Costo]])</f>
        <v>0.6428571428571429</v>
      </c>
      <c r="O497" s="17">
        <f>Tabla_cocina[[#This Row],[Tiempo de Preparacion]]/1440</f>
        <v>4.8611111111111112E-3</v>
      </c>
    </row>
    <row r="498" spans="1:15" x14ac:dyDescent="0.3">
      <c r="A498" s="1">
        <v>191</v>
      </c>
      <c r="B498" s="1">
        <v>12</v>
      </c>
      <c r="C498" s="2" t="s">
        <v>26</v>
      </c>
      <c r="D498" s="2" t="s">
        <v>103</v>
      </c>
      <c r="E498" s="3">
        <v>15</v>
      </c>
      <c r="F498" s="3">
        <v>25</v>
      </c>
      <c r="G498" s="1">
        <v>3</v>
      </c>
      <c r="H498" s="1">
        <v>32</v>
      </c>
      <c r="I498" s="2" t="s">
        <v>8</v>
      </c>
      <c r="J498" s="7">
        <f>Tabla_cocina[[#This Row],[Precio Unitario]]*Tabla_cocina[[#This Row],[Cantidad Ordenada]]</f>
        <v>75</v>
      </c>
      <c r="K498" s="7">
        <f>Tabla_cocina[[#This Row],[Total del Pedido]]</f>
        <v>75</v>
      </c>
      <c r="L498" s="7">
        <f>Tabla_cocina[[#This Row],[Ganancia Bruta]]-Tabla_cocina[[#This Row],[Costo]]</f>
        <v>30</v>
      </c>
      <c r="M498" s="7">
        <f>Tabla_cocina[[#This Row],[Costo Unitario]]*Tabla_cocina[[#This Row],[Cantidad Ordenada]]</f>
        <v>45</v>
      </c>
      <c r="N498" s="12">
        <f>(Tabla_cocina[[#This Row],[Ganancia Neta]]/Tabla_cocina[[#This Row],[Costo]])</f>
        <v>0.66666666666666663</v>
      </c>
      <c r="O498" s="17">
        <f>Tabla_cocina[[#This Row],[Tiempo de Preparacion]]/1440</f>
        <v>2.2222222222222223E-2</v>
      </c>
    </row>
    <row r="499" spans="1:15" x14ac:dyDescent="0.3">
      <c r="A499" s="1">
        <v>191</v>
      </c>
      <c r="B499" s="1">
        <v>12</v>
      </c>
      <c r="C499" s="2" t="s">
        <v>13</v>
      </c>
      <c r="D499" s="2" t="s">
        <v>90</v>
      </c>
      <c r="E499" s="3">
        <v>17</v>
      </c>
      <c r="F499" s="3">
        <v>29</v>
      </c>
      <c r="G499" s="1">
        <v>3</v>
      </c>
      <c r="H499" s="1">
        <v>55</v>
      </c>
      <c r="I499" s="2" t="s">
        <v>6</v>
      </c>
      <c r="J499" s="7">
        <f>Tabla_cocina[[#This Row],[Precio Unitario]]*Tabla_cocina[[#This Row],[Cantidad Ordenada]]</f>
        <v>87</v>
      </c>
      <c r="K499" s="7">
        <f>Tabla_cocina[[#This Row],[Total del Pedido]]</f>
        <v>87</v>
      </c>
      <c r="L499" s="7">
        <f>Tabla_cocina[[#This Row],[Ganancia Bruta]]-Tabla_cocina[[#This Row],[Costo]]</f>
        <v>36</v>
      </c>
      <c r="M499" s="7">
        <f>Tabla_cocina[[#This Row],[Costo Unitario]]*Tabla_cocina[[#This Row],[Cantidad Ordenada]]</f>
        <v>51</v>
      </c>
      <c r="N499" s="12">
        <f>(Tabla_cocina[[#This Row],[Ganancia Neta]]/Tabla_cocina[[#This Row],[Costo]])</f>
        <v>0.70588235294117652</v>
      </c>
      <c r="O499" s="17">
        <f>Tabla_cocina[[#This Row],[Tiempo de Preparacion]]/1440</f>
        <v>3.8194444444444448E-2</v>
      </c>
    </row>
    <row r="500" spans="1:15" x14ac:dyDescent="0.3">
      <c r="A500" s="1">
        <v>192</v>
      </c>
      <c r="B500" s="1">
        <v>17</v>
      </c>
      <c r="C500" s="2" t="s">
        <v>26</v>
      </c>
      <c r="D500" s="2" t="s">
        <v>103</v>
      </c>
      <c r="E500" s="3">
        <v>15</v>
      </c>
      <c r="F500" s="3">
        <v>25</v>
      </c>
      <c r="G500" s="1">
        <v>3</v>
      </c>
      <c r="H500" s="1">
        <v>26</v>
      </c>
      <c r="I500" s="2" t="s">
        <v>6</v>
      </c>
      <c r="J500" s="7">
        <f>Tabla_cocina[[#This Row],[Precio Unitario]]*Tabla_cocina[[#This Row],[Cantidad Ordenada]]</f>
        <v>75</v>
      </c>
      <c r="K500" s="7">
        <f>Tabla_cocina[[#This Row],[Total del Pedido]]</f>
        <v>75</v>
      </c>
      <c r="L500" s="7">
        <f>Tabla_cocina[[#This Row],[Ganancia Bruta]]-Tabla_cocina[[#This Row],[Costo]]</f>
        <v>30</v>
      </c>
      <c r="M500" s="7">
        <f>Tabla_cocina[[#This Row],[Costo Unitario]]*Tabla_cocina[[#This Row],[Cantidad Ordenada]]</f>
        <v>45</v>
      </c>
      <c r="N500" s="12">
        <f>(Tabla_cocina[[#This Row],[Ganancia Neta]]/Tabla_cocina[[#This Row],[Costo]])</f>
        <v>0.66666666666666663</v>
      </c>
      <c r="O500" s="17">
        <f>Tabla_cocina[[#This Row],[Tiempo de Preparacion]]/1440</f>
        <v>1.8055555555555554E-2</v>
      </c>
    </row>
    <row r="501" spans="1:15" x14ac:dyDescent="0.3">
      <c r="A501" s="1">
        <v>193</v>
      </c>
      <c r="B501" s="1">
        <v>3</v>
      </c>
      <c r="C501" s="2" t="s">
        <v>25</v>
      </c>
      <c r="D501" s="2" t="s">
        <v>102</v>
      </c>
      <c r="E501" s="3">
        <v>15</v>
      </c>
      <c r="F501" s="3">
        <v>26</v>
      </c>
      <c r="G501" s="1">
        <v>2</v>
      </c>
      <c r="H501" s="1">
        <v>57</v>
      </c>
      <c r="I501" s="2" t="s">
        <v>8</v>
      </c>
      <c r="J501" s="7">
        <f>Tabla_cocina[[#This Row],[Precio Unitario]]*Tabla_cocina[[#This Row],[Cantidad Ordenada]]</f>
        <v>52</v>
      </c>
      <c r="K501" s="7">
        <f>Tabla_cocina[[#This Row],[Total del Pedido]]</f>
        <v>52</v>
      </c>
      <c r="L501" s="7">
        <f>Tabla_cocina[[#This Row],[Ganancia Bruta]]-Tabla_cocina[[#This Row],[Costo]]</f>
        <v>22</v>
      </c>
      <c r="M501" s="7">
        <f>Tabla_cocina[[#This Row],[Costo Unitario]]*Tabla_cocina[[#This Row],[Cantidad Ordenada]]</f>
        <v>30</v>
      </c>
      <c r="N501" s="12">
        <f>(Tabla_cocina[[#This Row],[Ganancia Neta]]/Tabla_cocina[[#This Row],[Costo]])</f>
        <v>0.73333333333333328</v>
      </c>
      <c r="O501" s="17">
        <f>Tabla_cocina[[#This Row],[Tiempo de Preparacion]]/1440</f>
        <v>3.9583333333333331E-2</v>
      </c>
    </row>
    <row r="502" spans="1:15" x14ac:dyDescent="0.3">
      <c r="A502" s="1">
        <v>193</v>
      </c>
      <c r="B502" s="1">
        <v>3</v>
      </c>
      <c r="C502" s="2" t="s">
        <v>12</v>
      </c>
      <c r="D502" s="2" t="s">
        <v>89</v>
      </c>
      <c r="E502" s="3">
        <v>22</v>
      </c>
      <c r="F502" s="3">
        <v>36</v>
      </c>
      <c r="G502" s="1">
        <v>2</v>
      </c>
      <c r="H502" s="1">
        <v>59</v>
      </c>
      <c r="I502" s="2" t="s">
        <v>6</v>
      </c>
      <c r="J502" s="7">
        <f>Tabla_cocina[[#This Row],[Precio Unitario]]*Tabla_cocina[[#This Row],[Cantidad Ordenada]]</f>
        <v>72</v>
      </c>
      <c r="K502" s="7">
        <f>Tabla_cocina[[#This Row],[Total del Pedido]]</f>
        <v>72</v>
      </c>
      <c r="L502" s="7">
        <f>Tabla_cocina[[#This Row],[Ganancia Bruta]]-Tabla_cocina[[#This Row],[Costo]]</f>
        <v>28</v>
      </c>
      <c r="M502" s="7">
        <f>Tabla_cocina[[#This Row],[Costo Unitario]]*Tabla_cocina[[#This Row],[Cantidad Ordenada]]</f>
        <v>44</v>
      </c>
      <c r="N502" s="12">
        <f>(Tabla_cocina[[#This Row],[Ganancia Neta]]/Tabla_cocina[[#This Row],[Costo]])</f>
        <v>0.63636363636363635</v>
      </c>
      <c r="O502" s="17">
        <f>Tabla_cocina[[#This Row],[Tiempo de Preparacion]]/1440</f>
        <v>4.0972222222222222E-2</v>
      </c>
    </row>
    <row r="503" spans="1:15" x14ac:dyDescent="0.3">
      <c r="A503" s="1">
        <v>193</v>
      </c>
      <c r="B503" s="1">
        <v>3</v>
      </c>
      <c r="C503" s="2" t="s">
        <v>10</v>
      </c>
      <c r="D503" s="2" t="s">
        <v>87</v>
      </c>
      <c r="E503" s="3">
        <v>16</v>
      </c>
      <c r="F503" s="3">
        <v>27</v>
      </c>
      <c r="G503" s="1">
        <v>1</v>
      </c>
      <c r="H503" s="1">
        <v>31</v>
      </c>
      <c r="I503" s="2" t="s">
        <v>8</v>
      </c>
      <c r="J503" s="7">
        <f>Tabla_cocina[[#This Row],[Precio Unitario]]*Tabla_cocina[[#This Row],[Cantidad Ordenada]]</f>
        <v>27</v>
      </c>
      <c r="K503" s="7">
        <f>Tabla_cocina[[#This Row],[Total del Pedido]]</f>
        <v>27</v>
      </c>
      <c r="L503" s="7">
        <f>Tabla_cocina[[#This Row],[Ganancia Bruta]]-Tabla_cocina[[#This Row],[Costo]]</f>
        <v>11</v>
      </c>
      <c r="M503" s="7">
        <f>Tabla_cocina[[#This Row],[Costo Unitario]]*Tabla_cocina[[#This Row],[Cantidad Ordenada]]</f>
        <v>16</v>
      </c>
      <c r="N503" s="12">
        <f>(Tabla_cocina[[#This Row],[Ganancia Neta]]/Tabla_cocina[[#This Row],[Costo]])</f>
        <v>0.6875</v>
      </c>
      <c r="O503" s="17">
        <f>Tabla_cocina[[#This Row],[Tiempo de Preparacion]]/1440</f>
        <v>2.1527777777777778E-2</v>
      </c>
    </row>
    <row r="504" spans="1:15" x14ac:dyDescent="0.3">
      <c r="A504" s="1">
        <v>193</v>
      </c>
      <c r="B504" s="1">
        <v>3</v>
      </c>
      <c r="C504" s="2" t="s">
        <v>22</v>
      </c>
      <c r="D504" s="2" t="s">
        <v>99</v>
      </c>
      <c r="E504" s="3">
        <v>14</v>
      </c>
      <c r="F504" s="3">
        <v>23</v>
      </c>
      <c r="G504" s="1">
        <v>3</v>
      </c>
      <c r="H504" s="1">
        <v>24</v>
      </c>
      <c r="I504" s="2" t="s">
        <v>6</v>
      </c>
      <c r="J504" s="7">
        <f>Tabla_cocina[[#This Row],[Precio Unitario]]*Tabla_cocina[[#This Row],[Cantidad Ordenada]]</f>
        <v>69</v>
      </c>
      <c r="K504" s="7">
        <f>Tabla_cocina[[#This Row],[Total del Pedido]]</f>
        <v>69</v>
      </c>
      <c r="L504" s="7">
        <f>Tabla_cocina[[#This Row],[Ganancia Bruta]]-Tabla_cocina[[#This Row],[Costo]]</f>
        <v>27</v>
      </c>
      <c r="M504" s="7">
        <f>Tabla_cocina[[#This Row],[Costo Unitario]]*Tabla_cocina[[#This Row],[Cantidad Ordenada]]</f>
        <v>42</v>
      </c>
      <c r="N504" s="12">
        <f>(Tabla_cocina[[#This Row],[Ganancia Neta]]/Tabla_cocina[[#This Row],[Costo]])</f>
        <v>0.6428571428571429</v>
      </c>
      <c r="O504" s="17">
        <f>Tabla_cocina[[#This Row],[Tiempo de Preparacion]]/1440</f>
        <v>1.6666666666666666E-2</v>
      </c>
    </row>
    <row r="505" spans="1:15" x14ac:dyDescent="0.3">
      <c r="A505" s="1">
        <v>194</v>
      </c>
      <c r="B505" s="1">
        <v>3</v>
      </c>
      <c r="C505" s="2" t="s">
        <v>14</v>
      </c>
      <c r="D505" s="2" t="s">
        <v>91</v>
      </c>
      <c r="E505" s="3">
        <v>20</v>
      </c>
      <c r="F505" s="3">
        <v>33</v>
      </c>
      <c r="G505" s="1">
        <v>2</v>
      </c>
      <c r="H505" s="1">
        <v>18</v>
      </c>
      <c r="I505" s="2" t="s">
        <v>6</v>
      </c>
      <c r="J505" s="7">
        <f>Tabla_cocina[[#This Row],[Precio Unitario]]*Tabla_cocina[[#This Row],[Cantidad Ordenada]]</f>
        <v>66</v>
      </c>
      <c r="K505" s="7">
        <f>Tabla_cocina[[#This Row],[Total del Pedido]]</f>
        <v>66</v>
      </c>
      <c r="L505" s="7">
        <f>Tabla_cocina[[#This Row],[Ganancia Bruta]]-Tabla_cocina[[#This Row],[Costo]]</f>
        <v>26</v>
      </c>
      <c r="M505" s="7">
        <f>Tabla_cocina[[#This Row],[Costo Unitario]]*Tabla_cocina[[#This Row],[Cantidad Ordenada]]</f>
        <v>40</v>
      </c>
      <c r="N505" s="12">
        <f>(Tabla_cocina[[#This Row],[Ganancia Neta]]/Tabla_cocina[[#This Row],[Costo]])</f>
        <v>0.65</v>
      </c>
      <c r="O505" s="17">
        <f>Tabla_cocina[[#This Row],[Tiempo de Preparacion]]/1440</f>
        <v>1.2500000000000001E-2</v>
      </c>
    </row>
    <row r="506" spans="1:15" x14ac:dyDescent="0.3">
      <c r="A506" s="1">
        <v>194</v>
      </c>
      <c r="B506" s="1">
        <v>3</v>
      </c>
      <c r="C506" s="2" t="s">
        <v>7</v>
      </c>
      <c r="D506" s="2" t="s">
        <v>85</v>
      </c>
      <c r="E506" s="3">
        <v>18</v>
      </c>
      <c r="F506" s="3">
        <v>30</v>
      </c>
      <c r="G506" s="1">
        <v>1</v>
      </c>
      <c r="H506" s="1">
        <v>50</v>
      </c>
      <c r="I506" s="2" t="s">
        <v>6</v>
      </c>
      <c r="J506" s="7">
        <f>Tabla_cocina[[#This Row],[Precio Unitario]]*Tabla_cocina[[#This Row],[Cantidad Ordenada]]</f>
        <v>30</v>
      </c>
      <c r="K506" s="7">
        <f>Tabla_cocina[[#This Row],[Total del Pedido]]</f>
        <v>30</v>
      </c>
      <c r="L506" s="7">
        <f>Tabla_cocina[[#This Row],[Ganancia Bruta]]-Tabla_cocina[[#This Row],[Costo]]</f>
        <v>12</v>
      </c>
      <c r="M506" s="7">
        <f>Tabla_cocina[[#This Row],[Costo Unitario]]*Tabla_cocina[[#This Row],[Cantidad Ordenada]]</f>
        <v>18</v>
      </c>
      <c r="N506" s="12">
        <f>(Tabla_cocina[[#This Row],[Ganancia Neta]]/Tabla_cocina[[#This Row],[Costo]])</f>
        <v>0.66666666666666663</v>
      </c>
      <c r="O506" s="17">
        <f>Tabla_cocina[[#This Row],[Tiempo de Preparacion]]/1440</f>
        <v>3.4722222222222224E-2</v>
      </c>
    </row>
    <row r="507" spans="1:15" x14ac:dyDescent="0.3">
      <c r="A507" s="1">
        <v>195</v>
      </c>
      <c r="B507" s="1">
        <v>2</v>
      </c>
      <c r="C507" s="2" t="s">
        <v>26</v>
      </c>
      <c r="D507" s="2" t="s">
        <v>103</v>
      </c>
      <c r="E507" s="3">
        <v>15</v>
      </c>
      <c r="F507" s="3">
        <v>25</v>
      </c>
      <c r="G507" s="1">
        <v>2</v>
      </c>
      <c r="H507" s="1">
        <v>51</v>
      </c>
      <c r="I507" s="2" t="s">
        <v>6</v>
      </c>
      <c r="J507" s="7">
        <f>Tabla_cocina[[#This Row],[Precio Unitario]]*Tabla_cocina[[#This Row],[Cantidad Ordenada]]</f>
        <v>50</v>
      </c>
      <c r="K507" s="7">
        <f>Tabla_cocina[[#This Row],[Total del Pedido]]</f>
        <v>50</v>
      </c>
      <c r="L507" s="7">
        <f>Tabla_cocina[[#This Row],[Ganancia Bruta]]-Tabla_cocina[[#This Row],[Costo]]</f>
        <v>20</v>
      </c>
      <c r="M507" s="7">
        <f>Tabla_cocina[[#This Row],[Costo Unitario]]*Tabla_cocina[[#This Row],[Cantidad Ordenada]]</f>
        <v>30</v>
      </c>
      <c r="N507" s="12">
        <f>(Tabla_cocina[[#This Row],[Ganancia Neta]]/Tabla_cocina[[#This Row],[Costo]])</f>
        <v>0.66666666666666663</v>
      </c>
      <c r="O507" s="17">
        <f>Tabla_cocina[[#This Row],[Tiempo de Preparacion]]/1440</f>
        <v>3.5416666666666666E-2</v>
      </c>
    </row>
    <row r="508" spans="1:15" x14ac:dyDescent="0.3">
      <c r="A508" s="1">
        <v>196</v>
      </c>
      <c r="B508" s="1">
        <v>4</v>
      </c>
      <c r="C508" s="2" t="s">
        <v>21</v>
      </c>
      <c r="D508" s="2" t="s">
        <v>98</v>
      </c>
      <c r="E508" s="3">
        <v>12</v>
      </c>
      <c r="F508" s="3">
        <v>20</v>
      </c>
      <c r="G508" s="1">
        <v>3</v>
      </c>
      <c r="H508" s="1">
        <v>34</v>
      </c>
      <c r="I508" s="2" t="s">
        <v>8</v>
      </c>
      <c r="J508" s="7">
        <f>Tabla_cocina[[#This Row],[Precio Unitario]]*Tabla_cocina[[#This Row],[Cantidad Ordenada]]</f>
        <v>60</v>
      </c>
      <c r="K508" s="7">
        <f>Tabla_cocina[[#This Row],[Total del Pedido]]</f>
        <v>60</v>
      </c>
      <c r="L508" s="7">
        <f>Tabla_cocina[[#This Row],[Ganancia Bruta]]-Tabla_cocina[[#This Row],[Costo]]</f>
        <v>24</v>
      </c>
      <c r="M508" s="7">
        <f>Tabla_cocina[[#This Row],[Costo Unitario]]*Tabla_cocina[[#This Row],[Cantidad Ordenada]]</f>
        <v>36</v>
      </c>
      <c r="N508" s="12">
        <f>(Tabla_cocina[[#This Row],[Ganancia Neta]]/Tabla_cocina[[#This Row],[Costo]])</f>
        <v>0.66666666666666663</v>
      </c>
      <c r="O508" s="17">
        <f>Tabla_cocina[[#This Row],[Tiempo de Preparacion]]/1440</f>
        <v>2.361111111111111E-2</v>
      </c>
    </row>
    <row r="509" spans="1:15" x14ac:dyDescent="0.3">
      <c r="A509" s="1">
        <v>196</v>
      </c>
      <c r="B509" s="1">
        <v>4</v>
      </c>
      <c r="C509" s="2" t="s">
        <v>22</v>
      </c>
      <c r="D509" s="2" t="s">
        <v>99</v>
      </c>
      <c r="E509" s="3">
        <v>14</v>
      </c>
      <c r="F509" s="3">
        <v>23</v>
      </c>
      <c r="G509" s="1">
        <v>2</v>
      </c>
      <c r="H509" s="1">
        <v>51</v>
      </c>
      <c r="I509" s="2" t="s">
        <v>6</v>
      </c>
      <c r="J509" s="7">
        <f>Tabla_cocina[[#This Row],[Precio Unitario]]*Tabla_cocina[[#This Row],[Cantidad Ordenada]]</f>
        <v>46</v>
      </c>
      <c r="K509" s="7">
        <f>Tabla_cocina[[#This Row],[Total del Pedido]]</f>
        <v>46</v>
      </c>
      <c r="L509" s="7">
        <f>Tabla_cocina[[#This Row],[Ganancia Bruta]]-Tabla_cocina[[#This Row],[Costo]]</f>
        <v>18</v>
      </c>
      <c r="M509" s="7">
        <f>Tabla_cocina[[#This Row],[Costo Unitario]]*Tabla_cocina[[#This Row],[Cantidad Ordenada]]</f>
        <v>28</v>
      </c>
      <c r="N509" s="12">
        <f>(Tabla_cocina[[#This Row],[Ganancia Neta]]/Tabla_cocina[[#This Row],[Costo]])</f>
        <v>0.6428571428571429</v>
      </c>
      <c r="O509" s="17">
        <f>Tabla_cocina[[#This Row],[Tiempo de Preparacion]]/1440</f>
        <v>3.5416666666666666E-2</v>
      </c>
    </row>
    <row r="510" spans="1:15" x14ac:dyDescent="0.3">
      <c r="A510" s="1">
        <v>196</v>
      </c>
      <c r="B510" s="1">
        <v>4</v>
      </c>
      <c r="C510" s="2" t="s">
        <v>13</v>
      </c>
      <c r="D510" s="2" t="s">
        <v>90</v>
      </c>
      <c r="E510" s="3">
        <v>17</v>
      </c>
      <c r="F510" s="3">
        <v>29</v>
      </c>
      <c r="G510" s="1">
        <v>1</v>
      </c>
      <c r="H510" s="1">
        <v>47</v>
      </c>
      <c r="I510" s="2" t="s">
        <v>8</v>
      </c>
      <c r="J510" s="7">
        <f>Tabla_cocina[[#This Row],[Precio Unitario]]*Tabla_cocina[[#This Row],[Cantidad Ordenada]]</f>
        <v>29</v>
      </c>
      <c r="K510" s="7">
        <f>Tabla_cocina[[#This Row],[Total del Pedido]]</f>
        <v>29</v>
      </c>
      <c r="L510" s="7">
        <f>Tabla_cocina[[#This Row],[Ganancia Bruta]]-Tabla_cocina[[#This Row],[Costo]]</f>
        <v>12</v>
      </c>
      <c r="M510" s="7">
        <f>Tabla_cocina[[#This Row],[Costo Unitario]]*Tabla_cocina[[#This Row],[Cantidad Ordenada]]</f>
        <v>17</v>
      </c>
      <c r="N510" s="12">
        <f>(Tabla_cocina[[#This Row],[Ganancia Neta]]/Tabla_cocina[[#This Row],[Costo]])</f>
        <v>0.70588235294117652</v>
      </c>
      <c r="O510" s="17">
        <f>Tabla_cocina[[#This Row],[Tiempo de Preparacion]]/1440</f>
        <v>3.2638888888888891E-2</v>
      </c>
    </row>
    <row r="511" spans="1:15" x14ac:dyDescent="0.3">
      <c r="A511" s="1">
        <v>196</v>
      </c>
      <c r="B511" s="1">
        <v>4</v>
      </c>
      <c r="C511" s="2" t="s">
        <v>15</v>
      </c>
      <c r="D511" s="2" t="s">
        <v>92</v>
      </c>
      <c r="E511" s="3">
        <v>16</v>
      </c>
      <c r="F511" s="3">
        <v>28</v>
      </c>
      <c r="G511" s="1">
        <v>2</v>
      </c>
      <c r="H511" s="1">
        <v>44</v>
      </c>
      <c r="I511" s="2" t="s">
        <v>8</v>
      </c>
      <c r="J511" s="7">
        <f>Tabla_cocina[[#This Row],[Precio Unitario]]*Tabla_cocina[[#This Row],[Cantidad Ordenada]]</f>
        <v>56</v>
      </c>
      <c r="K511" s="7">
        <f>Tabla_cocina[[#This Row],[Total del Pedido]]</f>
        <v>56</v>
      </c>
      <c r="L511" s="7">
        <f>Tabla_cocina[[#This Row],[Ganancia Bruta]]-Tabla_cocina[[#This Row],[Costo]]</f>
        <v>24</v>
      </c>
      <c r="M511" s="7">
        <f>Tabla_cocina[[#This Row],[Costo Unitario]]*Tabla_cocina[[#This Row],[Cantidad Ordenada]]</f>
        <v>32</v>
      </c>
      <c r="N511" s="12">
        <f>(Tabla_cocina[[#This Row],[Ganancia Neta]]/Tabla_cocina[[#This Row],[Costo]])</f>
        <v>0.75</v>
      </c>
      <c r="O511" s="17">
        <f>Tabla_cocina[[#This Row],[Tiempo de Preparacion]]/1440</f>
        <v>3.0555555555555555E-2</v>
      </c>
    </row>
    <row r="512" spans="1:15" x14ac:dyDescent="0.3">
      <c r="A512" s="1">
        <v>197</v>
      </c>
      <c r="B512" s="1">
        <v>5</v>
      </c>
      <c r="C512" s="2" t="s">
        <v>20</v>
      </c>
      <c r="D512" s="2" t="s">
        <v>97</v>
      </c>
      <c r="E512" s="3">
        <v>20</v>
      </c>
      <c r="F512" s="3">
        <v>34</v>
      </c>
      <c r="G512" s="1">
        <v>3</v>
      </c>
      <c r="H512" s="1">
        <v>22</v>
      </c>
      <c r="I512" s="2" t="s">
        <v>6</v>
      </c>
      <c r="J512" s="7">
        <f>Tabla_cocina[[#This Row],[Precio Unitario]]*Tabla_cocina[[#This Row],[Cantidad Ordenada]]</f>
        <v>102</v>
      </c>
      <c r="K512" s="7">
        <f>Tabla_cocina[[#This Row],[Total del Pedido]]</f>
        <v>102</v>
      </c>
      <c r="L512" s="7">
        <f>Tabla_cocina[[#This Row],[Ganancia Bruta]]-Tabla_cocina[[#This Row],[Costo]]</f>
        <v>42</v>
      </c>
      <c r="M512" s="7">
        <f>Tabla_cocina[[#This Row],[Costo Unitario]]*Tabla_cocina[[#This Row],[Cantidad Ordenada]]</f>
        <v>60</v>
      </c>
      <c r="N512" s="12">
        <f>(Tabla_cocina[[#This Row],[Ganancia Neta]]/Tabla_cocina[[#This Row],[Costo]])</f>
        <v>0.7</v>
      </c>
      <c r="O512" s="17">
        <f>Tabla_cocina[[#This Row],[Tiempo de Preparacion]]/1440</f>
        <v>1.5277777777777777E-2</v>
      </c>
    </row>
    <row r="513" spans="1:15" x14ac:dyDescent="0.3">
      <c r="A513" s="1">
        <v>197</v>
      </c>
      <c r="B513" s="1">
        <v>5</v>
      </c>
      <c r="C513" s="2" t="s">
        <v>10</v>
      </c>
      <c r="D513" s="2" t="s">
        <v>87</v>
      </c>
      <c r="E513" s="3">
        <v>16</v>
      </c>
      <c r="F513" s="3">
        <v>27</v>
      </c>
      <c r="G513" s="1">
        <v>1</v>
      </c>
      <c r="H513" s="1">
        <v>50</v>
      </c>
      <c r="I513" s="2" t="s">
        <v>6</v>
      </c>
      <c r="J513" s="7">
        <f>Tabla_cocina[[#This Row],[Precio Unitario]]*Tabla_cocina[[#This Row],[Cantidad Ordenada]]</f>
        <v>27</v>
      </c>
      <c r="K513" s="7">
        <f>Tabla_cocina[[#This Row],[Total del Pedido]]</f>
        <v>27</v>
      </c>
      <c r="L513" s="7">
        <f>Tabla_cocina[[#This Row],[Ganancia Bruta]]-Tabla_cocina[[#This Row],[Costo]]</f>
        <v>11</v>
      </c>
      <c r="M513" s="7">
        <f>Tabla_cocina[[#This Row],[Costo Unitario]]*Tabla_cocina[[#This Row],[Cantidad Ordenada]]</f>
        <v>16</v>
      </c>
      <c r="N513" s="12">
        <f>(Tabla_cocina[[#This Row],[Ganancia Neta]]/Tabla_cocina[[#This Row],[Costo]])</f>
        <v>0.6875</v>
      </c>
      <c r="O513" s="17">
        <f>Tabla_cocina[[#This Row],[Tiempo de Preparacion]]/1440</f>
        <v>3.4722222222222224E-2</v>
      </c>
    </row>
    <row r="514" spans="1:15" x14ac:dyDescent="0.3">
      <c r="A514" s="1">
        <v>198</v>
      </c>
      <c r="B514" s="1">
        <v>9</v>
      </c>
      <c r="C514" s="2" t="s">
        <v>10</v>
      </c>
      <c r="D514" s="2" t="s">
        <v>87</v>
      </c>
      <c r="E514" s="3">
        <v>16</v>
      </c>
      <c r="F514" s="3">
        <v>27</v>
      </c>
      <c r="G514" s="1">
        <v>2</v>
      </c>
      <c r="H514" s="1">
        <v>33</v>
      </c>
      <c r="I514" s="2" t="s">
        <v>6</v>
      </c>
      <c r="J514" s="7">
        <f>Tabla_cocina[[#This Row],[Precio Unitario]]*Tabla_cocina[[#This Row],[Cantidad Ordenada]]</f>
        <v>54</v>
      </c>
      <c r="K514" s="7">
        <f>Tabla_cocina[[#This Row],[Total del Pedido]]</f>
        <v>54</v>
      </c>
      <c r="L514" s="7">
        <f>Tabla_cocina[[#This Row],[Ganancia Bruta]]-Tabla_cocina[[#This Row],[Costo]]</f>
        <v>22</v>
      </c>
      <c r="M514" s="7">
        <f>Tabla_cocina[[#This Row],[Costo Unitario]]*Tabla_cocina[[#This Row],[Cantidad Ordenada]]</f>
        <v>32</v>
      </c>
      <c r="N514" s="12">
        <f>(Tabla_cocina[[#This Row],[Ganancia Neta]]/Tabla_cocina[[#This Row],[Costo]])</f>
        <v>0.6875</v>
      </c>
      <c r="O514" s="17">
        <f>Tabla_cocina[[#This Row],[Tiempo de Preparacion]]/1440</f>
        <v>2.2916666666666665E-2</v>
      </c>
    </row>
    <row r="515" spans="1:15" x14ac:dyDescent="0.3">
      <c r="A515" s="1">
        <v>199</v>
      </c>
      <c r="B515" s="1">
        <v>11</v>
      </c>
      <c r="C515" s="2" t="s">
        <v>13</v>
      </c>
      <c r="D515" s="2" t="s">
        <v>90</v>
      </c>
      <c r="E515" s="3">
        <v>17</v>
      </c>
      <c r="F515" s="3">
        <v>29</v>
      </c>
      <c r="G515" s="1">
        <v>3</v>
      </c>
      <c r="H515" s="1">
        <v>31</v>
      </c>
      <c r="I515" s="2" t="s">
        <v>6</v>
      </c>
      <c r="J515" s="7">
        <f>Tabla_cocina[[#This Row],[Precio Unitario]]*Tabla_cocina[[#This Row],[Cantidad Ordenada]]</f>
        <v>87</v>
      </c>
      <c r="K515" s="7">
        <f>Tabla_cocina[[#This Row],[Total del Pedido]]</f>
        <v>87</v>
      </c>
      <c r="L515" s="7">
        <f>Tabla_cocina[[#This Row],[Ganancia Bruta]]-Tabla_cocina[[#This Row],[Costo]]</f>
        <v>36</v>
      </c>
      <c r="M515" s="7">
        <f>Tabla_cocina[[#This Row],[Costo Unitario]]*Tabla_cocina[[#This Row],[Cantidad Ordenada]]</f>
        <v>51</v>
      </c>
      <c r="N515" s="12">
        <f>(Tabla_cocina[[#This Row],[Ganancia Neta]]/Tabla_cocina[[#This Row],[Costo]])</f>
        <v>0.70588235294117652</v>
      </c>
      <c r="O515" s="17">
        <f>Tabla_cocina[[#This Row],[Tiempo de Preparacion]]/1440</f>
        <v>2.1527777777777778E-2</v>
      </c>
    </row>
    <row r="516" spans="1:15" x14ac:dyDescent="0.3">
      <c r="A516" s="1">
        <v>199</v>
      </c>
      <c r="B516" s="1">
        <v>11</v>
      </c>
      <c r="C516" s="2" t="s">
        <v>17</v>
      </c>
      <c r="D516" s="2" t="s">
        <v>94</v>
      </c>
      <c r="E516" s="3">
        <v>21</v>
      </c>
      <c r="F516" s="3">
        <v>35</v>
      </c>
      <c r="G516" s="1">
        <v>3</v>
      </c>
      <c r="H516" s="1">
        <v>41</v>
      </c>
      <c r="I516" s="2" t="s">
        <v>8</v>
      </c>
      <c r="J516" s="7">
        <f>Tabla_cocina[[#This Row],[Precio Unitario]]*Tabla_cocina[[#This Row],[Cantidad Ordenada]]</f>
        <v>105</v>
      </c>
      <c r="K516" s="7">
        <f>Tabla_cocina[[#This Row],[Total del Pedido]]</f>
        <v>105</v>
      </c>
      <c r="L516" s="7">
        <f>Tabla_cocina[[#This Row],[Ganancia Bruta]]-Tabla_cocina[[#This Row],[Costo]]</f>
        <v>42</v>
      </c>
      <c r="M516" s="7">
        <f>Tabla_cocina[[#This Row],[Costo Unitario]]*Tabla_cocina[[#This Row],[Cantidad Ordenada]]</f>
        <v>63</v>
      </c>
      <c r="N516" s="12">
        <f>(Tabla_cocina[[#This Row],[Ganancia Neta]]/Tabla_cocina[[#This Row],[Costo]])</f>
        <v>0.66666666666666663</v>
      </c>
      <c r="O516" s="17">
        <f>Tabla_cocina[[#This Row],[Tiempo de Preparacion]]/1440</f>
        <v>2.8472222222222222E-2</v>
      </c>
    </row>
    <row r="517" spans="1:15" x14ac:dyDescent="0.3">
      <c r="A517" s="1">
        <v>199</v>
      </c>
      <c r="B517" s="1">
        <v>11</v>
      </c>
      <c r="C517" s="2" t="s">
        <v>23</v>
      </c>
      <c r="D517" s="2" t="s">
        <v>100</v>
      </c>
      <c r="E517" s="3">
        <v>13</v>
      </c>
      <c r="F517" s="3">
        <v>21</v>
      </c>
      <c r="G517" s="1">
        <v>2</v>
      </c>
      <c r="H517" s="1">
        <v>18</v>
      </c>
      <c r="I517" s="2" t="s">
        <v>8</v>
      </c>
      <c r="J517" s="7">
        <f>Tabla_cocina[[#This Row],[Precio Unitario]]*Tabla_cocina[[#This Row],[Cantidad Ordenada]]</f>
        <v>42</v>
      </c>
      <c r="K517" s="7">
        <f>Tabla_cocina[[#This Row],[Total del Pedido]]</f>
        <v>42</v>
      </c>
      <c r="L517" s="7">
        <f>Tabla_cocina[[#This Row],[Ganancia Bruta]]-Tabla_cocina[[#This Row],[Costo]]</f>
        <v>16</v>
      </c>
      <c r="M517" s="7">
        <f>Tabla_cocina[[#This Row],[Costo Unitario]]*Tabla_cocina[[#This Row],[Cantidad Ordenada]]</f>
        <v>26</v>
      </c>
      <c r="N517" s="12">
        <f>(Tabla_cocina[[#This Row],[Ganancia Neta]]/Tabla_cocina[[#This Row],[Costo]])</f>
        <v>0.61538461538461542</v>
      </c>
      <c r="O517" s="17">
        <f>Tabla_cocina[[#This Row],[Tiempo de Preparacion]]/1440</f>
        <v>1.2500000000000001E-2</v>
      </c>
    </row>
    <row r="518" spans="1:15" x14ac:dyDescent="0.3">
      <c r="A518" s="1">
        <v>199</v>
      </c>
      <c r="B518" s="1">
        <v>11</v>
      </c>
      <c r="C518" s="2" t="s">
        <v>10</v>
      </c>
      <c r="D518" s="2" t="s">
        <v>87</v>
      </c>
      <c r="E518" s="3">
        <v>16</v>
      </c>
      <c r="F518" s="3">
        <v>27</v>
      </c>
      <c r="G518" s="1">
        <v>1</v>
      </c>
      <c r="H518" s="1">
        <v>52</v>
      </c>
      <c r="I518" s="2" t="s">
        <v>8</v>
      </c>
      <c r="J518" s="7">
        <f>Tabla_cocina[[#This Row],[Precio Unitario]]*Tabla_cocina[[#This Row],[Cantidad Ordenada]]</f>
        <v>27</v>
      </c>
      <c r="K518" s="7">
        <f>Tabla_cocina[[#This Row],[Total del Pedido]]</f>
        <v>27</v>
      </c>
      <c r="L518" s="7">
        <f>Tabla_cocina[[#This Row],[Ganancia Bruta]]-Tabla_cocina[[#This Row],[Costo]]</f>
        <v>11</v>
      </c>
      <c r="M518" s="7">
        <f>Tabla_cocina[[#This Row],[Costo Unitario]]*Tabla_cocina[[#This Row],[Cantidad Ordenada]]</f>
        <v>16</v>
      </c>
      <c r="N518" s="12">
        <f>(Tabla_cocina[[#This Row],[Ganancia Neta]]/Tabla_cocina[[#This Row],[Costo]])</f>
        <v>0.6875</v>
      </c>
      <c r="O518" s="17">
        <f>Tabla_cocina[[#This Row],[Tiempo de Preparacion]]/1440</f>
        <v>3.6111111111111108E-2</v>
      </c>
    </row>
    <row r="519" spans="1:15" x14ac:dyDescent="0.3">
      <c r="A519" s="1">
        <v>200</v>
      </c>
      <c r="B519" s="1">
        <v>11</v>
      </c>
      <c r="C519" s="2" t="s">
        <v>16</v>
      </c>
      <c r="D519" s="2" t="s">
        <v>93</v>
      </c>
      <c r="E519" s="3">
        <v>11</v>
      </c>
      <c r="F519" s="3">
        <v>19</v>
      </c>
      <c r="G519" s="1">
        <v>2</v>
      </c>
      <c r="H519" s="1">
        <v>39</v>
      </c>
      <c r="I519" s="2" t="s">
        <v>6</v>
      </c>
      <c r="J519" s="7">
        <f>Tabla_cocina[[#This Row],[Precio Unitario]]*Tabla_cocina[[#This Row],[Cantidad Ordenada]]</f>
        <v>38</v>
      </c>
      <c r="K519" s="7">
        <f>Tabla_cocina[[#This Row],[Total del Pedido]]</f>
        <v>38</v>
      </c>
      <c r="L519" s="7">
        <f>Tabla_cocina[[#This Row],[Ganancia Bruta]]-Tabla_cocina[[#This Row],[Costo]]</f>
        <v>16</v>
      </c>
      <c r="M519" s="7">
        <f>Tabla_cocina[[#This Row],[Costo Unitario]]*Tabla_cocina[[#This Row],[Cantidad Ordenada]]</f>
        <v>22</v>
      </c>
      <c r="N519" s="12">
        <f>(Tabla_cocina[[#This Row],[Ganancia Neta]]/Tabla_cocina[[#This Row],[Costo]])</f>
        <v>0.72727272727272729</v>
      </c>
      <c r="O519" s="17">
        <f>Tabla_cocina[[#This Row],[Tiempo de Preparacion]]/1440</f>
        <v>2.7083333333333334E-2</v>
      </c>
    </row>
    <row r="520" spans="1:15" x14ac:dyDescent="0.3">
      <c r="A520" s="1">
        <v>200</v>
      </c>
      <c r="B520" s="1">
        <v>11</v>
      </c>
      <c r="C520" s="2" t="s">
        <v>26</v>
      </c>
      <c r="D520" s="2" t="s">
        <v>103</v>
      </c>
      <c r="E520" s="3">
        <v>15</v>
      </c>
      <c r="F520" s="3">
        <v>25</v>
      </c>
      <c r="G520" s="1">
        <v>2</v>
      </c>
      <c r="H520" s="1">
        <v>28</v>
      </c>
      <c r="I520" s="2" t="s">
        <v>8</v>
      </c>
      <c r="J520" s="7">
        <f>Tabla_cocina[[#This Row],[Precio Unitario]]*Tabla_cocina[[#This Row],[Cantidad Ordenada]]</f>
        <v>50</v>
      </c>
      <c r="K520" s="7">
        <f>Tabla_cocina[[#This Row],[Total del Pedido]]</f>
        <v>50</v>
      </c>
      <c r="L520" s="7">
        <f>Tabla_cocina[[#This Row],[Ganancia Bruta]]-Tabla_cocina[[#This Row],[Costo]]</f>
        <v>20</v>
      </c>
      <c r="M520" s="7">
        <f>Tabla_cocina[[#This Row],[Costo Unitario]]*Tabla_cocina[[#This Row],[Cantidad Ordenada]]</f>
        <v>30</v>
      </c>
      <c r="N520" s="12">
        <f>(Tabla_cocina[[#This Row],[Ganancia Neta]]/Tabla_cocina[[#This Row],[Costo]])</f>
        <v>0.66666666666666663</v>
      </c>
      <c r="O520" s="17">
        <f>Tabla_cocina[[#This Row],[Tiempo de Preparacion]]/1440</f>
        <v>1.9444444444444445E-2</v>
      </c>
    </row>
    <row r="521" spans="1:15" x14ac:dyDescent="0.3">
      <c r="A521" s="1">
        <v>201</v>
      </c>
      <c r="B521" s="1">
        <v>3</v>
      </c>
      <c r="C521" s="2" t="s">
        <v>5</v>
      </c>
      <c r="D521" s="2" t="s">
        <v>84</v>
      </c>
      <c r="E521" s="3">
        <v>14</v>
      </c>
      <c r="F521" s="3">
        <v>24</v>
      </c>
      <c r="G521" s="1">
        <v>3</v>
      </c>
      <c r="H521" s="1">
        <v>58</v>
      </c>
      <c r="I521" s="2" t="s">
        <v>8</v>
      </c>
      <c r="J521" s="7">
        <f>Tabla_cocina[[#This Row],[Precio Unitario]]*Tabla_cocina[[#This Row],[Cantidad Ordenada]]</f>
        <v>72</v>
      </c>
      <c r="K521" s="7">
        <f>Tabla_cocina[[#This Row],[Total del Pedido]]</f>
        <v>72</v>
      </c>
      <c r="L521" s="7">
        <f>Tabla_cocina[[#This Row],[Ganancia Bruta]]-Tabla_cocina[[#This Row],[Costo]]</f>
        <v>30</v>
      </c>
      <c r="M521" s="7">
        <f>Tabla_cocina[[#This Row],[Costo Unitario]]*Tabla_cocina[[#This Row],[Cantidad Ordenada]]</f>
        <v>42</v>
      </c>
      <c r="N521" s="12">
        <f>(Tabla_cocina[[#This Row],[Ganancia Neta]]/Tabla_cocina[[#This Row],[Costo]])</f>
        <v>0.7142857142857143</v>
      </c>
      <c r="O521" s="17">
        <f>Tabla_cocina[[#This Row],[Tiempo de Preparacion]]/1440</f>
        <v>4.027777777777778E-2</v>
      </c>
    </row>
    <row r="522" spans="1:15" x14ac:dyDescent="0.3">
      <c r="A522" s="1">
        <v>202</v>
      </c>
      <c r="B522" s="1">
        <v>16</v>
      </c>
      <c r="C522" s="2" t="s">
        <v>12</v>
      </c>
      <c r="D522" s="2" t="s">
        <v>89</v>
      </c>
      <c r="E522" s="3">
        <v>22</v>
      </c>
      <c r="F522" s="3">
        <v>36</v>
      </c>
      <c r="G522" s="1">
        <v>2</v>
      </c>
      <c r="H522" s="1">
        <v>46</v>
      </c>
      <c r="I522" s="2" t="s">
        <v>8</v>
      </c>
      <c r="J522" s="7">
        <f>Tabla_cocina[[#This Row],[Precio Unitario]]*Tabla_cocina[[#This Row],[Cantidad Ordenada]]</f>
        <v>72</v>
      </c>
      <c r="K522" s="7">
        <f>Tabla_cocina[[#This Row],[Total del Pedido]]</f>
        <v>72</v>
      </c>
      <c r="L522" s="7">
        <f>Tabla_cocina[[#This Row],[Ganancia Bruta]]-Tabla_cocina[[#This Row],[Costo]]</f>
        <v>28</v>
      </c>
      <c r="M522" s="7">
        <f>Tabla_cocina[[#This Row],[Costo Unitario]]*Tabla_cocina[[#This Row],[Cantidad Ordenada]]</f>
        <v>44</v>
      </c>
      <c r="N522" s="12">
        <f>(Tabla_cocina[[#This Row],[Ganancia Neta]]/Tabla_cocina[[#This Row],[Costo]])</f>
        <v>0.63636363636363635</v>
      </c>
      <c r="O522" s="17">
        <f>Tabla_cocina[[#This Row],[Tiempo de Preparacion]]/1440</f>
        <v>3.1944444444444442E-2</v>
      </c>
    </row>
    <row r="523" spans="1:15" x14ac:dyDescent="0.3">
      <c r="A523" s="1">
        <v>202</v>
      </c>
      <c r="B523" s="1">
        <v>16</v>
      </c>
      <c r="C523" s="2" t="s">
        <v>11</v>
      </c>
      <c r="D523" s="2" t="s">
        <v>88</v>
      </c>
      <c r="E523" s="3">
        <v>25</v>
      </c>
      <c r="F523" s="3">
        <v>40</v>
      </c>
      <c r="G523" s="1">
        <v>2</v>
      </c>
      <c r="H523" s="1">
        <v>47</v>
      </c>
      <c r="I523" s="2" t="s">
        <v>6</v>
      </c>
      <c r="J523" s="7">
        <f>Tabla_cocina[[#This Row],[Precio Unitario]]*Tabla_cocina[[#This Row],[Cantidad Ordenada]]</f>
        <v>80</v>
      </c>
      <c r="K523" s="7">
        <f>Tabla_cocina[[#This Row],[Total del Pedido]]</f>
        <v>80</v>
      </c>
      <c r="L523" s="7">
        <f>Tabla_cocina[[#This Row],[Ganancia Bruta]]-Tabla_cocina[[#This Row],[Costo]]</f>
        <v>30</v>
      </c>
      <c r="M523" s="7">
        <f>Tabla_cocina[[#This Row],[Costo Unitario]]*Tabla_cocina[[#This Row],[Cantidad Ordenada]]</f>
        <v>50</v>
      </c>
      <c r="N523" s="12">
        <f>(Tabla_cocina[[#This Row],[Ganancia Neta]]/Tabla_cocina[[#This Row],[Costo]])</f>
        <v>0.6</v>
      </c>
      <c r="O523" s="17">
        <f>Tabla_cocina[[#This Row],[Tiempo de Preparacion]]/1440</f>
        <v>3.2638888888888891E-2</v>
      </c>
    </row>
    <row r="524" spans="1:15" x14ac:dyDescent="0.3">
      <c r="A524" s="1">
        <v>202</v>
      </c>
      <c r="B524" s="1">
        <v>16</v>
      </c>
      <c r="C524" s="2" t="s">
        <v>5</v>
      </c>
      <c r="D524" s="2" t="s">
        <v>84</v>
      </c>
      <c r="E524" s="3">
        <v>14</v>
      </c>
      <c r="F524" s="3">
        <v>24</v>
      </c>
      <c r="G524" s="1">
        <v>1</v>
      </c>
      <c r="H524" s="1">
        <v>5</v>
      </c>
      <c r="I524" s="2" t="s">
        <v>6</v>
      </c>
      <c r="J524" s="7">
        <f>Tabla_cocina[[#This Row],[Precio Unitario]]*Tabla_cocina[[#This Row],[Cantidad Ordenada]]</f>
        <v>24</v>
      </c>
      <c r="K524" s="7">
        <f>Tabla_cocina[[#This Row],[Total del Pedido]]</f>
        <v>24</v>
      </c>
      <c r="L524" s="7">
        <f>Tabla_cocina[[#This Row],[Ganancia Bruta]]-Tabla_cocina[[#This Row],[Costo]]</f>
        <v>10</v>
      </c>
      <c r="M524" s="7">
        <f>Tabla_cocina[[#This Row],[Costo Unitario]]*Tabla_cocina[[#This Row],[Cantidad Ordenada]]</f>
        <v>14</v>
      </c>
      <c r="N524" s="12">
        <f>(Tabla_cocina[[#This Row],[Ganancia Neta]]/Tabla_cocina[[#This Row],[Costo]])</f>
        <v>0.7142857142857143</v>
      </c>
      <c r="O524" s="17">
        <f>Tabla_cocina[[#This Row],[Tiempo de Preparacion]]/1440</f>
        <v>3.472222222222222E-3</v>
      </c>
    </row>
    <row r="525" spans="1:15" x14ac:dyDescent="0.3">
      <c r="A525" s="1">
        <v>202</v>
      </c>
      <c r="B525" s="1">
        <v>16</v>
      </c>
      <c r="C525" s="2" t="s">
        <v>7</v>
      </c>
      <c r="D525" s="2" t="s">
        <v>85</v>
      </c>
      <c r="E525" s="3">
        <v>18</v>
      </c>
      <c r="F525" s="3">
        <v>30</v>
      </c>
      <c r="G525" s="1">
        <v>1</v>
      </c>
      <c r="H525" s="1">
        <v>58</v>
      </c>
      <c r="I525" s="2" t="s">
        <v>6</v>
      </c>
      <c r="J525" s="7">
        <f>Tabla_cocina[[#This Row],[Precio Unitario]]*Tabla_cocina[[#This Row],[Cantidad Ordenada]]</f>
        <v>30</v>
      </c>
      <c r="K525" s="7">
        <f>Tabla_cocina[[#This Row],[Total del Pedido]]</f>
        <v>30</v>
      </c>
      <c r="L525" s="7">
        <f>Tabla_cocina[[#This Row],[Ganancia Bruta]]-Tabla_cocina[[#This Row],[Costo]]</f>
        <v>12</v>
      </c>
      <c r="M525" s="7">
        <f>Tabla_cocina[[#This Row],[Costo Unitario]]*Tabla_cocina[[#This Row],[Cantidad Ordenada]]</f>
        <v>18</v>
      </c>
      <c r="N525" s="12">
        <f>(Tabla_cocina[[#This Row],[Ganancia Neta]]/Tabla_cocina[[#This Row],[Costo]])</f>
        <v>0.66666666666666663</v>
      </c>
      <c r="O525" s="17">
        <f>Tabla_cocina[[#This Row],[Tiempo de Preparacion]]/1440</f>
        <v>4.027777777777778E-2</v>
      </c>
    </row>
    <row r="526" spans="1:15" x14ac:dyDescent="0.3">
      <c r="A526" s="1">
        <v>203</v>
      </c>
      <c r="B526" s="1">
        <v>5</v>
      </c>
      <c r="C526" s="2" t="s">
        <v>9</v>
      </c>
      <c r="D526" s="2" t="s">
        <v>86</v>
      </c>
      <c r="E526" s="3">
        <v>19</v>
      </c>
      <c r="F526" s="3">
        <v>31</v>
      </c>
      <c r="G526" s="1">
        <v>3</v>
      </c>
      <c r="H526" s="1">
        <v>51</v>
      </c>
      <c r="I526" s="2" t="s">
        <v>6</v>
      </c>
      <c r="J526" s="7">
        <f>Tabla_cocina[[#This Row],[Precio Unitario]]*Tabla_cocina[[#This Row],[Cantidad Ordenada]]</f>
        <v>93</v>
      </c>
      <c r="K526" s="7">
        <f>Tabla_cocina[[#This Row],[Total del Pedido]]</f>
        <v>93</v>
      </c>
      <c r="L526" s="7">
        <f>Tabla_cocina[[#This Row],[Ganancia Bruta]]-Tabla_cocina[[#This Row],[Costo]]</f>
        <v>36</v>
      </c>
      <c r="M526" s="7">
        <f>Tabla_cocina[[#This Row],[Costo Unitario]]*Tabla_cocina[[#This Row],[Cantidad Ordenada]]</f>
        <v>57</v>
      </c>
      <c r="N526" s="12">
        <f>(Tabla_cocina[[#This Row],[Ganancia Neta]]/Tabla_cocina[[#This Row],[Costo]])</f>
        <v>0.63157894736842102</v>
      </c>
      <c r="O526" s="17">
        <f>Tabla_cocina[[#This Row],[Tiempo de Preparacion]]/1440</f>
        <v>3.5416666666666666E-2</v>
      </c>
    </row>
    <row r="527" spans="1:15" x14ac:dyDescent="0.3">
      <c r="A527" s="1">
        <v>203</v>
      </c>
      <c r="B527" s="1">
        <v>5</v>
      </c>
      <c r="C527" s="2" t="s">
        <v>23</v>
      </c>
      <c r="D527" s="2" t="s">
        <v>100</v>
      </c>
      <c r="E527" s="3">
        <v>13</v>
      </c>
      <c r="F527" s="3">
        <v>21</v>
      </c>
      <c r="G527" s="1">
        <v>3</v>
      </c>
      <c r="H527" s="1">
        <v>34</v>
      </c>
      <c r="I527" s="2" t="s">
        <v>8</v>
      </c>
      <c r="J527" s="7">
        <f>Tabla_cocina[[#This Row],[Precio Unitario]]*Tabla_cocina[[#This Row],[Cantidad Ordenada]]</f>
        <v>63</v>
      </c>
      <c r="K527" s="7">
        <f>Tabla_cocina[[#This Row],[Total del Pedido]]</f>
        <v>63</v>
      </c>
      <c r="L527" s="7">
        <f>Tabla_cocina[[#This Row],[Ganancia Bruta]]-Tabla_cocina[[#This Row],[Costo]]</f>
        <v>24</v>
      </c>
      <c r="M527" s="7">
        <f>Tabla_cocina[[#This Row],[Costo Unitario]]*Tabla_cocina[[#This Row],[Cantidad Ordenada]]</f>
        <v>39</v>
      </c>
      <c r="N527" s="12">
        <f>(Tabla_cocina[[#This Row],[Ganancia Neta]]/Tabla_cocina[[#This Row],[Costo]])</f>
        <v>0.61538461538461542</v>
      </c>
      <c r="O527" s="17">
        <f>Tabla_cocina[[#This Row],[Tiempo de Preparacion]]/1440</f>
        <v>2.361111111111111E-2</v>
      </c>
    </row>
    <row r="528" spans="1:15" x14ac:dyDescent="0.3">
      <c r="A528" s="1">
        <v>204</v>
      </c>
      <c r="B528" s="1">
        <v>16</v>
      </c>
      <c r="C528" s="2" t="s">
        <v>5</v>
      </c>
      <c r="D528" s="2" t="s">
        <v>84</v>
      </c>
      <c r="E528" s="3">
        <v>14</v>
      </c>
      <c r="F528" s="3">
        <v>24</v>
      </c>
      <c r="G528" s="1">
        <v>2</v>
      </c>
      <c r="H528" s="1">
        <v>21</v>
      </c>
      <c r="I528" s="2" t="s">
        <v>6</v>
      </c>
      <c r="J528" s="7">
        <f>Tabla_cocina[[#This Row],[Precio Unitario]]*Tabla_cocina[[#This Row],[Cantidad Ordenada]]</f>
        <v>48</v>
      </c>
      <c r="K528" s="7">
        <f>Tabla_cocina[[#This Row],[Total del Pedido]]</f>
        <v>48</v>
      </c>
      <c r="L528" s="7">
        <f>Tabla_cocina[[#This Row],[Ganancia Bruta]]-Tabla_cocina[[#This Row],[Costo]]</f>
        <v>20</v>
      </c>
      <c r="M528" s="7">
        <f>Tabla_cocina[[#This Row],[Costo Unitario]]*Tabla_cocina[[#This Row],[Cantidad Ordenada]]</f>
        <v>28</v>
      </c>
      <c r="N528" s="12">
        <f>(Tabla_cocina[[#This Row],[Ganancia Neta]]/Tabla_cocina[[#This Row],[Costo]])</f>
        <v>0.7142857142857143</v>
      </c>
      <c r="O528" s="17">
        <f>Tabla_cocina[[#This Row],[Tiempo de Preparacion]]/1440</f>
        <v>1.4583333333333334E-2</v>
      </c>
    </row>
    <row r="529" spans="1:15" x14ac:dyDescent="0.3">
      <c r="A529" s="1">
        <v>205</v>
      </c>
      <c r="B529" s="1">
        <v>14</v>
      </c>
      <c r="C529" s="2" t="s">
        <v>18</v>
      </c>
      <c r="D529" s="2" t="s">
        <v>95</v>
      </c>
      <c r="E529" s="3">
        <v>19</v>
      </c>
      <c r="F529" s="3">
        <v>32</v>
      </c>
      <c r="G529" s="1">
        <v>1</v>
      </c>
      <c r="H529" s="1">
        <v>34</v>
      </c>
      <c r="I529" s="2" t="s">
        <v>6</v>
      </c>
      <c r="J529" s="7">
        <f>Tabla_cocina[[#This Row],[Precio Unitario]]*Tabla_cocina[[#This Row],[Cantidad Ordenada]]</f>
        <v>32</v>
      </c>
      <c r="K529" s="7">
        <f>Tabla_cocina[[#This Row],[Total del Pedido]]</f>
        <v>32</v>
      </c>
      <c r="L529" s="7">
        <f>Tabla_cocina[[#This Row],[Ganancia Bruta]]-Tabla_cocina[[#This Row],[Costo]]</f>
        <v>13</v>
      </c>
      <c r="M529" s="7">
        <f>Tabla_cocina[[#This Row],[Costo Unitario]]*Tabla_cocina[[#This Row],[Cantidad Ordenada]]</f>
        <v>19</v>
      </c>
      <c r="N529" s="12">
        <f>(Tabla_cocina[[#This Row],[Ganancia Neta]]/Tabla_cocina[[#This Row],[Costo]])</f>
        <v>0.68421052631578949</v>
      </c>
      <c r="O529" s="17">
        <f>Tabla_cocina[[#This Row],[Tiempo de Preparacion]]/1440</f>
        <v>2.361111111111111E-2</v>
      </c>
    </row>
    <row r="530" spans="1:15" x14ac:dyDescent="0.3">
      <c r="A530" s="1">
        <v>205</v>
      </c>
      <c r="B530" s="1">
        <v>14</v>
      </c>
      <c r="C530" s="2" t="s">
        <v>13</v>
      </c>
      <c r="D530" s="2" t="s">
        <v>90</v>
      </c>
      <c r="E530" s="3">
        <v>17</v>
      </c>
      <c r="F530" s="3">
        <v>29</v>
      </c>
      <c r="G530" s="1">
        <v>1</v>
      </c>
      <c r="H530" s="1">
        <v>52</v>
      </c>
      <c r="I530" s="2" t="s">
        <v>8</v>
      </c>
      <c r="J530" s="7">
        <f>Tabla_cocina[[#This Row],[Precio Unitario]]*Tabla_cocina[[#This Row],[Cantidad Ordenada]]</f>
        <v>29</v>
      </c>
      <c r="K530" s="7">
        <f>Tabla_cocina[[#This Row],[Total del Pedido]]</f>
        <v>29</v>
      </c>
      <c r="L530" s="7">
        <f>Tabla_cocina[[#This Row],[Ganancia Bruta]]-Tabla_cocina[[#This Row],[Costo]]</f>
        <v>12</v>
      </c>
      <c r="M530" s="7">
        <f>Tabla_cocina[[#This Row],[Costo Unitario]]*Tabla_cocina[[#This Row],[Cantidad Ordenada]]</f>
        <v>17</v>
      </c>
      <c r="N530" s="12">
        <f>(Tabla_cocina[[#This Row],[Ganancia Neta]]/Tabla_cocina[[#This Row],[Costo]])</f>
        <v>0.70588235294117652</v>
      </c>
      <c r="O530" s="17">
        <f>Tabla_cocina[[#This Row],[Tiempo de Preparacion]]/1440</f>
        <v>3.6111111111111108E-2</v>
      </c>
    </row>
    <row r="531" spans="1:15" x14ac:dyDescent="0.3">
      <c r="A531" s="1">
        <v>206</v>
      </c>
      <c r="B531" s="1">
        <v>4</v>
      </c>
      <c r="C531" s="2" t="s">
        <v>7</v>
      </c>
      <c r="D531" s="2" t="s">
        <v>85</v>
      </c>
      <c r="E531" s="3">
        <v>18</v>
      </c>
      <c r="F531" s="3">
        <v>30</v>
      </c>
      <c r="G531" s="1">
        <v>1</v>
      </c>
      <c r="H531" s="1">
        <v>58</v>
      </c>
      <c r="I531" s="2" t="s">
        <v>8</v>
      </c>
      <c r="J531" s="7">
        <f>Tabla_cocina[[#This Row],[Precio Unitario]]*Tabla_cocina[[#This Row],[Cantidad Ordenada]]</f>
        <v>30</v>
      </c>
      <c r="K531" s="7">
        <f>Tabla_cocina[[#This Row],[Total del Pedido]]</f>
        <v>30</v>
      </c>
      <c r="L531" s="7">
        <f>Tabla_cocina[[#This Row],[Ganancia Bruta]]-Tabla_cocina[[#This Row],[Costo]]</f>
        <v>12</v>
      </c>
      <c r="M531" s="7">
        <f>Tabla_cocina[[#This Row],[Costo Unitario]]*Tabla_cocina[[#This Row],[Cantidad Ordenada]]</f>
        <v>18</v>
      </c>
      <c r="N531" s="12">
        <f>(Tabla_cocina[[#This Row],[Ganancia Neta]]/Tabla_cocina[[#This Row],[Costo]])</f>
        <v>0.66666666666666663</v>
      </c>
      <c r="O531" s="17">
        <f>Tabla_cocina[[#This Row],[Tiempo de Preparacion]]/1440</f>
        <v>4.027777777777778E-2</v>
      </c>
    </row>
    <row r="532" spans="1:15" x14ac:dyDescent="0.3">
      <c r="A532" s="1">
        <v>207</v>
      </c>
      <c r="B532" s="1">
        <v>20</v>
      </c>
      <c r="C532" s="2" t="s">
        <v>25</v>
      </c>
      <c r="D532" s="2" t="s">
        <v>102</v>
      </c>
      <c r="E532" s="3">
        <v>15</v>
      </c>
      <c r="F532" s="3">
        <v>26</v>
      </c>
      <c r="G532" s="1">
        <v>2</v>
      </c>
      <c r="H532" s="1">
        <v>37</v>
      </c>
      <c r="I532" s="2" t="s">
        <v>6</v>
      </c>
      <c r="J532" s="7">
        <f>Tabla_cocina[[#This Row],[Precio Unitario]]*Tabla_cocina[[#This Row],[Cantidad Ordenada]]</f>
        <v>52</v>
      </c>
      <c r="K532" s="7">
        <f>Tabla_cocina[[#This Row],[Total del Pedido]]</f>
        <v>52</v>
      </c>
      <c r="L532" s="7">
        <f>Tabla_cocina[[#This Row],[Ganancia Bruta]]-Tabla_cocina[[#This Row],[Costo]]</f>
        <v>22</v>
      </c>
      <c r="M532" s="7">
        <f>Tabla_cocina[[#This Row],[Costo Unitario]]*Tabla_cocina[[#This Row],[Cantidad Ordenada]]</f>
        <v>30</v>
      </c>
      <c r="N532" s="12">
        <f>(Tabla_cocina[[#This Row],[Ganancia Neta]]/Tabla_cocina[[#This Row],[Costo]])</f>
        <v>0.73333333333333328</v>
      </c>
      <c r="O532" s="17">
        <f>Tabla_cocina[[#This Row],[Tiempo de Preparacion]]/1440</f>
        <v>2.5694444444444443E-2</v>
      </c>
    </row>
    <row r="533" spans="1:15" x14ac:dyDescent="0.3">
      <c r="A533" s="1">
        <v>207</v>
      </c>
      <c r="B533" s="1">
        <v>20</v>
      </c>
      <c r="C533" s="2" t="s">
        <v>17</v>
      </c>
      <c r="D533" s="2" t="s">
        <v>94</v>
      </c>
      <c r="E533" s="3">
        <v>21</v>
      </c>
      <c r="F533" s="3">
        <v>35</v>
      </c>
      <c r="G533" s="1">
        <v>1</v>
      </c>
      <c r="H533" s="1">
        <v>55</v>
      </c>
      <c r="I533" s="2" t="s">
        <v>8</v>
      </c>
      <c r="J533" s="7">
        <f>Tabla_cocina[[#This Row],[Precio Unitario]]*Tabla_cocina[[#This Row],[Cantidad Ordenada]]</f>
        <v>35</v>
      </c>
      <c r="K533" s="7">
        <f>Tabla_cocina[[#This Row],[Total del Pedido]]</f>
        <v>35</v>
      </c>
      <c r="L533" s="7">
        <f>Tabla_cocina[[#This Row],[Ganancia Bruta]]-Tabla_cocina[[#This Row],[Costo]]</f>
        <v>14</v>
      </c>
      <c r="M533" s="7">
        <f>Tabla_cocina[[#This Row],[Costo Unitario]]*Tabla_cocina[[#This Row],[Cantidad Ordenada]]</f>
        <v>21</v>
      </c>
      <c r="N533" s="12">
        <f>(Tabla_cocina[[#This Row],[Ganancia Neta]]/Tabla_cocina[[#This Row],[Costo]])</f>
        <v>0.66666666666666663</v>
      </c>
      <c r="O533" s="17">
        <f>Tabla_cocina[[#This Row],[Tiempo de Preparacion]]/1440</f>
        <v>3.8194444444444448E-2</v>
      </c>
    </row>
    <row r="534" spans="1:15" x14ac:dyDescent="0.3">
      <c r="A534" s="1">
        <v>207</v>
      </c>
      <c r="B534" s="1">
        <v>20</v>
      </c>
      <c r="C534" s="2" t="s">
        <v>9</v>
      </c>
      <c r="D534" s="2" t="s">
        <v>86</v>
      </c>
      <c r="E534" s="3">
        <v>19</v>
      </c>
      <c r="F534" s="3">
        <v>31</v>
      </c>
      <c r="G534" s="1">
        <v>3</v>
      </c>
      <c r="H534" s="1">
        <v>19</v>
      </c>
      <c r="I534" s="2" t="s">
        <v>8</v>
      </c>
      <c r="J534" s="7">
        <f>Tabla_cocina[[#This Row],[Precio Unitario]]*Tabla_cocina[[#This Row],[Cantidad Ordenada]]</f>
        <v>93</v>
      </c>
      <c r="K534" s="7">
        <f>Tabla_cocina[[#This Row],[Total del Pedido]]</f>
        <v>93</v>
      </c>
      <c r="L534" s="7">
        <f>Tabla_cocina[[#This Row],[Ganancia Bruta]]-Tabla_cocina[[#This Row],[Costo]]</f>
        <v>36</v>
      </c>
      <c r="M534" s="7">
        <f>Tabla_cocina[[#This Row],[Costo Unitario]]*Tabla_cocina[[#This Row],[Cantidad Ordenada]]</f>
        <v>57</v>
      </c>
      <c r="N534" s="12">
        <f>(Tabla_cocina[[#This Row],[Ganancia Neta]]/Tabla_cocina[[#This Row],[Costo]])</f>
        <v>0.63157894736842102</v>
      </c>
      <c r="O534" s="17">
        <f>Tabla_cocina[[#This Row],[Tiempo de Preparacion]]/1440</f>
        <v>1.3194444444444444E-2</v>
      </c>
    </row>
    <row r="535" spans="1:15" x14ac:dyDescent="0.3">
      <c r="A535" s="1">
        <v>208</v>
      </c>
      <c r="B535" s="1">
        <v>16</v>
      </c>
      <c r="C535" s="2" t="s">
        <v>18</v>
      </c>
      <c r="D535" s="2" t="s">
        <v>95</v>
      </c>
      <c r="E535" s="3">
        <v>19</v>
      </c>
      <c r="F535" s="3">
        <v>32</v>
      </c>
      <c r="G535" s="1">
        <v>1</v>
      </c>
      <c r="H535" s="1">
        <v>18</v>
      </c>
      <c r="I535" s="2" t="s">
        <v>8</v>
      </c>
      <c r="J535" s="7">
        <f>Tabla_cocina[[#This Row],[Precio Unitario]]*Tabla_cocina[[#This Row],[Cantidad Ordenada]]</f>
        <v>32</v>
      </c>
      <c r="K535" s="7">
        <f>Tabla_cocina[[#This Row],[Total del Pedido]]</f>
        <v>32</v>
      </c>
      <c r="L535" s="7">
        <f>Tabla_cocina[[#This Row],[Ganancia Bruta]]-Tabla_cocina[[#This Row],[Costo]]</f>
        <v>13</v>
      </c>
      <c r="M535" s="7">
        <f>Tabla_cocina[[#This Row],[Costo Unitario]]*Tabla_cocina[[#This Row],[Cantidad Ordenada]]</f>
        <v>19</v>
      </c>
      <c r="N535" s="12">
        <f>(Tabla_cocina[[#This Row],[Ganancia Neta]]/Tabla_cocina[[#This Row],[Costo]])</f>
        <v>0.68421052631578949</v>
      </c>
      <c r="O535" s="17">
        <f>Tabla_cocina[[#This Row],[Tiempo de Preparacion]]/1440</f>
        <v>1.2500000000000001E-2</v>
      </c>
    </row>
    <row r="536" spans="1:15" x14ac:dyDescent="0.3">
      <c r="A536" s="1">
        <v>208</v>
      </c>
      <c r="B536" s="1">
        <v>16</v>
      </c>
      <c r="C536" s="2" t="s">
        <v>12</v>
      </c>
      <c r="D536" s="2" t="s">
        <v>89</v>
      </c>
      <c r="E536" s="3">
        <v>22</v>
      </c>
      <c r="F536" s="3">
        <v>36</v>
      </c>
      <c r="G536" s="1">
        <v>3</v>
      </c>
      <c r="H536" s="1">
        <v>29</v>
      </c>
      <c r="I536" s="2" t="s">
        <v>8</v>
      </c>
      <c r="J536" s="7">
        <f>Tabla_cocina[[#This Row],[Precio Unitario]]*Tabla_cocina[[#This Row],[Cantidad Ordenada]]</f>
        <v>108</v>
      </c>
      <c r="K536" s="7">
        <f>Tabla_cocina[[#This Row],[Total del Pedido]]</f>
        <v>108</v>
      </c>
      <c r="L536" s="7">
        <f>Tabla_cocina[[#This Row],[Ganancia Bruta]]-Tabla_cocina[[#This Row],[Costo]]</f>
        <v>42</v>
      </c>
      <c r="M536" s="7">
        <f>Tabla_cocina[[#This Row],[Costo Unitario]]*Tabla_cocina[[#This Row],[Cantidad Ordenada]]</f>
        <v>66</v>
      </c>
      <c r="N536" s="12">
        <f>(Tabla_cocina[[#This Row],[Ganancia Neta]]/Tabla_cocina[[#This Row],[Costo]])</f>
        <v>0.63636363636363635</v>
      </c>
      <c r="O536" s="17">
        <f>Tabla_cocina[[#This Row],[Tiempo de Preparacion]]/1440</f>
        <v>2.013888888888889E-2</v>
      </c>
    </row>
    <row r="537" spans="1:15" x14ac:dyDescent="0.3">
      <c r="A537" s="1">
        <v>208</v>
      </c>
      <c r="B537" s="1">
        <v>16</v>
      </c>
      <c r="C537" s="2" t="s">
        <v>21</v>
      </c>
      <c r="D537" s="2" t="s">
        <v>98</v>
      </c>
      <c r="E537" s="3">
        <v>12</v>
      </c>
      <c r="F537" s="3">
        <v>20</v>
      </c>
      <c r="G537" s="1">
        <v>2</v>
      </c>
      <c r="H537" s="1">
        <v>53</v>
      </c>
      <c r="I537" s="2" t="s">
        <v>6</v>
      </c>
      <c r="J537" s="7">
        <f>Tabla_cocina[[#This Row],[Precio Unitario]]*Tabla_cocina[[#This Row],[Cantidad Ordenada]]</f>
        <v>40</v>
      </c>
      <c r="K537" s="7">
        <f>Tabla_cocina[[#This Row],[Total del Pedido]]</f>
        <v>40</v>
      </c>
      <c r="L537" s="7">
        <f>Tabla_cocina[[#This Row],[Ganancia Bruta]]-Tabla_cocina[[#This Row],[Costo]]</f>
        <v>16</v>
      </c>
      <c r="M537" s="7">
        <f>Tabla_cocina[[#This Row],[Costo Unitario]]*Tabla_cocina[[#This Row],[Cantidad Ordenada]]</f>
        <v>24</v>
      </c>
      <c r="N537" s="12">
        <f>(Tabla_cocina[[#This Row],[Ganancia Neta]]/Tabla_cocina[[#This Row],[Costo]])</f>
        <v>0.66666666666666663</v>
      </c>
      <c r="O537" s="17">
        <f>Tabla_cocina[[#This Row],[Tiempo de Preparacion]]/1440</f>
        <v>3.6805555555555557E-2</v>
      </c>
    </row>
    <row r="538" spans="1:15" x14ac:dyDescent="0.3">
      <c r="A538" s="1">
        <v>209</v>
      </c>
      <c r="B538" s="1">
        <v>9</v>
      </c>
      <c r="C538" s="2" t="s">
        <v>22</v>
      </c>
      <c r="D538" s="2" t="s">
        <v>99</v>
      </c>
      <c r="E538" s="3">
        <v>14</v>
      </c>
      <c r="F538" s="3">
        <v>23</v>
      </c>
      <c r="G538" s="1">
        <v>3</v>
      </c>
      <c r="H538" s="1">
        <v>35</v>
      </c>
      <c r="I538" s="2" t="s">
        <v>8</v>
      </c>
      <c r="J538" s="7">
        <f>Tabla_cocina[[#This Row],[Precio Unitario]]*Tabla_cocina[[#This Row],[Cantidad Ordenada]]</f>
        <v>69</v>
      </c>
      <c r="K538" s="7">
        <f>Tabla_cocina[[#This Row],[Total del Pedido]]</f>
        <v>69</v>
      </c>
      <c r="L538" s="7">
        <f>Tabla_cocina[[#This Row],[Ganancia Bruta]]-Tabla_cocina[[#This Row],[Costo]]</f>
        <v>27</v>
      </c>
      <c r="M538" s="7">
        <f>Tabla_cocina[[#This Row],[Costo Unitario]]*Tabla_cocina[[#This Row],[Cantidad Ordenada]]</f>
        <v>42</v>
      </c>
      <c r="N538" s="12">
        <f>(Tabla_cocina[[#This Row],[Ganancia Neta]]/Tabla_cocina[[#This Row],[Costo]])</f>
        <v>0.6428571428571429</v>
      </c>
      <c r="O538" s="17">
        <f>Tabla_cocina[[#This Row],[Tiempo de Preparacion]]/1440</f>
        <v>2.4305555555555556E-2</v>
      </c>
    </row>
    <row r="539" spans="1:15" x14ac:dyDescent="0.3">
      <c r="A539" s="1">
        <v>209</v>
      </c>
      <c r="B539" s="1">
        <v>9</v>
      </c>
      <c r="C539" s="2" t="s">
        <v>20</v>
      </c>
      <c r="D539" s="2" t="s">
        <v>97</v>
      </c>
      <c r="E539" s="3">
        <v>20</v>
      </c>
      <c r="F539" s="3">
        <v>34</v>
      </c>
      <c r="G539" s="1">
        <v>2</v>
      </c>
      <c r="H539" s="1">
        <v>40</v>
      </c>
      <c r="I539" s="2" t="s">
        <v>8</v>
      </c>
      <c r="J539" s="7">
        <f>Tabla_cocina[[#This Row],[Precio Unitario]]*Tabla_cocina[[#This Row],[Cantidad Ordenada]]</f>
        <v>68</v>
      </c>
      <c r="K539" s="7">
        <f>Tabla_cocina[[#This Row],[Total del Pedido]]</f>
        <v>68</v>
      </c>
      <c r="L539" s="7">
        <f>Tabla_cocina[[#This Row],[Ganancia Bruta]]-Tabla_cocina[[#This Row],[Costo]]</f>
        <v>28</v>
      </c>
      <c r="M539" s="7">
        <f>Tabla_cocina[[#This Row],[Costo Unitario]]*Tabla_cocina[[#This Row],[Cantidad Ordenada]]</f>
        <v>40</v>
      </c>
      <c r="N539" s="12">
        <f>(Tabla_cocina[[#This Row],[Ganancia Neta]]/Tabla_cocina[[#This Row],[Costo]])</f>
        <v>0.7</v>
      </c>
      <c r="O539" s="17">
        <f>Tabla_cocina[[#This Row],[Tiempo de Preparacion]]/1440</f>
        <v>2.7777777777777776E-2</v>
      </c>
    </row>
    <row r="540" spans="1:15" x14ac:dyDescent="0.3">
      <c r="A540" s="1">
        <v>209</v>
      </c>
      <c r="B540" s="1">
        <v>9</v>
      </c>
      <c r="C540" s="2" t="s">
        <v>26</v>
      </c>
      <c r="D540" s="2" t="s">
        <v>103</v>
      </c>
      <c r="E540" s="3">
        <v>15</v>
      </c>
      <c r="F540" s="3">
        <v>25</v>
      </c>
      <c r="G540" s="1">
        <v>1</v>
      </c>
      <c r="H540" s="1">
        <v>42</v>
      </c>
      <c r="I540" s="2" t="s">
        <v>6</v>
      </c>
      <c r="J540" s="7">
        <f>Tabla_cocina[[#This Row],[Precio Unitario]]*Tabla_cocina[[#This Row],[Cantidad Ordenada]]</f>
        <v>25</v>
      </c>
      <c r="K540" s="7">
        <f>Tabla_cocina[[#This Row],[Total del Pedido]]</f>
        <v>25</v>
      </c>
      <c r="L540" s="7">
        <f>Tabla_cocina[[#This Row],[Ganancia Bruta]]-Tabla_cocina[[#This Row],[Costo]]</f>
        <v>10</v>
      </c>
      <c r="M540" s="7">
        <f>Tabla_cocina[[#This Row],[Costo Unitario]]*Tabla_cocina[[#This Row],[Cantidad Ordenada]]</f>
        <v>15</v>
      </c>
      <c r="N540" s="12">
        <f>(Tabla_cocina[[#This Row],[Ganancia Neta]]/Tabla_cocina[[#This Row],[Costo]])</f>
        <v>0.66666666666666663</v>
      </c>
      <c r="O540" s="17">
        <f>Tabla_cocina[[#This Row],[Tiempo de Preparacion]]/1440</f>
        <v>2.9166666666666667E-2</v>
      </c>
    </row>
    <row r="541" spans="1:15" x14ac:dyDescent="0.3">
      <c r="A541" s="1">
        <v>209</v>
      </c>
      <c r="B541" s="1">
        <v>9</v>
      </c>
      <c r="C541" s="2" t="s">
        <v>25</v>
      </c>
      <c r="D541" s="2" t="s">
        <v>102</v>
      </c>
      <c r="E541" s="3">
        <v>15</v>
      </c>
      <c r="F541" s="3">
        <v>26</v>
      </c>
      <c r="G541" s="1">
        <v>2</v>
      </c>
      <c r="H541" s="1">
        <v>54</v>
      </c>
      <c r="I541" s="2" t="s">
        <v>6</v>
      </c>
      <c r="J541" s="7">
        <f>Tabla_cocina[[#This Row],[Precio Unitario]]*Tabla_cocina[[#This Row],[Cantidad Ordenada]]</f>
        <v>52</v>
      </c>
      <c r="K541" s="7">
        <f>Tabla_cocina[[#This Row],[Total del Pedido]]</f>
        <v>52</v>
      </c>
      <c r="L541" s="7">
        <f>Tabla_cocina[[#This Row],[Ganancia Bruta]]-Tabla_cocina[[#This Row],[Costo]]</f>
        <v>22</v>
      </c>
      <c r="M541" s="7">
        <f>Tabla_cocina[[#This Row],[Costo Unitario]]*Tabla_cocina[[#This Row],[Cantidad Ordenada]]</f>
        <v>30</v>
      </c>
      <c r="N541" s="12">
        <f>(Tabla_cocina[[#This Row],[Ganancia Neta]]/Tabla_cocina[[#This Row],[Costo]])</f>
        <v>0.73333333333333328</v>
      </c>
      <c r="O541" s="17">
        <f>Tabla_cocina[[#This Row],[Tiempo de Preparacion]]/1440</f>
        <v>3.7499999999999999E-2</v>
      </c>
    </row>
    <row r="542" spans="1:15" x14ac:dyDescent="0.3">
      <c r="A542" s="1">
        <v>210</v>
      </c>
      <c r="B542" s="1">
        <v>10</v>
      </c>
      <c r="C542" s="2" t="s">
        <v>23</v>
      </c>
      <c r="D542" s="2" t="s">
        <v>100</v>
      </c>
      <c r="E542" s="3">
        <v>13</v>
      </c>
      <c r="F542" s="3">
        <v>21</v>
      </c>
      <c r="G542" s="1">
        <v>1</v>
      </c>
      <c r="H542" s="1">
        <v>28</v>
      </c>
      <c r="I542" s="2" t="s">
        <v>8</v>
      </c>
      <c r="J542" s="7">
        <f>Tabla_cocina[[#This Row],[Precio Unitario]]*Tabla_cocina[[#This Row],[Cantidad Ordenada]]</f>
        <v>21</v>
      </c>
      <c r="K542" s="7">
        <f>Tabla_cocina[[#This Row],[Total del Pedido]]</f>
        <v>21</v>
      </c>
      <c r="L542" s="7">
        <f>Tabla_cocina[[#This Row],[Ganancia Bruta]]-Tabla_cocina[[#This Row],[Costo]]</f>
        <v>8</v>
      </c>
      <c r="M542" s="7">
        <f>Tabla_cocina[[#This Row],[Costo Unitario]]*Tabla_cocina[[#This Row],[Cantidad Ordenada]]</f>
        <v>13</v>
      </c>
      <c r="N542" s="12">
        <f>(Tabla_cocina[[#This Row],[Ganancia Neta]]/Tabla_cocina[[#This Row],[Costo]])</f>
        <v>0.61538461538461542</v>
      </c>
      <c r="O542" s="17">
        <f>Tabla_cocina[[#This Row],[Tiempo de Preparacion]]/1440</f>
        <v>1.9444444444444445E-2</v>
      </c>
    </row>
    <row r="543" spans="1:15" x14ac:dyDescent="0.3">
      <c r="A543" s="1">
        <v>210</v>
      </c>
      <c r="B543" s="1">
        <v>10</v>
      </c>
      <c r="C543" s="2" t="s">
        <v>7</v>
      </c>
      <c r="D543" s="2" t="s">
        <v>85</v>
      </c>
      <c r="E543" s="3">
        <v>18</v>
      </c>
      <c r="F543" s="3">
        <v>30</v>
      </c>
      <c r="G543" s="1">
        <v>1</v>
      </c>
      <c r="H543" s="1">
        <v>50</v>
      </c>
      <c r="I543" s="2" t="s">
        <v>6</v>
      </c>
      <c r="J543" s="7">
        <f>Tabla_cocina[[#This Row],[Precio Unitario]]*Tabla_cocina[[#This Row],[Cantidad Ordenada]]</f>
        <v>30</v>
      </c>
      <c r="K543" s="7">
        <f>Tabla_cocina[[#This Row],[Total del Pedido]]</f>
        <v>30</v>
      </c>
      <c r="L543" s="7">
        <f>Tabla_cocina[[#This Row],[Ganancia Bruta]]-Tabla_cocina[[#This Row],[Costo]]</f>
        <v>12</v>
      </c>
      <c r="M543" s="7">
        <f>Tabla_cocina[[#This Row],[Costo Unitario]]*Tabla_cocina[[#This Row],[Cantidad Ordenada]]</f>
        <v>18</v>
      </c>
      <c r="N543" s="12">
        <f>(Tabla_cocina[[#This Row],[Ganancia Neta]]/Tabla_cocina[[#This Row],[Costo]])</f>
        <v>0.66666666666666663</v>
      </c>
      <c r="O543" s="17">
        <f>Tabla_cocina[[#This Row],[Tiempo de Preparacion]]/1440</f>
        <v>3.4722222222222224E-2</v>
      </c>
    </row>
    <row r="544" spans="1:15" x14ac:dyDescent="0.3">
      <c r="A544" s="1">
        <v>210</v>
      </c>
      <c r="B544" s="1">
        <v>10</v>
      </c>
      <c r="C544" s="2" t="s">
        <v>5</v>
      </c>
      <c r="D544" s="2" t="s">
        <v>84</v>
      </c>
      <c r="E544" s="3">
        <v>14</v>
      </c>
      <c r="F544" s="3">
        <v>24</v>
      </c>
      <c r="G544" s="1">
        <v>1</v>
      </c>
      <c r="H544" s="1">
        <v>34</v>
      </c>
      <c r="I544" s="2" t="s">
        <v>6</v>
      </c>
      <c r="J544" s="7">
        <f>Tabla_cocina[[#This Row],[Precio Unitario]]*Tabla_cocina[[#This Row],[Cantidad Ordenada]]</f>
        <v>24</v>
      </c>
      <c r="K544" s="7">
        <f>Tabla_cocina[[#This Row],[Total del Pedido]]</f>
        <v>24</v>
      </c>
      <c r="L544" s="7">
        <f>Tabla_cocina[[#This Row],[Ganancia Bruta]]-Tabla_cocina[[#This Row],[Costo]]</f>
        <v>10</v>
      </c>
      <c r="M544" s="7">
        <f>Tabla_cocina[[#This Row],[Costo Unitario]]*Tabla_cocina[[#This Row],[Cantidad Ordenada]]</f>
        <v>14</v>
      </c>
      <c r="N544" s="12">
        <f>(Tabla_cocina[[#This Row],[Ganancia Neta]]/Tabla_cocina[[#This Row],[Costo]])</f>
        <v>0.7142857142857143</v>
      </c>
      <c r="O544" s="17">
        <f>Tabla_cocina[[#This Row],[Tiempo de Preparacion]]/1440</f>
        <v>2.361111111111111E-2</v>
      </c>
    </row>
    <row r="545" spans="1:15" x14ac:dyDescent="0.3">
      <c r="A545" s="1">
        <v>210</v>
      </c>
      <c r="B545" s="1">
        <v>10</v>
      </c>
      <c r="C545" s="2" t="s">
        <v>11</v>
      </c>
      <c r="D545" s="2" t="s">
        <v>88</v>
      </c>
      <c r="E545" s="3">
        <v>25</v>
      </c>
      <c r="F545" s="3">
        <v>40</v>
      </c>
      <c r="G545" s="1">
        <v>3</v>
      </c>
      <c r="H545" s="1">
        <v>46</v>
      </c>
      <c r="I545" s="2" t="s">
        <v>6</v>
      </c>
      <c r="J545" s="7">
        <f>Tabla_cocina[[#This Row],[Precio Unitario]]*Tabla_cocina[[#This Row],[Cantidad Ordenada]]</f>
        <v>120</v>
      </c>
      <c r="K545" s="7">
        <f>Tabla_cocina[[#This Row],[Total del Pedido]]</f>
        <v>120</v>
      </c>
      <c r="L545" s="7">
        <f>Tabla_cocina[[#This Row],[Ganancia Bruta]]-Tabla_cocina[[#This Row],[Costo]]</f>
        <v>45</v>
      </c>
      <c r="M545" s="7">
        <f>Tabla_cocina[[#This Row],[Costo Unitario]]*Tabla_cocina[[#This Row],[Cantidad Ordenada]]</f>
        <v>75</v>
      </c>
      <c r="N545" s="12">
        <f>(Tabla_cocina[[#This Row],[Ganancia Neta]]/Tabla_cocina[[#This Row],[Costo]])</f>
        <v>0.6</v>
      </c>
      <c r="O545" s="17">
        <f>Tabla_cocina[[#This Row],[Tiempo de Preparacion]]/1440</f>
        <v>3.1944444444444442E-2</v>
      </c>
    </row>
    <row r="546" spans="1:15" x14ac:dyDescent="0.3">
      <c r="A546" s="1">
        <v>211</v>
      </c>
      <c r="B546" s="1">
        <v>1</v>
      </c>
      <c r="C546" s="2" t="s">
        <v>23</v>
      </c>
      <c r="D546" s="2" t="s">
        <v>100</v>
      </c>
      <c r="E546" s="3">
        <v>13</v>
      </c>
      <c r="F546" s="3">
        <v>21</v>
      </c>
      <c r="G546" s="1">
        <v>3</v>
      </c>
      <c r="H546" s="1">
        <v>54</v>
      </c>
      <c r="I546" s="2" t="s">
        <v>8</v>
      </c>
      <c r="J546" s="7">
        <f>Tabla_cocina[[#This Row],[Precio Unitario]]*Tabla_cocina[[#This Row],[Cantidad Ordenada]]</f>
        <v>63</v>
      </c>
      <c r="K546" s="7">
        <f>Tabla_cocina[[#This Row],[Total del Pedido]]</f>
        <v>63</v>
      </c>
      <c r="L546" s="7">
        <f>Tabla_cocina[[#This Row],[Ganancia Bruta]]-Tabla_cocina[[#This Row],[Costo]]</f>
        <v>24</v>
      </c>
      <c r="M546" s="7">
        <f>Tabla_cocina[[#This Row],[Costo Unitario]]*Tabla_cocina[[#This Row],[Cantidad Ordenada]]</f>
        <v>39</v>
      </c>
      <c r="N546" s="12">
        <f>(Tabla_cocina[[#This Row],[Ganancia Neta]]/Tabla_cocina[[#This Row],[Costo]])</f>
        <v>0.61538461538461542</v>
      </c>
      <c r="O546" s="17">
        <f>Tabla_cocina[[#This Row],[Tiempo de Preparacion]]/1440</f>
        <v>3.7499999999999999E-2</v>
      </c>
    </row>
    <row r="547" spans="1:15" x14ac:dyDescent="0.3">
      <c r="A547" s="1">
        <v>211</v>
      </c>
      <c r="B547" s="1">
        <v>1</v>
      </c>
      <c r="C547" s="2" t="s">
        <v>24</v>
      </c>
      <c r="D547" s="2" t="s">
        <v>101</v>
      </c>
      <c r="E547" s="3">
        <v>10</v>
      </c>
      <c r="F547" s="3">
        <v>18</v>
      </c>
      <c r="G547" s="1">
        <v>2</v>
      </c>
      <c r="H547" s="1">
        <v>45</v>
      </c>
      <c r="I547" s="2" t="s">
        <v>6</v>
      </c>
      <c r="J547" s="7">
        <f>Tabla_cocina[[#This Row],[Precio Unitario]]*Tabla_cocina[[#This Row],[Cantidad Ordenada]]</f>
        <v>36</v>
      </c>
      <c r="K547" s="7">
        <f>Tabla_cocina[[#This Row],[Total del Pedido]]</f>
        <v>36</v>
      </c>
      <c r="L547" s="7">
        <f>Tabla_cocina[[#This Row],[Ganancia Bruta]]-Tabla_cocina[[#This Row],[Costo]]</f>
        <v>16</v>
      </c>
      <c r="M547" s="7">
        <f>Tabla_cocina[[#This Row],[Costo Unitario]]*Tabla_cocina[[#This Row],[Cantidad Ordenada]]</f>
        <v>20</v>
      </c>
      <c r="N547" s="12">
        <f>(Tabla_cocina[[#This Row],[Ganancia Neta]]/Tabla_cocina[[#This Row],[Costo]])</f>
        <v>0.8</v>
      </c>
      <c r="O547" s="17">
        <f>Tabla_cocina[[#This Row],[Tiempo de Preparacion]]/1440</f>
        <v>3.125E-2</v>
      </c>
    </row>
    <row r="548" spans="1:15" x14ac:dyDescent="0.3">
      <c r="A548" s="1">
        <v>211</v>
      </c>
      <c r="B548" s="1">
        <v>1</v>
      </c>
      <c r="C548" s="2" t="s">
        <v>26</v>
      </c>
      <c r="D548" s="2" t="s">
        <v>103</v>
      </c>
      <c r="E548" s="3">
        <v>15</v>
      </c>
      <c r="F548" s="3">
        <v>25</v>
      </c>
      <c r="G548" s="1">
        <v>2</v>
      </c>
      <c r="H548" s="1">
        <v>9</v>
      </c>
      <c r="I548" s="2" t="s">
        <v>6</v>
      </c>
      <c r="J548" s="7">
        <f>Tabla_cocina[[#This Row],[Precio Unitario]]*Tabla_cocina[[#This Row],[Cantidad Ordenada]]</f>
        <v>50</v>
      </c>
      <c r="K548" s="7">
        <f>Tabla_cocina[[#This Row],[Total del Pedido]]</f>
        <v>50</v>
      </c>
      <c r="L548" s="7">
        <f>Tabla_cocina[[#This Row],[Ganancia Bruta]]-Tabla_cocina[[#This Row],[Costo]]</f>
        <v>20</v>
      </c>
      <c r="M548" s="7">
        <f>Tabla_cocina[[#This Row],[Costo Unitario]]*Tabla_cocina[[#This Row],[Cantidad Ordenada]]</f>
        <v>30</v>
      </c>
      <c r="N548" s="12">
        <f>(Tabla_cocina[[#This Row],[Ganancia Neta]]/Tabla_cocina[[#This Row],[Costo]])</f>
        <v>0.66666666666666663</v>
      </c>
      <c r="O548" s="17">
        <f>Tabla_cocina[[#This Row],[Tiempo de Preparacion]]/1440</f>
        <v>6.2500000000000003E-3</v>
      </c>
    </row>
    <row r="549" spans="1:15" x14ac:dyDescent="0.3">
      <c r="A549" s="1">
        <v>211</v>
      </c>
      <c r="B549" s="1">
        <v>1</v>
      </c>
      <c r="C549" s="2" t="s">
        <v>21</v>
      </c>
      <c r="D549" s="2" t="s">
        <v>98</v>
      </c>
      <c r="E549" s="3">
        <v>12</v>
      </c>
      <c r="F549" s="3">
        <v>20</v>
      </c>
      <c r="G549" s="1">
        <v>1</v>
      </c>
      <c r="H549" s="1">
        <v>27</v>
      </c>
      <c r="I549" s="2" t="s">
        <v>6</v>
      </c>
      <c r="J549" s="7">
        <f>Tabla_cocina[[#This Row],[Precio Unitario]]*Tabla_cocina[[#This Row],[Cantidad Ordenada]]</f>
        <v>20</v>
      </c>
      <c r="K549" s="7">
        <f>Tabla_cocina[[#This Row],[Total del Pedido]]</f>
        <v>20</v>
      </c>
      <c r="L549" s="7">
        <f>Tabla_cocina[[#This Row],[Ganancia Bruta]]-Tabla_cocina[[#This Row],[Costo]]</f>
        <v>8</v>
      </c>
      <c r="M549" s="7">
        <f>Tabla_cocina[[#This Row],[Costo Unitario]]*Tabla_cocina[[#This Row],[Cantidad Ordenada]]</f>
        <v>12</v>
      </c>
      <c r="N549" s="12">
        <f>(Tabla_cocina[[#This Row],[Ganancia Neta]]/Tabla_cocina[[#This Row],[Costo]])</f>
        <v>0.66666666666666663</v>
      </c>
      <c r="O549" s="17">
        <f>Tabla_cocina[[#This Row],[Tiempo de Preparacion]]/1440</f>
        <v>1.8749999999999999E-2</v>
      </c>
    </row>
    <row r="550" spans="1:15" x14ac:dyDescent="0.3">
      <c r="A550" s="1">
        <v>212</v>
      </c>
      <c r="B550" s="1">
        <v>14</v>
      </c>
      <c r="C550" s="2" t="s">
        <v>7</v>
      </c>
      <c r="D550" s="2" t="s">
        <v>85</v>
      </c>
      <c r="E550" s="3">
        <v>18</v>
      </c>
      <c r="F550" s="3">
        <v>30</v>
      </c>
      <c r="G550" s="1">
        <v>3</v>
      </c>
      <c r="H550" s="1">
        <v>35</v>
      </c>
      <c r="I550" s="2" t="s">
        <v>8</v>
      </c>
      <c r="J550" s="7">
        <f>Tabla_cocina[[#This Row],[Precio Unitario]]*Tabla_cocina[[#This Row],[Cantidad Ordenada]]</f>
        <v>90</v>
      </c>
      <c r="K550" s="7">
        <f>Tabla_cocina[[#This Row],[Total del Pedido]]</f>
        <v>90</v>
      </c>
      <c r="L550" s="7">
        <f>Tabla_cocina[[#This Row],[Ganancia Bruta]]-Tabla_cocina[[#This Row],[Costo]]</f>
        <v>36</v>
      </c>
      <c r="M550" s="7">
        <f>Tabla_cocina[[#This Row],[Costo Unitario]]*Tabla_cocina[[#This Row],[Cantidad Ordenada]]</f>
        <v>54</v>
      </c>
      <c r="N550" s="12">
        <f>(Tabla_cocina[[#This Row],[Ganancia Neta]]/Tabla_cocina[[#This Row],[Costo]])</f>
        <v>0.66666666666666663</v>
      </c>
      <c r="O550" s="17">
        <f>Tabla_cocina[[#This Row],[Tiempo de Preparacion]]/1440</f>
        <v>2.4305555555555556E-2</v>
      </c>
    </row>
    <row r="551" spans="1:15" x14ac:dyDescent="0.3">
      <c r="A551" s="1">
        <v>212</v>
      </c>
      <c r="B551" s="1">
        <v>14</v>
      </c>
      <c r="C551" s="2" t="s">
        <v>25</v>
      </c>
      <c r="D551" s="2" t="s">
        <v>102</v>
      </c>
      <c r="E551" s="3">
        <v>15</v>
      </c>
      <c r="F551" s="3">
        <v>26</v>
      </c>
      <c r="G551" s="1">
        <v>3</v>
      </c>
      <c r="H551" s="1">
        <v>43</v>
      </c>
      <c r="I551" s="2" t="s">
        <v>8</v>
      </c>
      <c r="J551" s="7">
        <f>Tabla_cocina[[#This Row],[Precio Unitario]]*Tabla_cocina[[#This Row],[Cantidad Ordenada]]</f>
        <v>78</v>
      </c>
      <c r="K551" s="7">
        <f>Tabla_cocina[[#This Row],[Total del Pedido]]</f>
        <v>78</v>
      </c>
      <c r="L551" s="7">
        <f>Tabla_cocina[[#This Row],[Ganancia Bruta]]-Tabla_cocina[[#This Row],[Costo]]</f>
        <v>33</v>
      </c>
      <c r="M551" s="7">
        <f>Tabla_cocina[[#This Row],[Costo Unitario]]*Tabla_cocina[[#This Row],[Cantidad Ordenada]]</f>
        <v>45</v>
      </c>
      <c r="N551" s="12">
        <f>(Tabla_cocina[[#This Row],[Ganancia Neta]]/Tabla_cocina[[#This Row],[Costo]])</f>
        <v>0.73333333333333328</v>
      </c>
      <c r="O551" s="17">
        <f>Tabla_cocina[[#This Row],[Tiempo de Preparacion]]/1440</f>
        <v>2.9861111111111113E-2</v>
      </c>
    </row>
    <row r="552" spans="1:15" x14ac:dyDescent="0.3">
      <c r="A552" s="1">
        <v>212</v>
      </c>
      <c r="B552" s="1">
        <v>14</v>
      </c>
      <c r="C552" s="2" t="s">
        <v>23</v>
      </c>
      <c r="D552" s="2" t="s">
        <v>100</v>
      </c>
      <c r="E552" s="3">
        <v>13</v>
      </c>
      <c r="F552" s="3">
        <v>21</v>
      </c>
      <c r="G552" s="1">
        <v>1</v>
      </c>
      <c r="H552" s="1">
        <v>31</v>
      </c>
      <c r="I552" s="2" t="s">
        <v>8</v>
      </c>
      <c r="J552" s="7">
        <f>Tabla_cocina[[#This Row],[Precio Unitario]]*Tabla_cocina[[#This Row],[Cantidad Ordenada]]</f>
        <v>21</v>
      </c>
      <c r="K552" s="7">
        <f>Tabla_cocina[[#This Row],[Total del Pedido]]</f>
        <v>21</v>
      </c>
      <c r="L552" s="7">
        <f>Tabla_cocina[[#This Row],[Ganancia Bruta]]-Tabla_cocina[[#This Row],[Costo]]</f>
        <v>8</v>
      </c>
      <c r="M552" s="7">
        <f>Tabla_cocina[[#This Row],[Costo Unitario]]*Tabla_cocina[[#This Row],[Cantidad Ordenada]]</f>
        <v>13</v>
      </c>
      <c r="N552" s="12">
        <f>(Tabla_cocina[[#This Row],[Ganancia Neta]]/Tabla_cocina[[#This Row],[Costo]])</f>
        <v>0.61538461538461542</v>
      </c>
      <c r="O552" s="17">
        <f>Tabla_cocina[[#This Row],[Tiempo de Preparacion]]/1440</f>
        <v>2.1527777777777778E-2</v>
      </c>
    </row>
    <row r="553" spans="1:15" x14ac:dyDescent="0.3">
      <c r="A553" s="1">
        <v>212</v>
      </c>
      <c r="B553" s="1">
        <v>14</v>
      </c>
      <c r="C553" s="2" t="s">
        <v>15</v>
      </c>
      <c r="D553" s="2" t="s">
        <v>92</v>
      </c>
      <c r="E553" s="3">
        <v>16</v>
      </c>
      <c r="F553" s="3">
        <v>28</v>
      </c>
      <c r="G553" s="1">
        <v>2</v>
      </c>
      <c r="H553" s="1">
        <v>55</v>
      </c>
      <c r="I553" s="2" t="s">
        <v>8</v>
      </c>
      <c r="J553" s="7">
        <f>Tabla_cocina[[#This Row],[Precio Unitario]]*Tabla_cocina[[#This Row],[Cantidad Ordenada]]</f>
        <v>56</v>
      </c>
      <c r="K553" s="7">
        <f>Tabla_cocina[[#This Row],[Total del Pedido]]</f>
        <v>56</v>
      </c>
      <c r="L553" s="7">
        <f>Tabla_cocina[[#This Row],[Ganancia Bruta]]-Tabla_cocina[[#This Row],[Costo]]</f>
        <v>24</v>
      </c>
      <c r="M553" s="7">
        <f>Tabla_cocina[[#This Row],[Costo Unitario]]*Tabla_cocina[[#This Row],[Cantidad Ordenada]]</f>
        <v>32</v>
      </c>
      <c r="N553" s="12">
        <f>(Tabla_cocina[[#This Row],[Ganancia Neta]]/Tabla_cocina[[#This Row],[Costo]])</f>
        <v>0.75</v>
      </c>
      <c r="O553" s="17">
        <f>Tabla_cocina[[#This Row],[Tiempo de Preparacion]]/1440</f>
        <v>3.8194444444444448E-2</v>
      </c>
    </row>
    <row r="554" spans="1:15" x14ac:dyDescent="0.3">
      <c r="A554" s="1">
        <v>213</v>
      </c>
      <c r="B554" s="1">
        <v>13</v>
      </c>
      <c r="C554" s="2" t="s">
        <v>10</v>
      </c>
      <c r="D554" s="2" t="s">
        <v>87</v>
      </c>
      <c r="E554" s="3">
        <v>16</v>
      </c>
      <c r="F554" s="3">
        <v>27</v>
      </c>
      <c r="G554" s="1">
        <v>1</v>
      </c>
      <c r="H554" s="1">
        <v>53</v>
      </c>
      <c r="I554" s="2" t="s">
        <v>6</v>
      </c>
      <c r="J554" s="7">
        <f>Tabla_cocina[[#This Row],[Precio Unitario]]*Tabla_cocina[[#This Row],[Cantidad Ordenada]]</f>
        <v>27</v>
      </c>
      <c r="K554" s="7">
        <f>Tabla_cocina[[#This Row],[Total del Pedido]]</f>
        <v>27</v>
      </c>
      <c r="L554" s="7">
        <f>Tabla_cocina[[#This Row],[Ganancia Bruta]]-Tabla_cocina[[#This Row],[Costo]]</f>
        <v>11</v>
      </c>
      <c r="M554" s="7">
        <f>Tabla_cocina[[#This Row],[Costo Unitario]]*Tabla_cocina[[#This Row],[Cantidad Ordenada]]</f>
        <v>16</v>
      </c>
      <c r="N554" s="12">
        <f>(Tabla_cocina[[#This Row],[Ganancia Neta]]/Tabla_cocina[[#This Row],[Costo]])</f>
        <v>0.6875</v>
      </c>
      <c r="O554" s="17">
        <f>Tabla_cocina[[#This Row],[Tiempo de Preparacion]]/1440</f>
        <v>3.6805555555555557E-2</v>
      </c>
    </row>
    <row r="555" spans="1:15" x14ac:dyDescent="0.3">
      <c r="A555" s="1">
        <v>213</v>
      </c>
      <c r="B555" s="1">
        <v>13</v>
      </c>
      <c r="C555" s="2" t="s">
        <v>7</v>
      </c>
      <c r="D555" s="2" t="s">
        <v>85</v>
      </c>
      <c r="E555" s="3">
        <v>18</v>
      </c>
      <c r="F555" s="3">
        <v>30</v>
      </c>
      <c r="G555" s="1">
        <v>2</v>
      </c>
      <c r="H555" s="1">
        <v>47</v>
      </c>
      <c r="I555" s="2" t="s">
        <v>8</v>
      </c>
      <c r="J555" s="7">
        <f>Tabla_cocina[[#This Row],[Precio Unitario]]*Tabla_cocina[[#This Row],[Cantidad Ordenada]]</f>
        <v>60</v>
      </c>
      <c r="K555" s="7">
        <f>Tabla_cocina[[#This Row],[Total del Pedido]]</f>
        <v>60</v>
      </c>
      <c r="L555" s="7">
        <f>Tabla_cocina[[#This Row],[Ganancia Bruta]]-Tabla_cocina[[#This Row],[Costo]]</f>
        <v>24</v>
      </c>
      <c r="M555" s="7">
        <f>Tabla_cocina[[#This Row],[Costo Unitario]]*Tabla_cocina[[#This Row],[Cantidad Ordenada]]</f>
        <v>36</v>
      </c>
      <c r="N555" s="12">
        <f>(Tabla_cocina[[#This Row],[Ganancia Neta]]/Tabla_cocina[[#This Row],[Costo]])</f>
        <v>0.66666666666666663</v>
      </c>
      <c r="O555" s="17">
        <f>Tabla_cocina[[#This Row],[Tiempo de Preparacion]]/1440</f>
        <v>3.2638888888888891E-2</v>
      </c>
    </row>
    <row r="556" spans="1:15" x14ac:dyDescent="0.3">
      <c r="A556" s="1">
        <v>214</v>
      </c>
      <c r="B556" s="1">
        <v>2</v>
      </c>
      <c r="C556" s="2" t="s">
        <v>20</v>
      </c>
      <c r="D556" s="2" t="s">
        <v>97</v>
      </c>
      <c r="E556" s="3">
        <v>20</v>
      </c>
      <c r="F556" s="3">
        <v>34</v>
      </c>
      <c r="G556" s="1">
        <v>2</v>
      </c>
      <c r="H556" s="1">
        <v>14</v>
      </c>
      <c r="I556" s="2" t="s">
        <v>6</v>
      </c>
      <c r="J556" s="7">
        <f>Tabla_cocina[[#This Row],[Precio Unitario]]*Tabla_cocina[[#This Row],[Cantidad Ordenada]]</f>
        <v>68</v>
      </c>
      <c r="K556" s="7">
        <f>Tabla_cocina[[#This Row],[Total del Pedido]]</f>
        <v>68</v>
      </c>
      <c r="L556" s="7">
        <f>Tabla_cocina[[#This Row],[Ganancia Bruta]]-Tabla_cocina[[#This Row],[Costo]]</f>
        <v>28</v>
      </c>
      <c r="M556" s="7">
        <f>Tabla_cocina[[#This Row],[Costo Unitario]]*Tabla_cocina[[#This Row],[Cantidad Ordenada]]</f>
        <v>40</v>
      </c>
      <c r="N556" s="12">
        <f>(Tabla_cocina[[#This Row],[Ganancia Neta]]/Tabla_cocina[[#This Row],[Costo]])</f>
        <v>0.7</v>
      </c>
      <c r="O556" s="17">
        <f>Tabla_cocina[[#This Row],[Tiempo de Preparacion]]/1440</f>
        <v>9.7222222222222224E-3</v>
      </c>
    </row>
    <row r="557" spans="1:15" x14ac:dyDescent="0.3">
      <c r="A557" s="1">
        <v>214</v>
      </c>
      <c r="B557" s="1">
        <v>2</v>
      </c>
      <c r="C557" s="2" t="s">
        <v>11</v>
      </c>
      <c r="D557" s="2" t="s">
        <v>88</v>
      </c>
      <c r="E557" s="3">
        <v>25</v>
      </c>
      <c r="F557" s="3">
        <v>40</v>
      </c>
      <c r="G557" s="1">
        <v>3</v>
      </c>
      <c r="H557" s="1">
        <v>12</v>
      </c>
      <c r="I557" s="2" t="s">
        <v>8</v>
      </c>
      <c r="J557" s="7">
        <f>Tabla_cocina[[#This Row],[Precio Unitario]]*Tabla_cocina[[#This Row],[Cantidad Ordenada]]</f>
        <v>120</v>
      </c>
      <c r="K557" s="7">
        <f>Tabla_cocina[[#This Row],[Total del Pedido]]</f>
        <v>120</v>
      </c>
      <c r="L557" s="7">
        <f>Tabla_cocina[[#This Row],[Ganancia Bruta]]-Tabla_cocina[[#This Row],[Costo]]</f>
        <v>45</v>
      </c>
      <c r="M557" s="7">
        <f>Tabla_cocina[[#This Row],[Costo Unitario]]*Tabla_cocina[[#This Row],[Cantidad Ordenada]]</f>
        <v>75</v>
      </c>
      <c r="N557" s="12">
        <f>(Tabla_cocina[[#This Row],[Ganancia Neta]]/Tabla_cocina[[#This Row],[Costo]])</f>
        <v>0.6</v>
      </c>
      <c r="O557" s="17">
        <f>Tabla_cocina[[#This Row],[Tiempo de Preparacion]]/1440</f>
        <v>8.3333333333333332E-3</v>
      </c>
    </row>
    <row r="558" spans="1:15" x14ac:dyDescent="0.3">
      <c r="A558" s="1">
        <v>214</v>
      </c>
      <c r="B558" s="1">
        <v>2</v>
      </c>
      <c r="C558" s="2" t="s">
        <v>21</v>
      </c>
      <c r="D558" s="2" t="s">
        <v>98</v>
      </c>
      <c r="E558" s="3">
        <v>12</v>
      </c>
      <c r="F558" s="3">
        <v>20</v>
      </c>
      <c r="G558" s="1">
        <v>2</v>
      </c>
      <c r="H558" s="1">
        <v>12</v>
      </c>
      <c r="I558" s="2" t="s">
        <v>8</v>
      </c>
      <c r="J558" s="7">
        <f>Tabla_cocina[[#This Row],[Precio Unitario]]*Tabla_cocina[[#This Row],[Cantidad Ordenada]]</f>
        <v>40</v>
      </c>
      <c r="K558" s="7">
        <f>Tabla_cocina[[#This Row],[Total del Pedido]]</f>
        <v>40</v>
      </c>
      <c r="L558" s="7">
        <f>Tabla_cocina[[#This Row],[Ganancia Bruta]]-Tabla_cocina[[#This Row],[Costo]]</f>
        <v>16</v>
      </c>
      <c r="M558" s="7">
        <f>Tabla_cocina[[#This Row],[Costo Unitario]]*Tabla_cocina[[#This Row],[Cantidad Ordenada]]</f>
        <v>24</v>
      </c>
      <c r="N558" s="12">
        <f>(Tabla_cocina[[#This Row],[Ganancia Neta]]/Tabla_cocina[[#This Row],[Costo]])</f>
        <v>0.66666666666666663</v>
      </c>
      <c r="O558" s="17">
        <f>Tabla_cocina[[#This Row],[Tiempo de Preparacion]]/1440</f>
        <v>8.3333333333333332E-3</v>
      </c>
    </row>
    <row r="559" spans="1:15" x14ac:dyDescent="0.3">
      <c r="A559" s="1">
        <v>215</v>
      </c>
      <c r="B559" s="1">
        <v>6</v>
      </c>
      <c r="C559" s="2" t="s">
        <v>20</v>
      </c>
      <c r="D559" s="2" t="s">
        <v>97</v>
      </c>
      <c r="E559" s="3">
        <v>20</v>
      </c>
      <c r="F559" s="3">
        <v>34</v>
      </c>
      <c r="G559" s="1">
        <v>2</v>
      </c>
      <c r="H559" s="1">
        <v>12</v>
      </c>
      <c r="I559" s="2" t="s">
        <v>6</v>
      </c>
      <c r="J559" s="7">
        <f>Tabla_cocina[[#This Row],[Precio Unitario]]*Tabla_cocina[[#This Row],[Cantidad Ordenada]]</f>
        <v>68</v>
      </c>
      <c r="K559" s="7">
        <f>Tabla_cocina[[#This Row],[Total del Pedido]]</f>
        <v>68</v>
      </c>
      <c r="L559" s="7">
        <f>Tabla_cocina[[#This Row],[Ganancia Bruta]]-Tabla_cocina[[#This Row],[Costo]]</f>
        <v>28</v>
      </c>
      <c r="M559" s="7">
        <f>Tabla_cocina[[#This Row],[Costo Unitario]]*Tabla_cocina[[#This Row],[Cantidad Ordenada]]</f>
        <v>40</v>
      </c>
      <c r="N559" s="12">
        <f>(Tabla_cocina[[#This Row],[Ganancia Neta]]/Tabla_cocina[[#This Row],[Costo]])</f>
        <v>0.7</v>
      </c>
      <c r="O559" s="17">
        <f>Tabla_cocina[[#This Row],[Tiempo de Preparacion]]/1440</f>
        <v>8.3333333333333332E-3</v>
      </c>
    </row>
    <row r="560" spans="1:15" x14ac:dyDescent="0.3">
      <c r="A560" s="1">
        <v>215</v>
      </c>
      <c r="B560" s="1">
        <v>6</v>
      </c>
      <c r="C560" s="2" t="s">
        <v>7</v>
      </c>
      <c r="D560" s="2" t="s">
        <v>85</v>
      </c>
      <c r="E560" s="3">
        <v>18</v>
      </c>
      <c r="F560" s="3">
        <v>30</v>
      </c>
      <c r="G560" s="1">
        <v>3</v>
      </c>
      <c r="H560" s="1">
        <v>34</v>
      </c>
      <c r="I560" s="2" t="s">
        <v>6</v>
      </c>
      <c r="J560" s="7">
        <f>Tabla_cocina[[#This Row],[Precio Unitario]]*Tabla_cocina[[#This Row],[Cantidad Ordenada]]</f>
        <v>90</v>
      </c>
      <c r="K560" s="7">
        <f>Tabla_cocina[[#This Row],[Total del Pedido]]</f>
        <v>90</v>
      </c>
      <c r="L560" s="7">
        <f>Tabla_cocina[[#This Row],[Ganancia Bruta]]-Tabla_cocina[[#This Row],[Costo]]</f>
        <v>36</v>
      </c>
      <c r="M560" s="7">
        <f>Tabla_cocina[[#This Row],[Costo Unitario]]*Tabla_cocina[[#This Row],[Cantidad Ordenada]]</f>
        <v>54</v>
      </c>
      <c r="N560" s="12">
        <f>(Tabla_cocina[[#This Row],[Ganancia Neta]]/Tabla_cocina[[#This Row],[Costo]])</f>
        <v>0.66666666666666663</v>
      </c>
      <c r="O560" s="17">
        <f>Tabla_cocina[[#This Row],[Tiempo de Preparacion]]/1440</f>
        <v>2.361111111111111E-2</v>
      </c>
    </row>
    <row r="561" spans="1:15" x14ac:dyDescent="0.3">
      <c r="A561" s="1">
        <v>216</v>
      </c>
      <c r="B561" s="1">
        <v>17</v>
      </c>
      <c r="C561" s="2" t="s">
        <v>26</v>
      </c>
      <c r="D561" s="2" t="s">
        <v>103</v>
      </c>
      <c r="E561" s="3">
        <v>15</v>
      </c>
      <c r="F561" s="3">
        <v>25</v>
      </c>
      <c r="G561" s="1">
        <v>1</v>
      </c>
      <c r="H561" s="1">
        <v>42</v>
      </c>
      <c r="I561" s="2" t="s">
        <v>6</v>
      </c>
      <c r="J561" s="7">
        <f>Tabla_cocina[[#This Row],[Precio Unitario]]*Tabla_cocina[[#This Row],[Cantidad Ordenada]]</f>
        <v>25</v>
      </c>
      <c r="K561" s="7">
        <f>Tabla_cocina[[#This Row],[Total del Pedido]]</f>
        <v>25</v>
      </c>
      <c r="L561" s="7">
        <f>Tabla_cocina[[#This Row],[Ganancia Bruta]]-Tabla_cocina[[#This Row],[Costo]]</f>
        <v>10</v>
      </c>
      <c r="M561" s="7">
        <f>Tabla_cocina[[#This Row],[Costo Unitario]]*Tabla_cocina[[#This Row],[Cantidad Ordenada]]</f>
        <v>15</v>
      </c>
      <c r="N561" s="12">
        <f>(Tabla_cocina[[#This Row],[Ganancia Neta]]/Tabla_cocina[[#This Row],[Costo]])</f>
        <v>0.66666666666666663</v>
      </c>
      <c r="O561" s="17">
        <f>Tabla_cocina[[#This Row],[Tiempo de Preparacion]]/1440</f>
        <v>2.9166666666666667E-2</v>
      </c>
    </row>
    <row r="562" spans="1:15" x14ac:dyDescent="0.3">
      <c r="A562" s="1">
        <v>216</v>
      </c>
      <c r="B562" s="1">
        <v>17</v>
      </c>
      <c r="C562" s="2" t="s">
        <v>23</v>
      </c>
      <c r="D562" s="2" t="s">
        <v>100</v>
      </c>
      <c r="E562" s="3">
        <v>13</v>
      </c>
      <c r="F562" s="3">
        <v>21</v>
      </c>
      <c r="G562" s="1">
        <v>3</v>
      </c>
      <c r="H562" s="1">
        <v>36</v>
      </c>
      <c r="I562" s="2" t="s">
        <v>6</v>
      </c>
      <c r="J562" s="7">
        <f>Tabla_cocina[[#This Row],[Precio Unitario]]*Tabla_cocina[[#This Row],[Cantidad Ordenada]]</f>
        <v>63</v>
      </c>
      <c r="K562" s="7">
        <f>Tabla_cocina[[#This Row],[Total del Pedido]]</f>
        <v>63</v>
      </c>
      <c r="L562" s="7">
        <f>Tabla_cocina[[#This Row],[Ganancia Bruta]]-Tabla_cocina[[#This Row],[Costo]]</f>
        <v>24</v>
      </c>
      <c r="M562" s="7">
        <f>Tabla_cocina[[#This Row],[Costo Unitario]]*Tabla_cocina[[#This Row],[Cantidad Ordenada]]</f>
        <v>39</v>
      </c>
      <c r="N562" s="12">
        <f>(Tabla_cocina[[#This Row],[Ganancia Neta]]/Tabla_cocina[[#This Row],[Costo]])</f>
        <v>0.61538461538461542</v>
      </c>
      <c r="O562" s="17">
        <f>Tabla_cocina[[#This Row],[Tiempo de Preparacion]]/1440</f>
        <v>2.5000000000000001E-2</v>
      </c>
    </row>
    <row r="563" spans="1:15" x14ac:dyDescent="0.3">
      <c r="A563" s="1">
        <v>216</v>
      </c>
      <c r="B563" s="1">
        <v>17</v>
      </c>
      <c r="C563" s="2" t="s">
        <v>10</v>
      </c>
      <c r="D563" s="2" t="s">
        <v>87</v>
      </c>
      <c r="E563" s="3">
        <v>16</v>
      </c>
      <c r="F563" s="3">
        <v>27</v>
      </c>
      <c r="G563" s="1">
        <v>2</v>
      </c>
      <c r="H563" s="1">
        <v>42</v>
      </c>
      <c r="I563" s="2" t="s">
        <v>6</v>
      </c>
      <c r="J563" s="7">
        <f>Tabla_cocina[[#This Row],[Precio Unitario]]*Tabla_cocina[[#This Row],[Cantidad Ordenada]]</f>
        <v>54</v>
      </c>
      <c r="K563" s="7">
        <f>Tabla_cocina[[#This Row],[Total del Pedido]]</f>
        <v>54</v>
      </c>
      <c r="L563" s="7">
        <f>Tabla_cocina[[#This Row],[Ganancia Bruta]]-Tabla_cocina[[#This Row],[Costo]]</f>
        <v>22</v>
      </c>
      <c r="M563" s="7">
        <f>Tabla_cocina[[#This Row],[Costo Unitario]]*Tabla_cocina[[#This Row],[Cantidad Ordenada]]</f>
        <v>32</v>
      </c>
      <c r="N563" s="12">
        <f>(Tabla_cocina[[#This Row],[Ganancia Neta]]/Tabla_cocina[[#This Row],[Costo]])</f>
        <v>0.6875</v>
      </c>
      <c r="O563" s="17">
        <f>Tabla_cocina[[#This Row],[Tiempo de Preparacion]]/1440</f>
        <v>2.9166666666666667E-2</v>
      </c>
    </row>
    <row r="564" spans="1:15" x14ac:dyDescent="0.3">
      <c r="A564" s="1">
        <v>217</v>
      </c>
      <c r="B564" s="1">
        <v>1</v>
      </c>
      <c r="C564" s="2" t="s">
        <v>18</v>
      </c>
      <c r="D564" s="2" t="s">
        <v>95</v>
      </c>
      <c r="E564" s="3">
        <v>19</v>
      </c>
      <c r="F564" s="3">
        <v>32</v>
      </c>
      <c r="G564" s="1">
        <v>3</v>
      </c>
      <c r="H564" s="1">
        <v>13</v>
      </c>
      <c r="I564" s="2" t="s">
        <v>8</v>
      </c>
      <c r="J564" s="7">
        <f>Tabla_cocina[[#This Row],[Precio Unitario]]*Tabla_cocina[[#This Row],[Cantidad Ordenada]]</f>
        <v>96</v>
      </c>
      <c r="K564" s="7">
        <f>Tabla_cocina[[#This Row],[Total del Pedido]]</f>
        <v>96</v>
      </c>
      <c r="L564" s="7">
        <f>Tabla_cocina[[#This Row],[Ganancia Bruta]]-Tabla_cocina[[#This Row],[Costo]]</f>
        <v>39</v>
      </c>
      <c r="M564" s="7">
        <f>Tabla_cocina[[#This Row],[Costo Unitario]]*Tabla_cocina[[#This Row],[Cantidad Ordenada]]</f>
        <v>57</v>
      </c>
      <c r="N564" s="12">
        <f>(Tabla_cocina[[#This Row],[Ganancia Neta]]/Tabla_cocina[[#This Row],[Costo]])</f>
        <v>0.68421052631578949</v>
      </c>
      <c r="O564" s="17">
        <f>Tabla_cocina[[#This Row],[Tiempo de Preparacion]]/1440</f>
        <v>9.0277777777777769E-3</v>
      </c>
    </row>
    <row r="565" spans="1:15" x14ac:dyDescent="0.3">
      <c r="A565" s="1">
        <v>218</v>
      </c>
      <c r="B565" s="1">
        <v>13</v>
      </c>
      <c r="C565" s="2" t="s">
        <v>16</v>
      </c>
      <c r="D565" s="2" t="s">
        <v>93</v>
      </c>
      <c r="E565" s="3">
        <v>11</v>
      </c>
      <c r="F565" s="3">
        <v>19</v>
      </c>
      <c r="G565" s="1">
        <v>3</v>
      </c>
      <c r="H565" s="1">
        <v>24</v>
      </c>
      <c r="I565" s="2" t="s">
        <v>8</v>
      </c>
      <c r="J565" s="7">
        <f>Tabla_cocina[[#This Row],[Precio Unitario]]*Tabla_cocina[[#This Row],[Cantidad Ordenada]]</f>
        <v>57</v>
      </c>
      <c r="K565" s="7">
        <f>Tabla_cocina[[#This Row],[Total del Pedido]]</f>
        <v>57</v>
      </c>
      <c r="L565" s="7">
        <f>Tabla_cocina[[#This Row],[Ganancia Bruta]]-Tabla_cocina[[#This Row],[Costo]]</f>
        <v>24</v>
      </c>
      <c r="M565" s="7">
        <f>Tabla_cocina[[#This Row],[Costo Unitario]]*Tabla_cocina[[#This Row],[Cantidad Ordenada]]</f>
        <v>33</v>
      </c>
      <c r="N565" s="12">
        <f>(Tabla_cocina[[#This Row],[Ganancia Neta]]/Tabla_cocina[[#This Row],[Costo]])</f>
        <v>0.72727272727272729</v>
      </c>
      <c r="O565" s="17">
        <f>Tabla_cocina[[#This Row],[Tiempo de Preparacion]]/1440</f>
        <v>1.6666666666666666E-2</v>
      </c>
    </row>
    <row r="566" spans="1:15" x14ac:dyDescent="0.3">
      <c r="A566" s="1">
        <v>218</v>
      </c>
      <c r="B566" s="1">
        <v>13</v>
      </c>
      <c r="C566" s="2" t="s">
        <v>10</v>
      </c>
      <c r="D566" s="2" t="s">
        <v>87</v>
      </c>
      <c r="E566" s="3">
        <v>16</v>
      </c>
      <c r="F566" s="3">
        <v>27</v>
      </c>
      <c r="G566" s="1">
        <v>3</v>
      </c>
      <c r="H566" s="1">
        <v>16</v>
      </c>
      <c r="I566" s="2" t="s">
        <v>6</v>
      </c>
      <c r="J566" s="7">
        <f>Tabla_cocina[[#This Row],[Precio Unitario]]*Tabla_cocina[[#This Row],[Cantidad Ordenada]]</f>
        <v>81</v>
      </c>
      <c r="K566" s="7">
        <f>Tabla_cocina[[#This Row],[Total del Pedido]]</f>
        <v>81</v>
      </c>
      <c r="L566" s="7">
        <f>Tabla_cocina[[#This Row],[Ganancia Bruta]]-Tabla_cocina[[#This Row],[Costo]]</f>
        <v>33</v>
      </c>
      <c r="M566" s="7">
        <f>Tabla_cocina[[#This Row],[Costo Unitario]]*Tabla_cocina[[#This Row],[Cantidad Ordenada]]</f>
        <v>48</v>
      </c>
      <c r="N566" s="12">
        <f>(Tabla_cocina[[#This Row],[Ganancia Neta]]/Tabla_cocina[[#This Row],[Costo]])</f>
        <v>0.6875</v>
      </c>
      <c r="O566" s="17">
        <f>Tabla_cocina[[#This Row],[Tiempo de Preparacion]]/1440</f>
        <v>1.1111111111111112E-2</v>
      </c>
    </row>
    <row r="567" spans="1:15" x14ac:dyDescent="0.3">
      <c r="A567" s="1">
        <v>218</v>
      </c>
      <c r="B567" s="1">
        <v>13</v>
      </c>
      <c r="C567" s="2" t="s">
        <v>22</v>
      </c>
      <c r="D567" s="2" t="s">
        <v>99</v>
      </c>
      <c r="E567" s="3">
        <v>14</v>
      </c>
      <c r="F567" s="3">
        <v>23</v>
      </c>
      <c r="G567" s="1">
        <v>2</v>
      </c>
      <c r="H567" s="1">
        <v>6</v>
      </c>
      <c r="I567" s="2" t="s">
        <v>6</v>
      </c>
      <c r="J567" s="7">
        <f>Tabla_cocina[[#This Row],[Precio Unitario]]*Tabla_cocina[[#This Row],[Cantidad Ordenada]]</f>
        <v>46</v>
      </c>
      <c r="K567" s="7">
        <f>Tabla_cocina[[#This Row],[Total del Pedido]]</f>
        <v>46</v>
      </c>
      <c r="L567" s="7">
        <f>Tabla_cocina[[#This Row],[Ganancia Bruta]]-Tabla_cocina[[#This Row],[Costo]]</f>
        <v>18</v>
      </c>
      <c r="M567" s="7">
        <f>Tabla_cocina[[#This Row],[Costo Unitario]]*Tabla_cocina[[#This Row],[Cantidad Ordenada]]</f>
        <v>28</v>
      </c>
      <c r="N567" s="12">
        <f>(Tabla_cocina[[#This Row],[Ganancia Neta]]/Tabla_cocina[[#This Row],[Costo]])</f>
        <v>0.6428571428571429</v>
      </c>
      <c r="O567" s="17">
        <f>Tabla_cocina[[#This Row],[Tiempo de Preparacion]]/1440</f>
        <v>4.1666666666666666E-3</v>
      </c>
    </row>
    <row r="568" spans="1:15" x14ac:dyDescent="0.3">
      <c r="A568" s="1">
        <v>219</v>
      </c>
      <c r="B568" s="1">
        <v>1</v>
      </c>
      <c r="C568" s="2" t="s">
        <v>22</v>
      </c>
      <c r="D568" s="2" t="s">
        <v>99</v>
      </c>
      <c r="E568" s="3">
        <v>14</v>
      </c>
      <c r="F568" s="3">
        <v>23</v>
      </c>
      <c r="G568" s="1">
        <v>2</v>
      </c>
      <c r="H568" s="1">
        <v>12</v>
      </c>
      <c r="I568" s="2" t="s">
        <v>6</v>
      </c>
      <c r="J568" s="7">
        <f>Tabla_cocina[[#This Row],[Precio Unitario]]*Tabla_cocina[[#This Row],[Cantidad Ordenada]]</f>
        <v>46</v>
      </c>
      <c r="K568" s="7">
        <f>Tabla_cocina[[#This Row],[Total del Pedido]]</f>
        <v>46</v>
      </c>
      <c r="L568" s="7">
        <f>Tabla_cocina[[#This Row],[Ganancia Bruta]]-Tabla_cocina[[#This Row],[Costo]]</f>
        <v>18</v>
      </c>
      <c r="M568" s="7">
        <f>Tabla_cocina[[#This Row],[Costo Unitario]]*Tabla_cocina[[#This Row],[Cantidad Ordenada]]</f>
        <v>28</v>
      </c>
      <c r="N568" s="12">
        <f>(Tabla_cocina[[#This Row],[Ganancia Neta]]/Tabla_cocina[[#This Row],[Costo]])</f>
        <v>0.6428571428571429</v>
      </c>
      <c r="O568" s="17">
        <f>Tabla_cocina[[#This Row],[Tiempo de Preparacion]]/1440</f>
        <v>8.3333333333333332E-3</v>
      </c>
    </row>
    <row r="569" spans="1:15" x14ac:dyDescent="0.3">
      <c r="A569" s="1">
        <v>219</v>
      </c>
      <c r="B569" s="1">
        <v>1</v>
      </c>
      <c r="C569" s="2" t="s">
        <v>9</v>
      </c>
      <c r="D569" s="2" t="s">
        <v>86</v>
      </c>
      <c r="E569" s="3">
        <v>19</v>
      </c>
      <c r="F569" s="3">
        <v>31</v>
      </c>
      <c r="G569" s="1">
        <v>3</v>
      </c>
      <c r="H569" s="1">
        <v>11</v>
      </c>
      <c r="I569" s="2" t="s">
        <v>8</v>
      </c>
      <c r="J569" s="7">
        <f>Tabla_cocina[[#This Row],[Precio Unitario]]*Tabla_cocina[[#This Row],[Cantidad Ordenada]]</f>
        <v>93</v>
      </c>
      <c r="K569" s="7">
        <f>Tabla_cocina[[#This Row],[Total del Pedido]]</f>
        <v>93</v>
      </c>
      <c r="L569" s="7">
        <f>Tabla_cocina[[#This Row],[Ganancia Bruta]]-Tabla_cocina[[#This Row],[Costo]]</f>
        <v>36</v>
      </c>
      <c r="M569" s="7">
        <f>Tabla_cocina[[#This Row],[Costo Unitario]]*Tabla_cocina[[#This Row],[Cantidad Ordenada]]</f>
        <v>57</v>
      </c>
      <c r="N569" s="12">
        <f>(Tabla_cocina[[#This Row],[Ganancia Neta]]/Tabla_cocina[[#This Row],[Costo]])</f>
        <v>0.63157894736842102</v>
      </c>
      <c r="O569" s="17">
        <f>Tabla_cocina[[#This Row],[Tiempo de Preparacion]]/1440</f>
        <v>7.6388888888888886E-3</v>
      </c>
    </row>
    <row r="570" spans="1:15" x14ac:dyDescent="0.3">
      <c r="A570" s="1">
        <v>220</v>
      </c>
      <c r="B570" s="1">
        <v>15</v>
      </c>
      <c r="C570" s="2" t="s">
        <v>5</v>
      </c>
      <c r="D570" s="2" t="s">
        <v>84</v>
      </c>
      <c r="E570" s="3">
        <v>14</v>
      </c>
      <c r="F570" s="3">
        <v>24</v>
      </c>
      <c r="G570" s="1">
        <v>1</v>
      </c>
      <c r="H570" s="1">
        <v>13</v>
      </c>
      <c r="I570" s="2" t="s">
        <v>6</v>
      </c>
      <c r="J570" s="7">
        <f>Tabla_cocina[[#This Row],[Precio Unitario]]*Tabla_cocina[[#This Row],[Cantidad Ordenada]]</f>
        <v>24</v>
      </c>
      <c r="K570" s="7">
        <f>Tabla_cocina[[#This Row],[Total del Pedido]]</f>
        <v>24</v>
      </c>
      <c r="L570" s="7">
        <f>Tabla_cocina[[#This Row],[Ganancia Bruta]]-Tabla_cocina[[#This Row],[Costo]]</f>
        <v>10</v>
      </c>
      <c r="M570" s="7">
        <f>Tabla_cocina[[#This Row],[Costo Unitario]]*Tabla_cocina[[#This Row],[Cantidad Ordenada]]</f>
        <v>14</v>
      </c>
      <c r="N570" s="12">
        <f>(Tabla_cocina[[#This Row],[Ganancia Neta]]/Tabla_cocina[[#This Row],[Costo]])</f>
        <v>0.7142857142857143</v>
      </c>
      <c r="O570" s="17">
        <f>Tabla_cocina[[#This Row],[Tiempo de Preparacion]]/1440</f>
        <v>9.0277777777777769E-3</v>
      </c>
    </row>
    <row r="571" spans="1:15" x14ac:dyDescent="0.3">
      <c r="A571" s="1">
        <v>221</v>
      </c>
      <c r="B571" s="1">
        <v>16</v>
      </c>
      <c r="C571" s="2" t="s">
        <v>18</v>
      </c>
      <c r="D571" s="2" t="s">
        <v>95</v>
      </c>
      <c r="E571" s="3">
        <v>19</v>
      </c>
      <c r="F571" s="3">
        <v>32</v>
      </c>
      <c r="G571" s="1">
        <v>3</v>
      </c>
      <c r="H571" s="1">
        <v>29</v>
      </c>
      <c r="I571" s="2" t="s">
        <v>6</v>
      </c>
      <c r="J571" s="7">
        <f>Tabla_cocina[[#This Row],[Precio Unitario]]*Tabla_cocina[[#This Row],[Cantidad Ordenada]]</f>
        <v>96</v>
      </c>
      <c r="K571" s="7">
        <f>Tabla_cocina[[#This Row],[Total del Pedido]]</f>
        <v>96</v>
      </c>
      <c r="L571" s="7">
        <f>Tabla_cocina[[#This Row],[Ganancia Bruta]]-Tabla_cocina[[#This Row],[Costo]]</f>
        <v>39</v>
      </c>
      <c r="M571" s="7">
        <f>Tabla_cocina[[#This Row],[Costo Unitario]]*Tabla_cocina[[#This Row],[Cantidad Ordenada]]</f>
        <v>57</v>
      </c>
      <c r="N571" s="12">
        <f>(Tabla_cocina[[#This Row],[Ganancia Neta]]/Tabla_cocina[[#This Row],[Costo]])</f>
        <v>0.68421052631578949</v>
      </c>
      <c r="O571" s="17">
        <f>Tabla_cocina[[#This Row],[Tiempo de Preparacion]]/1440</f>
        <v>2.013888888888889E-2</v>
      </c>
    </row>
    <row r="572" spans="1:15" x14ac:dyDescent="0.3">
      <c r="A572" s="1">
        <v>221</v>
      </c>
      <c r="B572" s="1">
        <v>16</v>
      </c>
      <c r="C572" s="2" t="s">
        <v>20</v>
      </c>
      <c r="D572" s="2" t="s">
        <v>97</v>
      </c>
      <c r="E572" s="3">
        <v>20</v>
      </c>
      <c r="F572" s="3">
        <v>34</v>
      </c>
      <c r="G572" s="1">
        <v>2</v>
      </c>
      <c r="H572" s="1">
        <v>54</v>
      </c>
      <c r="I572" s="2" t="s">
        <v>8</v>
      </c>
      <c r="J572" s="7">
        <f>Tabla_cocina[[#This Row],[Precio Unitario]]*Tabla_cocina[[#This Row],[Cantidad Ordenada]]</f>
        <v>68</v>
      </c>
      <c r="K572" s="7">
        <f>Tabla_cocina[[#This Row],[Total del Pedido]]</f>
        <v>68</v>
      </c>
      <c r="L572" s="7">
        <f>Tabla_cocina[[#This Row],[Ganancia Bruta]]-Tabla_cocina[[#This Row],[Costo]]</f>
        <v>28</v>
      </c>
      <c r="M572" s="7">
        <f>Tabla_cocina[[#This Row],[Costo Unitario]]*Tabla_cocina[[#This Row],[Cantidad Ordenada]]</f>
        <v>40</v>
      </c>
      <c r="N572" s="12">
        <f>(Tabla_cocina[[#This Row],[Ganancia Neta]]/Tabla_cocina[[#This Row],[Costo]])</f>
        <v>0.7</v>
      </c>
      <c r="O572" s="17">
        <f>Tabla_cocina[[#This Row],[Tiempo de Preparacion]]/1440</f>
        <v>3.7499999999999999E-2</v>
      </c>
    </row>
    <row r="573" spans="1:15" x14ac:dyDescent="0.3">
      <c r="A573" s="1">
        <v>221</v>
      </c>
      <c r="B573" s="1">
        <v>16</v>
      </c>
      <c r="C573" s="2" t="s">
        <v>13</v>
      </c>
      <c r="D573" s="2" t="s">
        <v>90</v>
      </c>
      <c r="E573" s="3">
        <v>17</v>
      </c>
      <c r="F573" s="3">
        <v>29</v>
      </c>
      <c r="G573" s="1">
        <v>1</v>
      </c>
      <c r="H573" s="1">
        <v>25</v>
      </c>
      <c r="I573" s="2" t="s">
        <v>6</v>
      </c>
      <c r="J573" s="7">
        <f>Tabla_cocina[[#This Row],[Precio Unitario]]*Tabla_cocina[[#This Row],[Cantidad Ordenada]]</f>
        <v>29</v>
      </c>
      <c r="K573" s="7">
        <f>Tabla_cocina[[#This Row],[Total del Pedido]]</f>
        <v>29</v>
      </c>
      <c r="L573" s="7">
        <f>Tabla_cocina[[#This Row],[Ganancia Bruta]]-Tabla_cocina[[#This Row],[Costo]]</f>
        <v>12</v>
      </c>
      <c r="M573" s="7">
        <f>Tabla_cocina[[#This Row],[Costo Unitario]]*Tabla_cocina[[#This Row],[Cantidad Ordenada]]</f>
        <v>17</v>
      </c>
      <c r="N573" s="12">
        <f>(Tabla_cocina[[#This Row],[Ganancia Neta]]/Tabla_cocina[[#This Row],[Costo]])</f>
        <v>0.70588235294117652</v>
      </c>
      <c r="O573" s="17">
        <f>Tabla_cocina[[#This Row],[Tiempo de Preparacion]]/1440</f>
        <v>1.7361111111111112E-2</v>
      </c>
    </row>
    <row r="574" spans="1:15" x14ac:dyDescent="0.3">
      <c r="A574" s="1">
        <v>222</v>
      </c>
      <c r="B574" s="1">
        <v>3</v>
      </c>
      <c r="C574" s="2" t="s">
        <v>22</v>
      </c>
      <c r="D574" s="2" t="s">
        <v>99</v>
      </c>
      <c r="E574" s="3">
        <v>14</v>
      </c>
      <c r="F574" s="3">
        <v>23</v>
      </c>
      <c r="G574" s="1">
        <v>3</v>
      </c>
      <c r="H574" s="1">
        <v>29</v>
      </c>
      <c r="I574" s="2" t="s">
        <v>6</v>
      </c>
      <c r="J574" s="7">
        <f>Tabla_cocina[[#This Row],[Precio Unitario]]*Tabla_cocina[[#This Row],[Cantidad Ordenada]]</f>
        <v>69</v>
      </c>
      <c r="K574" s="7">
        <f>Tabla_cocina[[#This Row],[Total del Pedido]]</f>
        <v>69</v>
      </c>
      <c r="L574" s="7">
        <f>Tabla_cocina[[#This Row],[Ganancia Bruta]]-Tabla_cocina[[#This Row],[Costo]]</f>
        <v>27</v>
      </c>
      <c r="M574" s="7">
        <f>Tabla_cocina[[#This Row],[Costo Unitario]]*Tabla_cocina[[#This Row],[Cantidad Ordenada]]</f>
        <v>42</v>
      </c>
      <c r="N574" s="12">
        <f>(Tabla_cocina[[#This Row],[Ganancia Neta]]/Tabla_cocina[[#This Row],[Costo]])</f>
        <v>0.6428571428571429</v>
      </c>
      <c r="O574" s="17">
        <f>Tabla_cocina[[#This Row],[Tiempo de Preparacion]]/1440</f>
        <v>2.013888888888889E-2</v>
      </c>
    </row>
    <row r="575" spans="1:15" x14ac:dyDescent="0.3">
      <c r="A575" s="1">
        <v>222</v>
      </c>
      <c r="B575" s="1">
        <v>3</v>
      </c>
      <c r="C575" s="2" t="s">
        <v>15</v>
      </c>
      <c r="D575" s="2" t="s">
        <v>92</v>
      </c>
      <c r="E575" s="3">
        <v>16</v>
      </c>
      <c r="F575" s="3">
        <v>28</v>
      </c>
      <c r="G575" s="1">
        <v>1</v>
      </c>
      <c r="H575" s="1">
        <v>56</v>
      </c>
      <c r="I575" s="2" t="s">
        <v>6</v>
      </c>
      <c r="J575" s="7">
        <f>Tabla_cocina[[#This Row],[Precio Unitario]]*Tabla_cocina[[#This Row],[Cantidad Ordenada]]</f>
        <v>28</v>
      </c>
      <c r="K575" s="7">
        <f>Tabla_cocina[[#This Row],[Total del Pedido]]</f>
        <v>28</v>
      </c>
      <c r="L575" s="7">
        <f>Tabla_cocina[[#This Row],[Ganancia Bruta]]-Tabla_cocina[[#This Row],[Costo]]</f>
        <v>12</v>
      </c>
      <c r="M575" s="7">
        <f>Tabla_cocina[[#This Row],[Costo Unitario]]*Tabla_cocina[[#This Row],[Cantidad Ordenada]]</f>
        <v>16</v>
      </c>
      <c r="N575" s="12">
        <f>(Tabla_cocina[[#This Row],[Ganancia Neta]]/Tabla_cocina[[#This Row],[Costo]])</f>
        <v>0.75</v>
      </c>
      <c r="O575" s="17">
        <f>Tabla_cocina[[#This Row],[Tiempo de Preparacion]]/1440</f>
        <v>3.888888888888889E-2</v>
      </c>
    </row>
    <row r="576" spans="1:15" x14ac:dyDescent="0.3">
      <c r="A576" s="1">
        <v>223</v>
      </c>
      <c r="B576" s="1">
        <v>19</v>
      </c>
      <c r="C576" s="2" t="s">
        <v>18</v>
      </c>
      <c r="D576" s="2" t="s">
        <v>95</v>
      </c>
      <c r="E576" s="3">
        <v>19</v>
      </c>
      <c r="F576" s="3">
        <v>32</v>
      </c>
      <c r="G576" s="1">
        <v>1</v>
      </c>
      <c r="H576" s="1">
        <v>53</v>
      </c>
      <c r="I576" s="2" t="s">
        <v>6</v>
      </c>
      <c r="J576" s="7">
        <f>Tabla_cocina[[#This Row],[Precio Unitario]]*Tabla_cocina[[#This Row],[Cantidad Ordenada]]</f>
        <v>32</v>
      </c>
      <c r="K576" s="7">
        <f>Tabla_cocina[[#This Row],[Total del Pedido]]</f>
        <v>32</v>
      </c>
      <c r="L576" s="7">
        <f>Tabla_cocina[[#This Row],[Ganancia Bruta]]-Tabla_cocina[[#This Row],[Costo]]</f>
        <v>13</v>
      </c>
      <c r="M576" s="7">
        <f>Tabla_cocina[[#This Row],[Costo Unitario]]*Tabla_cocina[[#This Row],[Cantidad Ordenada]]</f>
        <v>19</v>
      </c>
      <c r="N576" s="12">
        <f>(Tabla_cocina[[#This Row],[Ganancia Neta]]/Tabla_cocina[[#This Row],[Costo]])</f>
        <v>0.68421052631578949</v>
      </c>
      <c r="O576" s="17">
        <f>Tabla_cocina[[#This Row],[Tiempo de Preparacion]]/1440</f>
        <v>3.6805555555555557E-2</v>
      </c>
    </row>
    <row r="577" spans="1:15" x14ac:dyDescent="0.3">
      <c r="A577" s="1">
        <v>224</v>
      </c>
      <c r="B577" s="1">
        <v>7</v>
      </c>
      <c r="C577" s="2" t="s">
        <v>25</v>
      </c>
      <c r="D577" s="2" t="s">
        <v>102</v>
      </c>
      <c r="E577" s="3">
        <v>15</v>
      </c>
      <c r="F577" s="3">
        <v>26</v>
      </c>
      <c r="G577" s="1">
        <v>2</v>
      </c>
      <c r="H577" s="1">
        <v>20</v>
      </c>
      <c r="I577" s="2" t="s">
        <v>6</v>
      </c>
      <c r="J577" s="7">
        <f>Tabla_cocina[[#This Row],[Precio Unitario]]*Tabla_cocina[[#This Row],[Cantidad Ordenada]]</f>
        <v>52</v>
      </c>
      <c r="K577" s="7">
        <f>Tabla_cocina[[#This Row],[Total del Pedido]]</f>
        <v>52</v>
      </c>
      <c r="L577" s="7">
        <f>Tabla_cocina[[#This Row],[Ganancia Bruta]]-Tabla_cocina[[#This Row],[Costo]]</f>
        <v>22</v>
      </c>
      <c r="M577" s="7">
        <f>Tabla_cocina[[#This Row],[Costo Unitario]]*Tabla_cocina[[#This Row],[Cantidad Ordenada]]</f>
        <v>30</v>
      </c>
      <c r="N577" s="12">
        <f>(Tabla_cocina[[#This Row],[Ganancia Neta]]/Tabla_cocina[[#This Row],[Costo]])</f>
        <v>0.73333333333333328</v>
      </c>
      <c r="O577" s="17">
        <f>Tabla_cocina[[#This Row],[Tiempo de Preparacion]]/1440</f>
        <v>1.3888888888888888E-2</v>
      </c>
    </row>
    <row r="578" spans="1:15" x14ac:dyDescent="0.3">
      <c r="A578" s="1">
        <v>225</v>
      </c>
      <c r="B578" s="1">
        <v>19</v>
      </c>
      <c r="C578" s="2" t="s">
        <v>14</v>
      </c>
      <c r="D578" s="2" t="s">
        <v>91</v>
      </c>
      <c r="E578" s="3">
        <v>20</v>
      </c>
      <c r="F578" s="3">
        <v>33</v>
      </c>
      <c r="G578" s="1">
        <v>3</v>
      </c>
      <c r="H578" s="1">
        <v>56</v>
      </c>
      <c r="I578" s="2" t="s">
        <v>8</v>
      </c>
      <c r="J578" s="7">
        <f>Tabla_cocina[[#This Row],[Precio Unitario]]*Tabla_cocina[[#This Row],[Cantidad Ordenada]]</f>
        <v>99</v>
      </c>
      <c r="K578" s="7">
        <f>Tabla_cocina[[#This Row],[Total del Pedido]]</f>
        <v>99</v>
      </c>
      <c r="L578" s="7">
        <f>Tabla_cocina[[#This Row],[Ganancia Bruta]]-Tabla_cocina[[#This Row],[Costo]]</f>
        <v>39</v>
      </c>
      <c r="M578" s="7">
        <f>Tabla_cocina[[#This Row],[Costo Unitario]]*Tabla_cocina[[#This Row],[Cantidad Ordenada]]</f>
        <v>60</v>
      </c>
      <c r="N578" s="12">
        <f>(Tabla_cocina[[#This Row],[Ganancia Neta]]/Tabla_cocina[[#This Row],[Costo]])</f>
        <v>0.65</v>
      </c>
      <c r="O578" s="17">
        <f>Tabla_cocina[[#This Row],[Tiempo de Preparacion]]/1440</f>
        <v>3.888888888888889E-2</v>
      </c>
    </row>
    <row r="579" spans="1:15" x14ac:dyDescent="0.3">
      <c r="A579" s="1">
        <v>225</v>
      </c>
      <c r="B579" s="1">
        <v>19</v>
      </c>
      <c r="C579" s="2" t="s">
        <v>22</v>
      </c>
      <c r="D579" s="2" t="s">
        <v>99</v>
      </c>
      <c r="E579" s="3">
        <v>14</v>
      </c>
      <c r="F579" s="3">
        <v>23</v>
      </c>
      <c r="G579" s="1">
        <v>3</v>
      </c>
      <c r="H579" s="1">
        <v>38</v>
      </c>
      <c r="I579" s="2" t="s">
        <v>8</v>
      </c>
      <c r="J579" s="7">
        <f>Tabla_cocina[[#This Row],[Precio Unitario]]*Tabla_cocina[[#This Row],[Cantidad Ordenada]]</f>
        <v>69</v>
      </c>
      <c r="K579" s="7">
        <f>Tabla_cocina[[#This Row],[Total del Pedido]]</f>
        <v>69</v>
      </c>
      <c r="L579" s="7">
        <f>Tabla_cocina[[#This Row],[Ganancia Bruta]]-Tabla_cocina[[#This Row],[Costo]]</f>
        <v>27</v>
      </c>
      <c r="M579" s="7">
        <f>Tabla_cocina[[#This Row],[Costo Unitario]]*Tabla_cocina[[#This Row],[Cantidad Ordenada]]</f>
        <v>42</v>
      </c>
      <c r="N579" s="12">
        <f>(Tabla_cocina[[#This Row],[Ganancia Neta]]/Tabla_cocina[[#This Row],[Costo]])</f>
        <v>0.6428571428571429</v>
      </c>
      <c r="O579" s="17">
        <f>Tabla_cocina[[#This Row],[Tiempo de Preparacion]]/1440</f>
        <v>2.6388888888888889E-2</v>
      </c>
    </row>
    <row r="580" spans="1:15" x14ac:dyDescent="0.3">
      <c r="A580" s="1">
        <v>226</v>
      </c>
      <c r="B580" s="1">
        <v>7</v>
      </c>
      <c r="C580" s="2" t="s">
        <v>21</v>
      </c>
      <c r="D580" s="2" t="s">
        <v>98</v>
      </c>
      <c r="E580" s="3">
        <v>12</v>
      </c>
      <c r="F580" s="3">
        <v>20</v>
      </c>
      <c r="G580" s="1">
        <v>2</v>
      </c>
      <c r="H580" s="1">
        <v>7</v>
      </c>
      <c r="I580" s="2" t="s">
        <v>6</v>
      </c>
      <c r="J580" s="7">
        <f>Tabla_cocina[[#This Row],[Precio Unitario]]*Tabla_cocina[[#This Row],[Cantidad Ordenada]]</f>
        <v>40</v>
      </c>
      <c r="K580" s="7">
        <f>Tabla_cocina[[#This Row],[Total del Pedido]]</f>
        <v>40</v>
      </c>
      <c r="L580" s="7">
        <f>Tabla_cocina[[#This Row],[Ganancia Bruta]]-Tabla_cocina[[#This Row],[Costo]]</f>
        <v>16</v>
      </c>
      <c r="M580" s="7">
        <f>Tabla_cocina[[#This Row],[Costo Unitario]]*Tabla_cocina[[#This Row],[Cantidad Ordenada]]</f>
        <v>24</v>
      </c>
      <c r="N580" s="12">
        <f>(Tabla_cocina[[#This Row],[Ganancia Neta]]/Tabla_cocina[[#This Row],[Costo]])</f>
        <v>0.66666666666666663</v>
      </c>
      <c r="O580" s="17">
        <f>Tabla_cocina[[#This Row],[Tiempo de Preparacion]]/1440</f>
        <v>4.8611111111111112E-3</v>
      </c>
    </row>
    <row r="581" spans="1:15" x14ac:dyDescent="0.3">
      <c r="A581" s="1">
        <v>226</v>
      </c>
      <c r="B581" s="1">
        <v>7</v>
      </c>
      <c r="C581" s="2" t="s">
        <v>23</v>
      </c>
      <c r="D581" s="2" t="s">
        <v>100</v>
      </c>
      <c r="E581" s="3">
        <v>13</v>
      </c>
      <c r="F581" s="3">
        <v>21</v>
      </c>
      <c r="G581" s="1">
        <v>1</v>
      </c>
      <c r="H581" s="1">
        <v>29</v>
      </c>
      <c r="I581" s="2" t="s">
        <v>8</v>
      </c>
      <c r="J581" s="7">
        <f>Tabla_cocina[[#This Row],[Precio Unitario]]*Tabla_cocina[[#This Row],[Cantidad Ordenada]]</f>
        <v>21</v>
      </c>
      <c r="K581" s="7">
        <f>Tabla_cocina[[#This Row],[Total del Pedido]]</f>
        <v>21</v>
      </c>
      <c r="L581" s="7">
        <f>Tabla_cocina[[#This Row],[Ganancia Bruta]]-Tabla_cocina[[#This Row],[Costo]]</f>
        <v>8</v>
      </c>
      <c r="M581" s="7">
        <f>Tabla_cocina[[#This Row],[Costo Unitario]]*Tabla_cocina[[#This Row],[Cantidad Ordenada]]</f>
        <v>13</v>
      </c>
      <c r="N581" s="12">
        <f>(Tabla_cocina[[#This Row],[Ganancia Neta]]/Tabla_cocina[[#This Row],[Costo]])</f>
        <v>0.61538461538461542</v>
      </c>
      <c r="O581" s="17">
        <f>Tabla_cocina[[#This Row],[Tiempo de Preparacion]]/1440</f>
        <v>2.013888888888889E-2</v>
      </c>
    </row>
    <row r="582" spans="1:15" x14ac:dyDescent="0.3">
      <c r="A582" s="1">
        <v>226</v>
      </c>
      <c r="B582" s="1">
        <v>7</v>
      </c>
      <c r="C582" s="2" t="s">
        <v>10</v>
      </c>
      <c r="D582" s="2" t="s">
        <v>87</v>
      </c>
      <c r="E582" s="3">
        <v>16</v>
      </c>
      <c r="F582" s="3">
        <v>27</v>
      </c>
      <c r="G582" s="1">
        <v>3</v>
      </c>
      <c r="H582" s="1">
        <v>56</v>
      </c>
      <c r="I582" s="2" t="s">
        <v>6</v>
      </c>
      <c r="J582" s="7">
        <f>Tabla_cocina[[#This Row],[Precio Unitario]]*Tabla_cocina[[#This Row],[Cantidad Ordenada]]</f>
        <v>81</v>
      </c>
      <c r="K582" s="7">
        <f>Tabla_cocina[[#This Row],[Total del Pedido]]</f>
        <v>81</v>
      </c>
      <c r="L582" s="7">
        <f>Tabla_cocina[[#This Row],[Ganancia Bruta]]-Tabla_cocina[[#This Row],[Costo]]</f>
        <v>33</v>
      </c>
      <c r="M582" s="7">
        <f>Tabla_cocina[[#This Row],[Costo Unitario]]*Tabla_cocina[[#This Row],[Cantidad Ordenada]]</f>
        <v>48</v>
      </c>
      <c r="N582" s="12">
        <f>(Tabla_cocina[[#This Row],[Ganancia Neta]]/Tabla_cocina[[#This Row],[Costo]])</f>
        <v>0.6875</v>
      </c>
      <c r="O582" s="17">
        <f>Tabla_cocina[[#This Row],[Tiempo de Preparacion]]/1440</f>
        <v>3.888888888888889E-2</v>
      </c>
    </row>
    <row r="583" spans="1:15" x14ac:dyDescent="0.3">
      <c r="A583" s="1">
        <v>226</v>
      </c>
      <c r="B583" s="1">
        <v>7</v>
      </c>
      <c r="C583" s="2" t="s">
        <v>13</v>
      </c>
      <c r="D583" s="2" t="s">
        <v>90</v>
      </c>
      <c r="E583" s="3">
        <v>17</v>
      </c>
      <c r="F583" s="3">
        <v>29</v>
      </c>
      <c r="G583" s="1">
        <v>1</v>
      </c>
      <c r="H583" s="1">
        <v>54</v>
      </c>
      <c r="I583" s="2" t="s">
        <v>8</v>
      </c>
      <c r="J583" s="7">
        <f>Tabla_cocina[[#This Row],[Precio Unitario]]*Tabla_cocina[[#This Row],[Cantidad Ordenada]]</f>
        <v>29</v>
      </c>
      <c r="K583" s="7">
        <f>Tabla_cocina[[#This Row],[Total del Pedido]]</f>
        <v>29</v>
      </c>
      <c r="L583" s="7">
        <f>Tabla_cocina[[#This Row],[Ganancia Bruta]]-Tabla_cocina[[#This Row],[Costo]]</f>
        <v>12</v>
      </c>
      <c r="M583" s="7">
        <f>Tabla_cocina[[#This Row],[Costo Unitario]]*Tabla_cocina[[#This Row],[Cantidad Ordenada]]</f>
        <v>17</v>
      </c>
      <c r="N583" s="12">
        <f>(Tabla_cocina[[#This Row],[Ganancia Neta]]/Tabla_cocina[[#This Row],[Costo]])</f>
        <v>0.70588235294117652</v>
      </c>
      <c r="O583" s="17">
        <f>Tabla_cocina[[#This Row],[Tiempo de Preparacion]]/1440</f>
        <v>3.7499999999999999E-2</v>
      </c>
    </row>
    <row r="584" spans="1:15" x14ac:dyDescent="0.3">
      <c r="A584" s="1">
        <v>227</v>
      </c>
      <c r="B584" s="1">
        <v>17</v>
      </c>
      <c r="C584" s="2" t="s">
        <v>5</v>
      </c>
      <c r="D584" s="2" t="s">
        <v>84</v>
      </c>
      <c r="E584" s="3">
        <v>14</v>
      </c>
      <c r="F584" s="3">
        <v>24</v>
      </c>
      <c r="G584" s="1">
        <v>1</v>
      </c>
      <c r="H584" s="1">
        <v>58</v>
      </c>
      <c r="I584" s="2" t="s">
        <v>6</v>
      </c>
      <c r="J584" s="7">
        <f>Tabla_cocina[[#This Row],[Precio Unitario]]*Tabla_cocina[[#This Row],[Cantidad Ordenada]]</f>
        <v>24</v>
      </c>
      <c r="K584" s="7">
        <f>Tabla_cocina[[#This Row],[Total del Pedido]]</f>
        <v>24</v>
      </c>
      <c r="L584" s="7">
        <f>Tabla_cocina[[#This Row],[Ganancia Bruta]]-Tabla_cocina[[#This Row],[Costo]]</f>
        <v>10</v>
      </c>
      <c r="M584" s="7">
        <f>Tabla_cocina[[#This Row],[Costo Unitario]]*Tabla_cocina[[#This Row],[Cantidad Ordenada]]</f>
        <v>14</v>
      </c>
      <c r="N584" s="12">
        <f>(Tabla_cocina[[#This Row],[Ganancia Neta]]/Tabla_cocina[[#This Row],[Costo]])</f>
        <v>0.7142857142857143</v>
      </c>
      <c r="O584" s="17">
        <f>Tabla_cocina[[#This Row],[Tiempo de Preparacion]]/1440</f>
        <v>4.027777777777778E-2</v>
      </c>
    </row>
    <row r="585" spans="1:15" x14ac:dyDescent="0.3">
      <c r="A585" s="1">
        <v>227</v>
      </c>
      <c r="B585" s="1">
        <v>17</v>
      </c>
      <c r="C585" s="2" t="s">
        <v>9</v>
      </c>
      <c r="D585" s="2" t="s">
        <v>86</v>
      </c>
      <c r="E585" s="3">
        <v>19</v>
      </c>
      <c r="F585" s="3">
        <v>31</v>
      </c>
      <c r="G585" s="1">
        <v>3</v>
      </c>
      <c r="H585" s="1">
        <v>15</v>
      </c>
      <c r="I585" s="2" t="s">
        <v>8</v>
      </c>
      <c r="J585" s="7">
        <f>Tabla_cocina[[#This Row],[Precio Unitario]]*Tabla_cocina[[#This Row],[Cantidad Ordenada]]</f>
        <v>93</v>
      </c>
      <c r="K585" s="7">
        <f>Tabla_cocina[[#This Row],[Total del Pedido]]</f>
        <v>93</v>
      </c>
      <c r="L585" s="7">
        <f>Tabla_cocina[[#This Row],[Ganancia Bruta]]-Tabla_cocina[[#This Row],[Costo]]</f>
        <v>36</v>
      </c>
      <c r="M585" s="7">
        <f>Tabla_cocina[[#This Row],[Costo Unitario]]*Tabla_cocina[[#This Row],[Cantidad Ordenada]]</f>
        <v>57</v>
      </c>
      <c r="N585" s="12">
        <f>(Tabla_cocina[[#This Row],[Ganancia Neta]]/Tabla_cocina[[#This Row],[Costo]])</f>
        <v>0.63157894736842102</v>
      </c>
      <c r="O585" s="17">
        <f>Tabla_cocina[[#This Row],[Tiempo de Preparacion]]/1440</f>
        <v>1.0416666666666666E-2</v>
      </c>
    </row>
    <row r="586" spans="1:15" x14ac:dyDescent="0.3">
      <c r="A586" s="1">
        <v>227</v>
      </c>
      <c r="B586" s="1">
        <v>17</v>
      </c>
      <c r="C586" s="2" t="s">
        <v>15</v>
      </c>
      <c r="D586" s="2" t="s">
        <v>92</v>
      </c>
      <c r="E586" s="3">
        <v>16</v>
      </c>
      <c r="F586" s="3">
        <v>28</v>
      </c>
      <c r="G586" s="1">
        <v>1</v>
      </c>
      <c r="H586" s="1">
        <v>13</v>
      </c>
      <c r="I586" s="2" t="s">
        <v>6</v>
      </c>
      <c r="J586" s="7">
        <f>Tabla_cocina[[#This Row],[Precio Unitario]]*Tabla_cocina[[#This Row],[Cantidad Ordenada]]</f>
        <v>28</v>
      </c>
      <c r="K586" s="7">
        <f>Tabla_cocina[[#This Row],[Total del Pedido]]</f>
        <v>28</v>
      </c>
      <c r="L586" s="7">
        <f>Tabla_cocina[[#This Row],[Ganancia Bruta]]-Tabla_cocina[[#This Row],[Costo]]</f>
        <v>12</v>
      </c>
      <c r="M586" s="7">
        <f>Tabla_cocina[[#This Row],[Costo Unitario]]*Tabla_cocina[[#This Row],[Cantidad Ordenada]]</f>
        <v>16</v>
      </c>
      <c r="N586" s="12">
        <f>(Tabla_cocina[[#This Row],[Ganancia Neta]]/Tabla_cocina[[#This Row],[Costo]])</f>
        <v>0.75</v>
      </c>
      <c r="O586" s="17">
        <f>Tabla_cocina[[#This Row],[Tiempo de Preparacion]]/1440</f>
        <v>9.0277777777777769E-3</v>
      </c>
    </row>
    <row r="587" spans="1:15" x14ac:dyDescent="0.3">
      <c r="A587" s="1">
        <v>227</v>
      </c>
      <c r="B587" s="1">
        <v>17</v>
      </c>
      <c r="C587" s="2" t="s">
        <v>14</v>
      </c>
      <c r="D587" s="2" t="s">
        <v>91</v>
      </c>
      <c r="E587" s="3">
        <v>20</v>
      </c>
      <c r="F587" s="3">
        <v>33</v>
      </c>
      <c r="G587" s="1">
        <v>2</v>
      </c>
      <c r="H587" s="1">
        <v>33</v>
      </c>
      <c r="I587" s="2" t="s">
        <v>6</v>
      </c>
      <c r="J587" s="7">
        <f>Tabla_cocina[[#This Row],[Precio Unitario]]*Tabla_cocina[[#This Row],[Cantidad Ordenada]]</f>
        <v>66</v>
      </c>
      <c r="K587" s="7">
        <f>Tabla_cocina[[#This Row],[Total del Pedido]]</f>
        <v>66</v>
      </c>
      <c r="L587" s="7">
        <f>Tabla_cocina[[#This Row],[Ganancia Bruta]]-Tabla_cocina[[#This Row],[Costo]]</f>
        <v>26</v>
      </c>
      <c r="M587" s="7">
        <f>Tabla_cocina[[#This Row],[Costo Unitario]]*Tabla_cocina[[#This Row],[Cantidad Ordenada]]</f>
        <v>40</v>
      </c>
      <c r="N587" s="12">
        <f>(Tabla_cocina[[#This Row],[Ganancia Neta]]/Tabla_cocina[[#This Row],[Costo]])</f>
        <v>0.65</v>
      </c>
      <c r="O587" s="17">
        <f>Tabla_cocina[[#This Row],[Tiempo de Preparacion]]/1440</f>
        <v>2.2916666666666665E-2</v>
      </c>
    </row>
    <row r="588" spans="1:15" x14ac:dyDescent="0.3">
      <c r="A588" s="1">
        <v>228</v>
      </c>
      <c r="B588" s="1">
        <v>16</v>
      </c>
      <c r="C588" s="2" t="s">
        <v>22</v>
      </c>
      <c r="D588" s="2" t="s">
        <v>99</v>
      </c>
      <c r="E588" s="3">
        <v>14</v>
      </c>
      <c r="F588" s="3">
        <v>23</v>
      </c>
      <c r="G588" s="1">
        <v>3</v>
      </c>
      <c r="H588" s="1">
        <v>35</v>
      </c>
      <c r="I588" s="2" t="s">
        <v>6</v>
      </c>
      <c r="J588" s="7">
        <f>Tabla_cocina[[#This Row],[Precio Unitario]]*Tabla_cocina[[#This Row],[Cantidad Ordenada]]</f>
        <v>69</v>
      </c>
      <c r="K588" s="7">
        <f>Tabla_cocina[[#This Row],[Total del Pedido]]</f>
        <v>69</v>
      </c>
      <c r="L588" s="7">
        <f>Tabla_cocina[[#This Row],[Ganancia Bruta]]-Tabla_cocina[[#This Row],[Costo]]</f>
        <v>27</v>
      </c>
      <c r="M588" s="7">
        <f>Tabla_cocina[[#This Row],[Costo Unitario]]*Tabla_cocina[[#This Row],[Cantidad Ordenada]]</f>
        <v>42</v>
      </c>
      <c r="N588" s="12">
        <f>(Tabla_cocina[[#This Row],[Ganancia Neta]]/Tabla_cocina[[#This Row],[Costo]])</f>
        <v>0.6428571428571429</v>
      </c>
      <c r="O588" s="17">
        <f>Tabla_cocina[[#This Row],[Tiempo de Preparacion]]/1440</f>
        <v>2.4305555555555556E-2</v>
      </c>
    </row>
    <row r="589" spans="1:15" x14ac:dyDescent="0.3">
      <c r="A589" s="1">
        <v>229</v>
      </c>
      <c r="B589" s="1">
        <v>14</v>
      </c>
      <c r="C589" s="2" t="s">
        <v>26</v>
      </c>
      <c r="D589" s="2" t="s">
        <v>103</v>
      </c>
      <c r="E589" s="3">
        <v>15</v>
      </c>
      <c r="F589" s="3">
        <v>25</v>
      </c>
      <c r="G589" s="1">
        <v>1</v>
      </c>
      <c r="H589" s="1">
        <v>28</v>
      </c>
      <c r="I589" s="2" t="s">
        <v>8</v>
      </c>
      <c r="J589" s="7">
        <f>Tabla_cocina[[#This Row],[Precio Unitario]]*Tabla_cocina[[#This Row],[Cantidad Ordenada]]</f>
        <v>25</v>
      </c>
      <c r="K589" s="7">
        <f>Tabla_cocina[[#This Row],[Total del Pedido]]</f>
        <v>25</v>
      </c>
      <c r="L589" s="7">
        <f>Tabla_cocina[[#This Row],[Ganancia Bruta]]-Tabla_cocina[[#This Row],[Costo]]</f>
        <v>10</v>
      </c>
      <c r="M589" s="7">
        <f>Tabla_cocina[[#This Row],[Costo Unitario]]*Tabla_cocina[[#This Row],[Cantidad Ordenada]]</f>
        <v>15</v>
      </c>
      <c r="N589" s="12">
        <f>(Tabla_cocina[[#This Row],[Ganancia Neta]]/Tabla_cocina[[#This Row],[Costo]])</f>
        <v>0.66666666666666663</v>
      </c>
      <c r="O589" s="17">
        <f>Tabla_cocina[[#This Row],[Tiempo de Preparacion]]/1440</f>
        <v>1.9444444444444445E-2</v>
      </c>
    </row>
    <row r="590" spans="1:15" x14ac:dyDescent="0.3">
      <c r="A590" s="1">
        <v>229</v>
      </c>
      <c r="B590" s="1">
        <v>14</v>
      </c>
      <c r="C590" s="2" t="s">
        <v>17</v>
      </c>
      <c r="D590" s="2" t="s">
        <v>94</v>
      </c>
      <c r="E590" s="3">
        <v>21</v>
      </c>
      <c r="F590" s="3">
        <v>35</v>
      </c>
      <c r="G590" s="1">
        <v>1</v>
      </c>
      <c r="H590" s="1">
        <v>43</v>
      </c>
      <c r="I590" s="2" t="s">
        <v>6</v>
      </c>
      <c r="J590" s="7">
        <f>Tabla_cocina[[#This Row],[Precio Unitario]]*Tabla_cocina[[#This Row],[Cantidad Ordenada]]</f>
        <v>35</v>
      </c>
      <c r="K590" s="7">
        <f>Tabla_cocina[[#This Row],[Total del Pedido]]</f>
        <v>35</v>
      </c>
      <c r="L590" s="7">
        <f>Tabla_cocina[[#This Row],[Ganancia Bruta]]-Tabla_cocina[[#This Row],[Costo]]</f>
        <v>14</v>
      </c>
      <c r="M590" s="7">
        <f>Tabla_cocina[[#This Row],[Costo Unitario]]*Tabla_cocina[[#This Row],[Cantidad Ordenada]]</f>
        <v>21</v>
      </c>
      <c r="N590" s="12">
        <f>(Tabla_cocina[[#This Row],[Ganancia Neta]]/Tabla_cocina[[#This Row],[Costo]])</f>
        <v>0.66666666666666663</v>
      </c>
      <c r="O590" s="17">
        <f>Tabla_cocina[[#This Row],[Tiempo de Preparacion]]/1440</f>
        <v>2.9861111111111113E-2</v>
      </c>
    </row>
    <row r="591" spans="1:15" x14ac:dyDescent="0.3">
      <c r="A591" s="1">
        <v>229</v>
      </c>
      <c r="B591" s="1">
        <v>14</v>
      </c>
      <c r="C591" s="2" t="s">
        <v>12</v>
      </c>
      <c r="D591" s="2" t="s">
        <v>89</v>
      </c>
      <c r="E591" s="3">
        <v>22</v>
      </c>
      <c r="F591" s="3">
        <v>36</v>
      </c>
      <c r="G591" s="1">
        <v>1</v>
      </c>
      <c r="H591" s="1">
        <v>19</v>
      </c>
      <c r="I591" s="2" t="s">
        <v>8</v>
      </c>
      <c r="J591" s="7">
        <f>Tabla_cocina[[#This Row],[Precio Unitario]]*Tabla_cocina[[#This Row],[Cantidad Ordenada]]</f>
        <v>36</v>
      </c>
      <c r="K591" s="7">
        <f>Tabla_cocina[[#This Row],[Total del Pedido]]</f>
        <v>36</v>
      </c>
      <c r="L591" s="7">
        <f>Tabla_cocina[[#This Row],[Ganancia Bruta]]-Tabla_cocina[[#This Row],[Costo]]</f>
        <v>14</v>
      </c>
      <c r="M591" s="7">
        <f>Tabla_cocina[[#This Row],[Costo Unitario]]*Tabla_cocina[[#This Row],[Cantidad Ordenada]]</f>
        <v>22</v>
      </c>
      <c r="N591" s="12">
        <f>(Tabla_cocina[[#This Row],[Ganancia Neta]]/Tabla_cocina[[#This Row],[Costo]])</f>
        <v>0.63636363636363635</v>
      </c>
      <c r="O591" s="17">
        <f>Tabla_cocina[[#This Row],[Tiempo de Preparacion]]/1440</f>
        <v>1.3194444444444444E-2</v>
      </c>
    </row>
    <row r="592" spans="1:15" x14ac:dyDescent="0.3">
      <c r="A592" s="1">
        <v>229</v>
      </c>
      <c r="B592" s="1">
        <v>14</v>
      </c>
      <c r="C592" s="2" t="s">
        <v>15</v>
      </c>
      <c r="D592" s="2" t="s">
        <v>92</v>
      </c>
      <c r="E592" s="3">
        <v>16</v>
      </c>
      <c r="F592" s="3">
        <v>28</v>
      </c>
      <c r="G592" s="1">
        <v>1</v>
      </c>
      <c r="H592" s="1">
        <v>27</v>
      </c>
      <c r="I592" s="2" t="s">
        <v>8</v>
      </c>
      <c r="J592" s="7">
        <f>Tabla_cocina[[#This Row],[Precio Unitario]]*Tabla_cocina[[#This Row],[Cantidad Ordenada]]</f>
        <v>28</v>
      </c>
      <c r="K592" s="7">
        <f>Tabla_cocina[[#This Row],[Total del Pedido]]</f>
        <v>28</v>
      </c>
      <c r="L592" s="7">
        <f>Tabla_cocina[[#This Row],[Ganancia Bruta]]-Tabla_cocina[[#This Row],[Costo]]</f>
        <v>12</v>
      </c>
      <c r="M592" s="7">
        <f>Tabla_cocina[[#This Row],[Costo Unitario]]*Tabla_cocina[[#This Row],[Cantidad Ordenada]]</f>
        <v>16</v>
      </c>
      <c r="N592" s="12">
        <f>(Tabla_cocina[[#This Row],[Ganancia Neta]]/Tabla_cocina[[#This Row],[Costo]])</f>
        <v>0.75</v>
      </c>
      <c r="O592" s="17">
        <f>Tabla_cocina[[#This Row],[Tiempo de Preparacion]]/1440</f>
        <v>1.8749999999999999E-2</v>
      </c>
    </row>
    <row r="593" spans="1:15" x14ac:dyDescent="0.3">
      <c r="A593" s="1">
        <v>230</v>
      </c>
      <c r="B593" s="1">
        <v>5</v>
      </c>
      <c r="C593" s="2" t="s">
        <v>18</v>
      </c>
      <c r="D593" s="2" t="s">
        <v>95</v>
      </c>
      <c r="E593" s="3">
        <v>19</v>
      </c>
      <c r="F593" s="3">
        <v>32</v>
      </c>
      <c r="G593" s="1">
        <v>3</v>
      </c>
      <c r="H593" s="1">
        <v>10</v>
      </c>
      <c r="I593" s="2" t="s">
        <v>8</v>
      </c>
      <c r="J593" s="7">
        <f>Tabla_cocina[[#This Row],[Precio Unitario]]*Tabla_cocina[[#This Row],[Cantidad Ordenada]]</f>
        <v>96</v>
      </c>
      <c r="K593" s="7">
        <f>Tabla_cocina[[#This Row],[Total del Pedido]]</f>
        <v>96</v>
      </c>
      <c r="L593" s="7">
        <f>Tabla_cocina[[#This Row],[Ganancia Bruta]]-Tabla_cocina[[#This Row],[Costo]]</f>
        <v>39</v>
      </c>
      <c r="M593" s="7">
        <f>Tabla_cocina[[#This Row],[Costo Unitario]]*Tabla_cocina[[#This Row],[Cantidad Ordenada]]</f>
        <v>57</v>
      </c>
      <c r="N593" s="12">
        <f>(Tabla_cocina[[#This Row],[Ganancia Neta]]/Tabla_cocina[[#This Row],[Costo]])</f>
        <v>0.68421052631578949</v>
      </c>
      <c r="O593" s="17">
        <f>Tabla_cocina[[#This Row],[Tiempo de Preparacion]]/1440</f>
        <v>6.9444444444444441E-3</v>
      </c>
    </row>
    <row r="594" spans="1:15" x14ac:dyDescent="0.3">
      <c r="A594" s="1">
        <v>230</v>
      </c>
      <c r="B594" s="1">
        <v>5</v>
      </c>
      <c r="C594" s="2" t="s">
        <v>15</v>
      </c>
      <c r="D594" s="2" t="s">
        <v>92</v>
      </c>
      <c r="E594" s="3">
        <v>16</v>
      </c>
      <c r="F594" s="3">
        <v>28</v>
      </c>
      <c r="G594" s="1">
        <v>2</v>
      </c>
      <c r="H594" s="1">
        <v>24</v>
      </c>
      <c r="I594" s="2" t="s">
        <v>8</v>
      </c>
      <c r="J594" s="7">
        <f>Tabla_cocina[[#This Row],[Precio Unitario]]*Tabla_cocina[[#This Row],[Cantidad Ordenada]]</f>
        <v>56</v>
      </c>
      <c r="K594" s="7">
        <f>Tabla_cocina[[#This Row],[Total del Pedido]]</f>
        <v>56</v>
      </c>
      <c r="L594" s="7">
        <f>Tabla_cocina[[#This Row],[Ganancia Bruta]]-Tabla_cocina[[#This Row],[Costo]]</f>
        <v>24</v>
      </c>
      <c r="M594" s="7">
        <f>Tabla_cocina[[#This Row],[Costo Unitario]]*Tabla_cocina[[#This Row],[Cantidad Ordenada]]</f>
        <v>32</v>
      </c>
      <c r="N594" s="12">
        <f>(Tabla_cocina[[#This Row],[Ganancia Neta]]/Tabla_cocina[[#This Row],[Costo]])</f>
        <v>0.75</v>
      </c>
      <c r="O594" s="17">
        <f>Tabla_cocina[[#This Row],[Tiempo de Preparacion]]/1440</f>
        <v>1.6666666666666666E-2</v>
      </c>
    </row>
    <row r="595" spans="1:15" x14ac:dyDescent="0.3">
      <c r="A595" s="1">
        <v>230</v>
      </c>
      <c r="B595" s="1">
        <v>5</v>
      </c>
      <c r="C595" s="2" t="s">
        <v>9</v>
      </c>
      <c r="D595" s="2" t="s">
        <v>86</v>
      </c>
      <c r="E595" s="3">
        <v>19</v>
      </c>
      <c r="F595" s="3">
        <v>31</v>
      </c>
      <c r="G595" s="1">
        <v>2</v>
      </c>
      <c r="H595" s="1">
        <v>57</v>
      </c>
      <c r="I595" s="2" t="s">
        <v>8</v>
      </c>
      <c r="J595" s="7">
        <f>Tabla_cocina[[#This Row],[Precio Unitario]]*Tabla_cocina[[#This Row],[Cantidad Ordenada]]</f>
        <v>62</v>
      </c>
      <c r="K595" s="7">
        <f>Tabla_cocina[[#This Row],[Total del Pedido]]</f>
        <v>62</v>
      </c>
      <c r="L595" s="7">
        <f>Tabla_cocina[[#This Row],[Ganancia Bruta]]-Tabla_cocina[[#This Row],[Costo]]</f>
        <v>24</v>
      </c>
      <c r="M595" s="7">
        <f>Tabla_cocina[[#This Row],[Costo Unitario]]*Tabla_cocina[[#This Row],[Cantidad Ordenada]]</f>
        <v>38</v>
      </c>
      <c r="N595" s="12">
        <f>(Tabla_cocina[[#This Row],[Ganancia Neta]]/Tabla_cocina[[#This Row],[Costo]])</f>
        <v>0.63157894736842102</v>
      </c>
      <c r="O595" s="17">
        <f>Tabla_cocina[[#This Row],[Tiempo de Preparacion]]/1440</f>
        <v>3.9583333333333331E-2</v>
      </c>
    </row>
    <row r="596" spans="1:15" x14ac:dyDescent="0.3">
      <c r="A596" s="1">
        <v>231</v>
      </c>
      <c r="B596" s="1">
        <v>8</v>
      </c>
      <c r="C596" s="2" t="s">
        <v>23</v>
      </c>
      <c r="D596" s="2" t="s">
        <v>100</v>
      </c>
      <c r="E596" s="3">
        <v>13</v>
      </c>
      <c r="F596" s="3">
        <v>21</v>
      </c>
      <c r="G596" s="1">
        <v>2</v>
      </c>
      <c r="H596" s="1">
        <v>29</v>
      </c>
      <c r="I596" s="2" t="s">
        <v>8</v>
      </c>
      <c r="J596" s="7">
        <f>Tabla_cocina[[#This Row],[Precio Unitario]]*Tabla_cocina[[#This Row],[Cantidad Ordenada]]</f>
        <v>42</v>
      </c>
      <c r="K596" s="7">
        <f>Tabla_cocina[[#This Row],[Total del Pedido]]</f>
        <v>42</v>
      </c>
      <c r="L596" s="7">
        <f>Tabla_cocina[[#This Row],[Ganancia Bruta]]-Tabla_cocina[[#This Row],[Costo]]</f>
        <v>16</v>
      </c>
      <c r="M596" s="7">
        <f>Tabla_cocina[[#This Row],[Costo Unitario]]*Tabla_cocina[[#This Row],[Cantidad Ordenada]]</f>
        <v>26</v>
      </c>
      <c r="N596" s="12">
        <f>(Tabla_cocina[[#This Row],[Ganancia Neta]]/Tabla_cocina[[#This Row],[Costo]])</f>
        <v>0.61538461538461542</v>
      </c>
      <c r="O596" s="17">
        <f>Tabla_cocina[[#This Row],[Tiempo de Preparacion]]/1440</f>
        <v>2.013888888888889E-2</v>
      </c>
    </row>
    <row r="597" spans="1:15" x14ac:dyDescent="0.3">
      <c r="A597" s="1">
        <v>231</v>
      </c>
      <c r="B597" s="1">
        <v>8</v>
      </c>
      <c r="C597" s="2" t="s">
        <v>20</v>
      </c>
      <c r="D597" s="2" t="s">
        <v>97</v>
      </c>
      <c r="E597" s="3">
        <v>20</v>
      </c>
      <c r="F597" s="3">
        <v>34</v>
      </c>
      <c r="G597" s="1">
        <v>3</v>
      </c>
      <c r="H597" s="1">
        <v>17</v>
      </c>
      <c r="I597" s="2" t="s">
        <v>8</v>
      </c>
      <c r="J597" s="7">
        <f>Tabla_cocina[[#This Row],[Precio Unitario]]*Tabla_cocina[[#This Row],[Cantidad Ordenada]]</f>
        <v>102</v>
      </c>
      <c r="K597" s="7">
        <f>Tabla_cocina[[#This Row],[Total del Pedido]]</f>
        <v>102</v>
      </c>
      <c r="L597" s="7">
        <f>Tabla_cocina[[#This Row],[Ganancia Bruta]]-Tabla_cocina[[#This Row],[Costo]]</f>
        <v>42</v>
      </c>
      <c r="M597" s="7">
        <f>Tabla_cocina[[#This Row],[Costo Unitario]]*Tabla_cocina[[#This Row],[Cantidad Ordenada]]</f>
        <v>60</v>
      </c>
      <c r="N597" s="12">
        <f>(Tabla_cocina[[#This Row],[Ganancia Neta]]/Tabla_cocina[[#This Row],[Costo]])</f>
        <v>0.7</v>
      </c>
      <c r="O597" s="17">
        <f>Tabla_cocina[[#This Row],[Tiempo de Preparacion]]/1440</f>
        <v>1.1805555555555555E-2</v>
      </c>
    </row>
    <row r="598" spans="1:15" x14ac:dyDescent="0.3">
      <c r="A598" s="1">
        <v>231</v>
      </c>
      <c r="B598" s="1">
        <v>8</v>
      </c>
      <c r="C598" s="2" t="s">
        <v>9</v>
      </c>
      <c r="D598" s="2" t="s">
        <v>86</v>
      </c>
      <c r="E598" s="3">
        <v>19</v>
      </c>
      <c r="F598" s="3">
        <v>31</v>
      </c>
      <c r="G598" s="1">
        <v>1</v>
      </c>
      <c r="H598" s="1">
        <v>53</v>
      </c>
      <c r="I598" s="2" t="s">
        <v>8</v>
      </c>
      <c r="J598" s="7">
        <f>Tabla_cocina[[#This Row],[Precio Unitario]]*Tabla_cocina[[#This Row],[Cantidad Ordenada]]</f>
        <v>31</v>
      </c>
      <c r="K598" s="7">
        <f>Tabla_cocina[[#This Row],[Total del Pedido]]</f>
        <v>31</v>
      </c>
      <c r="L598" s="7">
        <f>Tabla_cocina[[#This Row],[Ganancia Bruta]]-Tabla_cocina[[#This Row],[Costo]]</f>
        <v>12</v>
      </c>
      <c r="M598" s="7">
        <f>Tabla_cocina[[#This Row],[Costo Unitario]]*Tabla_cocina[[#This Row],[Cantidad Ordenada]]</f>
        <v>19</v>
      </c>
      <c r="N598" s="12">
        <f>(Tabla_cocina[[#This Row],[Ganancia Neta]]/Tabla_cocina[[#This Row],[Costo]])</f>
        <v>0.63157894736842102</v>
      </c>
      <c r="O598" s="17">
        <f>Tabla_cocina[[#This Row],[Tiempo de Preparacion]]/1440</f>
        <v>3.6805555555555557E-2</v>
      </c>
    </row>
    <row r="599" spans="1:15" x14ac:dyDescent="0.3">
      <c r="A599" s="1">
        <v>231</v>
      </c>
      <c r="B599" s="1">
        <v>8</v>
      </c>
      <c r="C599" s="2" t="s">
        <v>14</v>
      </c>
      <c r="D599" s="2" t="s">
        <v>91</v>
      </c>
      <c r="E599" s="3">
        <v>20</v>
      </c>
      <c r="F599" s="3">
        <v>33</v>
      </c>
      <c r="G599" s="1">
        <v>1</v>
      </c>
      <c r="H599" s="1">
        <v>51</v>
      </c>
      <c r="I599" s="2" t="s">
        <v>6</v>
      </c>
      <c r="J599" s="7">
        <f>Tabla_cocina[[#This Row],[Precio Unitario]]*Tabla_cocina[[#This Row],[Cantidad Ordenada]]</f>
        <v>33</v>
      </c>
      <c r="K599" s="7">
        <f>Tabla_cocina[[#This Row],[Total del Pedido]]</f>
        <v>33</v>
      </c>
      <c r="L599" s="7">
        <f>Tabla_cocina[[#This Row],[Ganancia Bruta]]-Tabla_cocina[[#This Row],[Costo]]</f>
        <v>13</v>
      </c>
      <c r="M599" s="7">
        <f>Tabla_cocina[[#This Row],[Costo Unitario]]*Tabla_cocina[[#This Row],[Cantidad Ordenada]]</f>
        <v>20</v>
      </c>
      <c r="N599" s="12">
        <f>(Tabla_cocina[[#This Row],[Ganancia Neta]]/Tabla_cocina[[#This Row],[Costo]])</f>
        <v>0.65</v>
      </c>
      <c r="O599" s="17">
        <f>Tabla_cocina[[#This Row],[Tiempo de Preparacion]]/1440</f>
        <v>3.5416666666666666E-2</v>
      </c>
    </row>
    <row r="600" spans="1:15" x14ac:dyDescent="0.3">
      <c r="A600" s="1">
        <v>232</v>
      </c>
      <c r="B600" s="1">
        <v>2</v>
      </c>
      <c r="C600" s="2" t="s">
        <v>5</v>
      </c>
      <c r="D600" s="2" t="s">
        <v>84</v>
      </c>
      <c r="E600" s="3">
        <v>14</v>
      </c>
      <c r="F600" s="3">
        <v>24</v>
      </c>
      <c r="G600" s="1">
        <v>1</v>
      </c>
      <c r="H600" s="1">
        <v>50</v>
      </c>
      <c r="I600" s="2" t="s">
        <v>8</v>
      </c>
      <c r="J600" s="7">
        <f>Tabla_cocina[[#This Row],[Precio Unitario]]*Tabla_cocina[[#This Row],[Cantidad Ordenada]]</f>
        <v>24</v>
      </c>
      <c r="K600" s="7">
        <f>Tabla_cocina[[#This Row],[Total del Pedido]]</f>
        <v>24</v>
      </c>
      <c r="L600" s="7">
        <f>Tabla_cocina[[#This Row],[Ganancia Bruta]]-Tabla_cocina[[#This Row],[Costo]]</f>
        <v>10</v>
      </c>
      <c r="M600" s="7">
        <f>Tabla_cocina[[#This Row],[Costo Unitario]]*Tabla_cocina[[#This Row],[Cantidad Ordenada]]</f>
        <v>14</v>
      </c>
      <c r="N600" s="12">
        <f>(Tabla_cocina[[#This Row],[Ganancia Neta]]/Tabla_cocina[[#This Row],[Costo]])</f>
        <v>0.7142857142857143</v>
      </c>
      <c r="O600" s="17">
        <f>Tabla_cocina[[#This Row],[Tiempo de Preparacion]]/1440</f>
        <v>3.4722222222222224E-2</v>
      </c>
    </row>
    <row r="601" spans="1:15" x14ac:dyDescent="0.3">
      <c r="A601" s="1">
        <v>232</v>
      </c>
      <c r="B601" s="1">
        <v>2</v>
      </c>
      <c r="C601" s="2" t="s">
        <v>10</v>
      </c>
      <c r="D601" s="2" t="s">
        <v>87</v>
      </c>
      <c r="E601" s="3">
        <v>16</v>
      </c>
      <c r="F601" s="3">
        <v>27</v>
      </c>
      <c r="G601" s="1">
        <v>2</v>
      </c>
      <c r="H601" s="1">
        <v>30</v>
      </c>
      <c r="I601" s="2" t="s">
        <v>8</v>
      </c>
      <c r="J601" s="7">
        <f>Tabla_cocina[[#This Row],[Precio Unitario]]*Tabla_cocina[[#This Row],[Cantidad Ordenada]]</f>
        <v>54</v>
      </c>
      <c r="K601" s="7">
        <f>Tabla_cocina[[#This Row],[Total del Pedido]]</f>
        <v>54</v>
      </c>
      <c r="L601" s="7">
        <f>Tabla_cocina[[#This Row],[Ganancia Bruta]]-Tabla_cocina[[#This Row],[Costo]]</f>
        <v>22</v>
      </c>
      <c r="M601" s="7">
        <f>Tabla_cocina[[#This Row],[Costo Unitario]]*Tabla_cocina[[#This Row],[Cantidad Ordenada]]</f>
        <v>32</v>
      </c>
      <c r="N601" s="12">
        <f>(Tabla_cocina[[#This Row],[Ganancia Neta]]/Tabla_cocina[[#This Row],[Costo]])</f>
        <v>0.6875</v>
      </c>
      <c r="O601" s="17">
        <f>Tabla_cocina[[#This Row],[Tiempo de Preparacion]]/1440</f>
        <v>2.0833333333333332E-2</v>
      </c>
    </row>
    <row r="602" spans="1:15" x14ac:dyDescent="0.3">
      <c r="A602" s="1">
        <v>232</v>
      </c>
      <c r="B602" s="1">
        <v>2</v>
      </c>
      <c r="C602" s="2" t="s">
        <v>7</v>
      </c>
      <c r="D602" s="2" t="s">
        <v>85</v>
      </c>
      <c r="E602" s="3">
        <v>18</v>
      </c>
      <c r="F602" s="3">
        <v>30</v>
      </c>
      <c r="G602" s="1">
        <v>2</v>
      </c>
      <c r="H602" s="1">
        <v>40</v>
      </c>
      <c r="I602" s="2" t="s">
        <v>8</v>
      </c>
      <c r="J602" s="7">
        <f>Tabla_cocina[[#This Row],[Precio Unitario]]*Tabla_cocina[[#This Row],[Cantidad Ordenada]]</f>
        <v>60</v>
      </c>
      <c r="K602" s="7">
        <f>Tabla_cocina[[#This Row],[Total del Pedido]]</f>
        <v>60</v>
      </c>
      <c r="L602" s="7">
        <f>Tabla_cocina[[#This Row],[Ganancia Bruta]]-Tabla_cocina[[#This Row],[Costo]]</f>
        <v>24</v>
      </c>
      <c r="M602" s="7">
        <f>Tabla_cocina[[#This Row],[Costo Unitario]]*Tabla_cocina[[#This Row],[Cantidad Ordenada]]</f>
        <v>36</v>
      </c>
      <c r="N602" s="12">
        <f>(Tabla_cocina[[#This Row],[Ganancia Neta]]/Tabla_cocina[[#This Row],[Costo]])</f>
        <v>0.66666666666666663</v>
      </c>
      <c r="O602" s="17">
        <f>Tabla_cocina[[#This Row],[Tiempo de Preparacion]]/1440</f>
        <v>2.7777777777777776E-2</v>
      </c>
    </row>
    <row r="603" spans="1:15" x14ac:dyDescent="0.3">
      <c r="A603" s="1">
        <v>232</v>
      </c>
      <c r="B603" s="1">
        <v>2</v>
      </c>
      <c r="C603" s="2" t="s">
        <v>25</v>
      </c>
      <c r="D603" s="2" t="s">
        <v>102</v>
      </c>
      <c r="E603" s="3">
        <v>15</v>
      </c>
      <c r="F603" s="3">
        <v>26</v>
      </c>
      <c r="G603" s="1">
        <v>2</v>
      </c>
      <c r="H603" s="1">
        <v>19</v>
      </c>
      <c r="I603" s="2" t="s">
        <v>6</v>
      </c>
      <c r="J603" s="7">
        <f>Tabla_cocina[[#This Row],[Precio Unitario]]*Tabla_cocina[[#This Row],[Cantidad Ordenada]]</f>
        <v>52</v>
      </c>
      <c r="K603" s="7">
        <f>Tabla_cocina[[#This Row],[Total del Pedido]]</f>
        <v>52</v>
      </c>
      <c r="L603" s="7">
        <f>Tabla_cocina[[#This Row],[Ganancia Bruta]]-Tabla_cocina[[#This Row],[Costo]]</f>
        <v>22</v>
      </c>
      <c r="M603" s="7">
        <f>Tabla_cocina[[#This Row],[Costo Unitario]]*Tabla_cocina[[#This Row],[Cantidad Ordenada]]</f>
        <v>30</v>
      </c>
      <c r="N603" s="12">
        <f>(Tabla_cocina[[#This Row],[Ganancia Neta]]/Tabla_cocina[[#This Row],[Costo]])</f>
        <v>0.73333333333333328</v>
      </c>
      <c r="O603" s="17">
        <f>Tabla_cocina[[#This Row],[Tiempo de Preparacion]]/1440</f>
        <v>1.3194444444444444E-2</v>
      </c>
    </row>
    <row r="604" spans="1:15" x14ac:dyDescent="0.3">
      <c r="A604" s="1">
        <v>233</v>
      </c>
      <c r="B604" s="1">
        <v>8</v>
      </c>
      <c r="C604" s="2" t="s">
        <v>16</v>
      </c>
      <c r="D604" s="2" t="s">
        <v>93</v>
      </c>
      <c r="E604" s="3">
        <v>11</v>
      </c>
      <c r="F604" s="3">
        <v>19</v>
      </c>
      <c r="G604" s="1">
        <v>2</v>
      </c>
      <c r="H604" s="1">
        <v>31</v>
      </c>
      <c r="I604" s="2" t="s">
        <v>8</v>
      </c>
      <c r="J604" s="7">
        <f>Tabla_cocina[[#This Row],[Precio Unitario]]*Tabla_cocina[[#This Row],[Cantidad Ordenada]]</f>
        <v>38</v>
      </c>
      <c r="K604" s="7">
        <f>Tabla_cocina[[#This Row],[Total del Pedido]]</f>
        <v>38</v>
      </c>
      <c r="L604" s="7">
        <f>Tabla_cocina[[#This Row],[Ganancia Bruta]]-Tabla_cocina[[#This Row],[Costo]]</f>
        <v>16</v>
      </c>
      <c r="M604" s="7">
        <f>Tabla_cocina[[#This Row],[Costo Unitario]]*Tabla_cocina[[#This Row],[Cantidad Ordenada]]</f>
        <v>22</v>
      </c>
      <c r="N604" s="12">
        <f>(Tabla_cocina[[#This Row],[Ganancia Neta]]/Tabla_cocina[[#This Row],[Costo]])</f>
        <v>0.72727272727272729</v>
      </c>
      <c r="O604" s="17">
        <f>Tabla_cocina[[#This Row],[Tiempo de Preparacion]]/1440</f>
        <v>2.1527777777777778E-2</v>
      </c>
    </row>
    <row r="605" spans="1:15" x14ac:dyDescent="0.3">
      <c r="A605" s="1">
        <v>234</v>
      </c>
      <c r="B605" s="1">
        <v>17</v>
      </c>
      <c r="C605" s="2" t="s">
        <v>7</v>
      </c>
      <c r="D605" s="2" t="s">
        <v>85</v>
      </c>
      <c r="E605" s="3">
        <v>18</v>
      </c>
      <c r="F605" s="3">
        <v>30</v>
      </c>
      <c r="G605" s="1">
        <v>2</v>
      </c>
      <c r="H605" s="1">
        <v>41</v>
      </c>
      <c r="I605" s="2" t="s">
        <v>8</v>
      </c>
      <c r="J605" s="7">
        <f>Tabla_cocina[[#This Row],[Precio Unitario]]*Tabla_cocina[[#This Row],[Cantidad Ordenada]]</f>
        <v>60</v>
      </c>
      <c r="K605" s="7">
        <f>Tabla_cocina[[#This Row],[Total del Pedido]]</f>
        <v>60</v>
      </c>
      <c r="L605" s="7">
        <f>Tabla_cocina[[#This Row],[Ganancia Bruta]]-Tabla_cocina[[#This Row],[Costo]]</f>
        <v>24</v>
      </c>
      <c r="M605" s="7">
        <f>Tabla_cocina[[#This Row],[Costo Unitario]]*Tabla_cocina[[#This Row],[Cantidad Ordenada]]</f>
        <v>36</v>
      </c>
      <c r="N605" s="12">
        <f>(Tabla_cocina[[#This Row],[Ganancia Neta]]/Tabla_cocina[[#This Row],[Costo]])</f>
        <v>0.66666666666666663</v>
      </c>
      <c r="O605" s="17">
        <f>Tabla_cocina[[#This Row],[Tiempo de Preparacion]]/1440</f>
        <v>2.8472222222222222E-2</v>
      </c>
    </row>
    <row r="606" spans="1:15" x14ac:dyDescent="0.3">
      <c r="A606" s="1">
        <v>234</v>
      </c>
      <c r="B606" s="1">
        <v>17</v>
      </c>
      <c r="C606" s="2" t="s">
        <v>5</v>
      </c>
      <c r="D606" s="2" t="s">
        <v>84</v>
      </c>
      <c r="E606" s="3">
        <v>14</v>
      </c>
      <c r="F606" s="3">
        <v>24</v>
      </c>
      <c r="G606" s="1">
        <v>3</v>
      </c>
      <c r="H606" s="1">
        <v>35</v>
      </c>
      <c r="I606" s="2" t="s">
        <v>6</v>
      </c>
      <c r="J606" s="7">
        <f>Tabla_cocina[[#This Row],[Precio Unitario]]*Tabla_cocina[[#This Row],[Cantidad Ordenada]]</f>
        <v>72</v>
      </c>
      <c r="K606" s="7">
        <f>Tabla_cocina[[#This Row],[Total del Pedido]]</f>
        <v>72</v>
      </c>
      <c r="L606" s="7">
        <f>Tabla_cocina[[#This Row],[Ganancia Bruta]]-Tabla_cocina[[#This Row],[Costo]]</f>
        <v>30</v>
      </c>
      <c r="M606" s="7">
        <f>Tabla_cocina[[#This Row],[Costo Unitario]]*Tabla_cocina[[#This Row],[Cantidad Ordenada]]</f>
        <v>42</v>
      </c>
      <c r="N606" s="12">
        <f>(Tabla_cocina[[#This Row],[Ganancia Neta]]/Tabla_cocina[[#This Row],[Costo]])</f>
        <v>0.7142857142857143</v>
      </c>
      <c r="O606" s="17">
        <f>Tabla_cocina[[#This Row],[Tiempo de Preparacion]]/1440</f>
        <v>2.4305555555555556E-2</v>
      </c>
    </row>
    <row r="607" spans="1:15" x14ac:dyDescent="0.3">
      <c r="A607" s="1">
        <v>234</v>
      </c>
      <c r="B607" s="1">
        <v>17</v>
      </c>
      <c r="C607" s="2" t="s">
        <v>9</v>
      </c>
      <c r="D607" s="2" t="s">
        <v>86</v>
      </c>
      <c r="E607" s="3">
        <v>19</v>
      </c>
      <c r="F607" s="3">
        <v>31</v>
      </c>
      <c r="G607" s="1">
        <v>3</v>
      </c>
      <c r="H607" s="1">
        <v>23</v>
      </c>
      <c r="I607" s="2" t="s">
        <v>8</v>
      </c>
      <c r="J607" s="7">
        <f>Tabla_cocina[[#This Row],[Precio Unitario]]*Tabla_cocina[[#This Row],[Cantidad Ordenada]]</f>
        <v>93</v>
      </c>
      <c r="K607" s="7">
        <f>Tabla_cocina[[#This Row],[Total del Pedido]]</f>
        <v>93</v>
      </c>
      <c r="L607" s="7">
        <f>Tabla_cocina[[#This Row],[Ganancia Bruta]]-Tabla_cocina[[#This Row],[Costo]]</f>
        <v>36</v>
      </c>
      <c r="M607" s="7">
        <f>Tabla_cocina[[#This Row],[Costo Unitario]]*Tabla_cocina[[#This Row],[Cantidad Ordenada]]</f>
        <v>57</v>
      </c>
      <c r="N607" s="12">
        <f>(Tabla_cocina[[#This Row],[Ganancia Neta]]/Tabla_cocina[[#This Row],[Costo]])</f>
        <v>0.63157894736842102</v>
      </c>
      <c r="O607" s="17">
        <f>Tabla_cocina[[#This Row],[Tiempo de Preparacion]]/1440</f>
        <v>1.5972222222222221E-2</v>
      </c>
    </row>
    <row r="608" spans="1:15" x14ac:dyDescent="0.3">
      <c r="A608" s="1">
        <v>235</v>
      </c>
      <c r="B608" s="1">
        <v>13</v>
      </c>
      <c r="C608" s="2" t="s">
        <v>14</v>
      </c>
      <c r="D608" s="2" t="s">
        <v>91</v>
      </c>
      <c r="E608" s="3">
        <v>20</v>
      </c>
      <c r="F608" s="3">
        <v>33</v>
      </c>
      <c r="G608" s="1">
        <v>1</v>
      </c>
      <c r="H608" s="1">
        <v>25</v>
      </c>
      <c r="I608" s="2" t="s">
        <v>6</v>
      </c>
      <c r="J608" s="7">
        <f>Tabla_cocina[[#This Row],[Precio Unitario]]*Tabla_cocina[[#This Row],[Cantidad Ordenada]]</f>
        <v>33</v>
      </c>
      <c r="K608" s="7">
        <f>Tabla_cocina[[#This Row],[Total del Pedido]]</f>
        <v>33</v>
      </c>
      <c r="L608" s="7">
        <f>Tabla_cocina[[#This Row],[Ganancia Bruta]]-Tabla_cocina[[#This Row],[Costo]]</f>
        <v>13</v>
      </c>
      <c r="M608" s="7">
        <f>Tabla_cocina[[#This Row],[Costo Unitario]]*Tabla_cocina[[#This Row],[Cantidad Ordenada]]</f>
        <v>20</v>
      </c>
      <c r="N608" s="12">
        <f>(Tabla_cocina[[#This Row],[Ganancia Neta]]/Tabla_cocina[[#This Row],[Costo]])</f>
        <v>0.65</v>
      </c>
      <c r="O608" s="17">
        <f>Tabla_cocina[[#This Row],[Tiempo de Preparacion]]/1440</f>
        <v>1.7361111111111112E-2</v>
      </c>
    </row>
    <row r="609" spans="1:15" x14ac:dyDescent="0.3">
      <c r="A609" s="1">
        <v>236</v>
      </c>
      <c r="B609" s="1">
        <v>12</v>
      </c>
      <c r="C609" s="2" t="s">
        <v>14</v>
      </c>
      <c r="D609" s="2" t="s">
        <v>91</v>
      </c>
      <c r="E609" s="3">
        <v>20</v>
      </c>
      <c r="F609" s="3">
        <v>33</v>
      </c>
      <c r="G609" s="1">
        <v>3</v>
      </c>
      <c r="H609" s="1">
        <v>21</v>
      </c>
      <c r="I609" s="2" t="s">
        <v>6</v>
      </c>
      <c r="J609" s="7">
        <f>Tabla_cocina[[#This Row],[Precio Unitario]]*Tabla_cocina[[#This Row],[Cantidad Ordenada]]</f>
        <v>99</v>
      </c>
      <c r="K609" s="7">
        <f>Tabla_cocina[[#This Row],[Total del Pedido]]</f>
        <v>99</v>
      </c>
      <c r="L609" s="7">
        <f>Tabla_cocina[[#This Row],[Ganancia Bruta]]-Tabla_cocina[[#This Row],[Costo]]</f>
        <v>39</v>
      </c>
      <c r="M609" s="7">
        <f>Tabla_cocina[[#This Row],[Costo Unitario]]*Tabla_cocina[[#This Row],[Cantidad Ordenada]]</f>
        <v>60</v>
      </c>
      <c r="N609" s="12">
        <f>(Tabla_cocina[[#This Row],[Ganancia Neta]]/Tabla_cocina[[#This Row],[Costo]])</f>
        <v>0.65</v>
      </c>
      <c r="O609" s="17">
        <f>Tabla_cocina[[#This Row],[Tiempo de Preparacion]]/1440</f>
        <v>1.4583333333333334E-2</v>
      </c>
    </row>
    <row r="610" spans="1:15" x14ac:dyDescent="0.3">
      <c r="A610" s="1">
        <v>236</v>
      </c>
      <c r="B610" s="1">
        <v>12</v>
      </c>
      <c r="C610" s="2" t="s">
        <v>19</v>
      </c>
      <c r="D610" s="2" t="s">
        <v>96</v>
      </c>
      <c r="E610" s="3">
        <v>13</v>
      </c>
      <c r="F610" s="3">
        <v>22</v>
      </c>
      <c r="G610" s="1">
        <v>1</v>
      </c>
      <c r="H610" s="1">
        <v>7</v>
      </c>
      <c r="I610" s="2" t="s">
        <v>6</v>
      </c>
      <c r="J610" s="7">
        <f>Tabla_cocina[[#This Row],[Precio Unitario]]*Tabla_cocina[[#This Row],[Cantidad Ordenada]]</f>
        <v>22</v>
      </c>
      <c r="K610" s="7">
        <f>Tabla_cocina[[#This Row],[Total del Pedido]]</f>
        <v>22</v>
      </c>
      <c r="L610" s="7">
        <f>Tabla_cocina[[#This Row],[Ganancia Bruta]]-Tabla_cocina[[#This Row],[Costo]]</f>
        <v>9</v>
      </c>
      <c r="M610" s="7">
        <f>Tabla_cocina[[#This Row],[Costo Unitario]]*Tabla_cocina[[#This Row],[Cantidad Ordenada]]</f>
        <v>13</v>
      </c>
      <c r="N610" s="12">
        <f>(Tabla_cocina[[#This Row],[Ganancia Neta]]/Tabla_cocina[[#This Row],[Costo]])</f>
        <v>0.69230769230769229</v>
      </c>
      <c r="O610" s="17">
        <f>Tabla_cocina[[#This Row],[Tiempo de Preparacion]]/1440</f>
        <v>4.8611111111111112E-3</v>
      </c>
    </row>
    <row r="611" spans="1:15" x14ac:dyDescent="0.3">
      <c r="A611" s="1">
        <v>236</v>
      </c>
      <c r="B611" s="1">
        <v>12</v>
      </c>
      <c r="C611" s="2" t="s">
        <v>17</v>
      </c>
      <c r="D611" s="2" t="s">
        <v>94</v>
      </c>
      <c r="E611" s="3">
        <v>21</v>
      </c>
      <c r="F611" s="3">
        <v>35</v>
      </c>
      <c r="G611" s="1">
        <v>2</v>
      </c>
      <c r="H611" s="1">
        <v>43</v>
      </c>
      <c r="I611" s="2" t="s">
        <v>8</v>
      </c>
      <c r="J611" s="7">
        <f>Tabla_cocina[[#This Row],[Precio Unitario]]*Tabla_cocina[[#This Row],[Cantidad Ordenada]]</f>
        <v>70</v>
      </c>
      <c r="K611" s="7">
        <f>Tabla_cocina[[#This Row],[Total del Pedido]]</f>
        <v>70</v>
      </c>
      <c r="L611" s="7">
        <f>Tabla_cocina[[#This Row],[Ganancia Bruta]]-Tabla_cocina[[#This Row],[Costo]]</f>
        <v>28</v>
      </c>
      <c r="M611" s="7">
        <f>Tabla_cocina[[#This Row],[Costo Unitario]]*Tabla_cocina[[#This Row],[Cantidad Ordenada]]</f>
        <v>42</v>
      </c>
      <c r="N611" s="12">
        <f>(Tabla_cocina[[#This Row],[Ganancia Neta]]/Tabla_cocina[[#This Row],[Costo]])</f>
        <v>0.66666666666666663</v>
      </c>
      <c r="O611" s="17">
        <f>Tabla_cocina[[#This Row],[Tiempo de Preparacion]]/1440</f>
        <v>2.9861111111111113E-2</v>
      </c>
    </row>
    <row r="612" spans="1:15" x14ac:dyDescent="0.3">
      <c r="A612" s="1">
        <v>236</v>
      </c>
      <c r="B612" s="1">
        <v>12</v>
      </c>
      <c r="C612" s="2" t="s">
        <v>18</v>
      </c>
      <c r="D612" s="2" t="s">
        <v>95</v>
      </c>
      <c r="E612" s="3">
        <v>19</v>
      </c>
      <c r="F612" s="3">
        <v>32</v>
      </c>
      <c r="G612" s="1">
        <v>2</v>
      </c>
      <c r="H612" s="1">
        <v>30</v>
      </c>
      <c r="I612" s="2" t="s">
        <v>6</v>
      </c>
      <c r="J612" s="7">
        <f>Tabla_cocina[[#This Row],[Precio Unitario]]*Tabla_cocina[[#This Row],[Cantidad Ordenada]]</f>
        <v>64</v>
      </c>
      <c r="K612" s="7">
        <f>Tabla_cocina[[#This Row],[Total del Pedido]]</f>
        <v>64</v>
      </c>
      <c r="L612" s="7">
        <f>Tabla_cocina[[#This Row],[Ganancia Bruta]]-Tabla_cocina[[#This Row],[Costo]]</f>
        <v>26</v>
      </c>
      <c r="M612" s="7">
        <f>Tabla_cocina[[#This Row],[Costo Unitario]]*Tabla_cocina[[#This Row],[Cantidad Ordenada]]</f>
        <v>38</v>
      </c>
      <c r="N612" s="12">
        <f>(Tabla_cocina[[#This Row],[Ganancia Neta]]/Tabla_cocina[[#This Row],[Costo]])</f>
        <v>0.68421052631578949</v>
      </c>
      <c r="O612" s="17">
        <f>Tabla_cocina[[#This Row],[Tiempo de Preparacion]]/1440</f>
        <v>2.0833333333333332E-2</v>
      </c>
    </row>
    <row r="613" spans="1:15" x14ac:dyDescent="0.3">
      <c r="A613" s="1">
        <v>237</v>
      </c>
      <c r="B613" s="1">
        <v>4</v>
      </c>
      <c r="C613" s="2" t="s">
        <v>22</v>
      </c>
      <c r="D613" s="2" t="s">
        <v>99</v>
      </c>
      <c r="E613" s="3">
        <v>14</v>
      </c>
      <c r="F613" s="3">
        <v>23</v>
      </c>
      <c r="G613" s="1">
        <v>2</v>
      </c>
      <c r="H613" s="1">
        <v>12</v>
      </c>
      <c r="I613" s="2" t="s">
        <v>6</v>
      </c>
      <c r="J613" s="7">
        <f>Tabla_cocina[[#This Row],[Precio Unitario]]*Tabla_cocina[[#This Row],[Cantidad Ordenada]]</f>
        <v>46</v>
      </c>
      <c r="K613" s="7">
        <f>Tabla_cocina[[#This Row],[Total del Pedido]]</f>
        <v>46</v>
      </c>
      <c r="L613" s="7">
        <f>Tabla_cocina[[#This Row],[Ganancia Bruta]]-Tabla_cocina[[#This Row],[Costo]]</f>
        <v>18</v>
      </c>
      <c r="M613" s="7">
        <f>Tabla_cocina[[#This Row],[Costo Unitario]]*Tabla_cocina[[#This Row],[Cantidad Ordenada]]</f>
        <v>28</v>
      </c>
      <c r="N613" s="12">
        <f>(Tabla_cocina[[#This Row],[Ganancia Neta]]/Tabla_cocina[[#This Row],[Costo]])</f>
        <v>0.6428571428571429</v>
      </c>
      <c r="O613" s="17">
        <f>Tabla_cocina[[#This Row],[Tiempo de Preparacion]]/1440</f>
        <v>8.3333333333333332E-3</v>
      </c>
    </row>
    <row r="614" spans="1:15" x14ac:dyDescent="0.3">
      <c r="A614" s="1">
        <v>237</v>
      </c>
      <c r="B614" s="1">
        <v>4</v>
      </c>
      <c r="C614" s="2" t="s">
        <v>7</v>
      </c>
      <c r="D614" s="2" t="s">
        <v>85</v>
      </c>
      <c r="E614" s="3">
        <v>18</v>
      </c>
      <c r="F614" s="3">
        <v>30</v>
      </c>
      <c r="G614" s="1">
        <v>2</v>
      </c>
      <c r="H614" s="1">
        <v>25</v>
      </c>
      <c r="I614" s="2" t="s">
        <v>8</v>
      </c>
      <c r="J614" s="7">
        <f>Tabla_cocina[[#This Row],[Precio Unitario]]*Tabla_cocina[[#This Row],[Cantidad Ordenada]]</f>
        <v>60</v>
      </c>
      <c r="K614" s="7">
        <f>Tabla_cocina[[#This Row],[Total del Pedido]]</f>
        <v>60</v>
      </c>
      <c r="L614" s="7">
        <f>Tabla_cocina[[#This Row],[Ganancia Bruta]]-Tabla_cocina[[#This Row],[Costo]]</f>
        <v>24</v>
      </c>
      <c r="M614" s="7">
        <f>Tabla_cocina[[#This Row],[Costo Unitario]]*Tabla_cocina[[#This Row],[Cantidad Ordenada]]</f>
        <v>36</v>
      </c>
      <c r="N614" s="12">
        <f>(Tabla_cocina[[#This Row],[Ganancia Neta]]/Tabla_cocina[[#This Row],[Costo]])</f>
        <v>0.66666666666666663</v>
      </c>
      <c r="O614" s="17">
        <f>Tabla_cocina[[#This Row],[Tiempo de Preparacion]]/1440</f>
        <v>1.7361111111111112E-2</v>
      </c>
    </row>
    <row r="615" spans="1:15" x14ac:dyDescent="0.3">
      <c r="A615" s="1">
        <v>238</v>
      </c>
      <c r="B615" s="1">
        <v>13</v>
      </c>
      <c r="C615" s="2" t="s">
        <v>12</v>
      </c>
      <c r="D615" s="2" t="s">
        <v>89</v>
      </c>
      <c r="E615" s="3">
        <v>22</v>
      </c>
      <c r="F615" s="3">
        <v>36</v>
      </c>
      <c r="G615" s="1">
        <v>2</v>
      </c>
      <c r="H615" s="1">
        <v>45</v>
      </c>
      <c r="I615" s="2" t="s">
        <v>8</v>
      </c>
      <c r="J615" s="7">
        <f>Tabla_cocina[[#This Row],[Precio Unitario]]*Tabla_cocina[[#This Row],[Cantidad Ordenada]]</f>
        <v>72</v>
      </c>
      <c r="K615" s="7">
        <f>Tabla_cocina[[#This Row],[Total del Pedido]]</f>
        <v>72</v>
      </c>
      <c r="L615" s="7">
        <f>Tabla_cocina[[#This Row],[Ganancia Bruta]]-Tabla_cocina[[#This Row],[Costo]]</f>
        <v>28</v>
      </c>
      <c r="M615" s="7">
        <f>Tabla_cocina[[#This Row],[Costo Unitario]]*Tabla_cocina[[#This Row],[Cantidad Ordenada]]</f>
        <v>44</v>
      </c>
      <c r="N615" s="12">
        <f>(Tabla_cocina[[#This Row],[Ganancia Neta]]/Tabla_cocina[[#This Row],[Costo]])</f>
        <v>0.63636363636363635</v>
      </c>
      <c r="O615" s="17">
        <f>Tabla_cocina[[#This Row],[Tiempo de Preparacion]]/1440</f>
        <v>3.125E-2</v>
      </c>
    </row>
    <row r="616" spans="1:15" x14ac:dyDescent="0.3">
      <c r="A616" s="1">
        <v>239</v>
      </c>
      <c r="B616" s="1">
        <v>12</v>
      </c>
      <c r="C616" s="2" t="s">
        <v>25</v>
      </c>
      <c r="D616" s="2" t="s">
        <v>102</v>
      </c>
      <c r="E616" s="3">
        <v>15</v>
      </c>
      <c r="F616" s="3">
        <v>26</v>
      </c>
      <c r="G616" s="1">
        <v>1</v>
      </c>
      <c r="H616" s="1">
        <v>36</v>
      </c>
      <c r="I616" s="2" t="s">
        <v>6</v>
      </c>
      <c r="J616" s="7">
        <f>Tabla_cocina[[#This Row],[Precio Unitario]]*Tabla_cocina[[#This Row],[Cantidad Ordenada]]</f>
        <v>26</v>
      </c>
      <c r="K616" s="7">
        <f>Tabla_cocina[[#This Row],[Total del Pedido]]</f>
        <v>26</v>
      </c>
      <c r="L616" s="7">
        <f>Tabla_cocina[[#This Row],[Ganancia Bruta]]-Tabla_cocina[[#This Row],[Costo]]</f>
        <v>11</v>
      </c>
      <c r="M616" s="7">
        <f>Tabla_cocina[[#This Row],[Costo Unitario]]*Tabla_cocina[[#This Row],[Cantidad Ordenada]]</f>
        <v>15</v>
      </c>
      <c r="N616" s="12">
        <f>(Tabla_cocina[[#This Row],[Ganancia Neta]]/Tabla_cocina[[#This Row],[Costo]])</f>
        <v>0.73333333333333328</v>
      </c>
      <c r="O616" s="17">
        <f>Tabla_cocina[[#This Row],[Tiempo de Preparacion]]/1440</f>
        <v>2.5000000000000001E-2</v>
      </c>
    </row>
    <row r="617" spans="1:15" x14ac:dyDescent="0.3">
      <c r="A617" s="1">
        <v>239</v>
      </c>
      <c r="B617" s="1">
        <v>12</v>
      </c>
      <c r="C617" s="2" t="s">
        <v>5</v>
      </c>
      <c r="D617" s="2" t="s">
        <v>84</v>
      </c>
      <c r="E617" s="3">
        <v>14</v>
      </c>
      <c r="F617" s="3">
        <v>24</v>
      </c>
      <c r="G617" s="1">
        <v>2</v>
      </c>
      <c r="H617" s="1">
        <v>37</v>
      </c>
      <c r="I617" s="2" t="s">
        <v>6</v>
      </c>
      <c r="J617" s="7">
        <f>Tabla_cocina[[#This Row],[Precio Unitario]]*Tabla_cocina[[#This Row],[Cantidad Ordenada]]</f>
        <v>48</v>
      </c>
      <c r="K617" s="7">
        <f>Tabla_cocina[[#This Row],[Total del Pedido]]</f>
        <v>48</v>
      </c>
      <c r="L617" s="7">
        <f>Tabla_cocina[[#This Row],[Ganancia Bruta]]-Tabla_cocina[[#This Row],[Costo]]</f>
        <v>20</v>
      </c>
      <c r="M617" s="7">
        <f>Tabla_cocina[[#This Row],[Costo Unitario]]*Tabla_cocina[[#This Row],[Cantidad Ordenada]]</f>
        <v>28</v>
      </c>
      <c r="N617" s="12">
        <f>(Tabla_cocina[[#This Row],[Ganancia Neta]]/Tabla_cocina[[#This Row],[Costo]])</f>
        <v>0.7142857142857143</v>
      </c>
      <c r="O617" s="17">
        <f>Tabla_cocina[[#This Row],[Tiempo de Preparacion]]/1440</f>
        <v>2.5694444444444443E-2</v>
      </c>
    </row>
    <row r="618" spans="1:15" x14ac:dyDescent="0.3">
      <c r="A618" s="1">
        <v>240</v>
      </c>
      <c r="B618" s="1">
        <v>9</v>
      </c>
      <c r="C618" s="2" t="s">
        <v>9</v>
      </c>
      <c r="D618" s="2" t="s">
        <v>86</v>
      </c>
      <c r="E618" s="3">
        <v>19</v>
      </c>
      <c r="F618" s="3">
        <v>31</v>
      </c>
      <c r="G618" s="1">
        <v>3</v>
      </c>
      <c r="H618" s="1">
        <v>32</v>
      </c>
      <c r="I618" s="2" t="s">
        <v>8</v>
      </c>
      <c r="J618" s="7">
        <f>Tabla_cocina[[#This Row],[Precio Unitario]]*Tabla_cocina[[#This Row],[Cantidad Ordenada]]</f>
        <v>93</v>
      </c>
      <c r="K618" s="7">
        <f>Tabla_cocina[[#This Row],[Total del Pedido]]</f>
        <v>93</v>
      </c>
      <c r="L618" s="7">
        <f>Tabla_cocina[[#This Row],[Ganancia Bruta]]-Tabla_cocina[[#This Row],[Costo]]</f>
        <v>36</v>
      </c>
      <c r="M618" s="7">
        <f>Tabla_cocina[[#This Row],[Costo Unitario]]*Tabla_cocina[[#This Row],[Cantidad Ordenada]]</f>
        <v>57</v>
      </c>
      <c r="N618" s="12">
        <f>(Tabla_cocina[[#This Row],[Ganancia Neta]]/Tabla_cocina[[#This Row],[Costo]])</f>
        <v>0.63157894736842102</v>
      </c>
      <c r="O618" s="17">
        <f>Tabla_cocina[[#This Row],[Tiempo de Preparacion]]/1440</f>
        <v>2.2222222222222223E-2</v>
      </c>
    </row>
    <row r="619" spans="1:15" x14ac:dyDescent="0.3">
      <c r="A619" s="1">
        <v>240</v>
      </c>
      <c r="B619" s="1">
        <v>9</v>
      </c>
      <c r="C619" s="2" t="s">
        <v>22</v>
      </c>
      <c r="D619" s="2" t="s">
        <v>99</v>
      </c>
      <c r="E619" s="3">
        <v>14</v>
      </c>
      <c r="F619" s="3">
        <v>23</v>
      </c>
      <c r="G619" s="1">
        <v>3</v>
      </c>
      <c r="H619" s="1">
        <v>32</v>
      </c>
      <c r="I619" s="2" t="s">
        <v>8</v>
      </c>
      <c r="J619" s="7">
        <f>Tabla_cocina[[#This Row],[Precio Unitario]]*Tabla_cocina[[#This Row],[Cantidad Ordenada]]</f>
        <v>69</v>
      </c>
      <c r="K619" s="7">
        <f>Tabla_cocina[[#This Row],[Total del Pedido]]</f>
        <v>69</v>
      </c>
      <c r="L619" s="7">
        <f>Tabla_cocina[[#This Row],[Ganancia Bruta]]-Tabla_cocina[[#This Row],[Costo]]</f>
        <v>27</v>
      </c>
      <c r="M619" s="7">
        <f>Tabla_cocina[[#This Row],[Costo Unitario]]*Tabla_cocina[[#This Row],[Cantidad Ordenada]]</f>
        <v>42</v>
      </c>
      <c r="N619" s="12">
        <f>(Tabla_cocina[[#This Row],[Ganancia Neta]]/Tabla_cocina[[#This Row],[Costo]])</f>
        <v>0.6428571428571429</v>
      </c>
      <c r="O619" s="17">
        <f>Tabla_cocina[[#This Row],[Tiempo de Preparacion]]/1440</f>
        <v>2.2222222222222223E-2</v>
      </c>
    </row>
    <row r="620" spans="1:15" x14ac:dyDescent="0.3">
      <c r="A620" s="1">
        <v>240</v>
      </c>
      <c r="B620" s="1">
        <v>9</v>
      </c>
      <c r="C620" s="2" t="s">
        <v>24</v>
      </c>
      <c r="D620" s="2" t="s">
        <v>101</v>
      </c>
      <c r="E620" s="3">
        <v>10</v>
      </c>
      <c r="F620" s="3">
        <v>18</v>
      </c>
      <c r="G620" s="1">
        <v>2</v>
      </c>
      <c r="H620" s="1">
        <v>46</v>
      </c>
      <c r="I620" s="2" t="s">
        <v>6</v>
      </c>
      <c r="J620" s="7">
        <f>Tabla_cocina[[#This Row],[Precio Unitario]]*Tabla_cocina[[#This Row],[Cantidad Ordenada]]</f>
        <v>36</v>
      </c>
      <c r="K620" s="7">
        <f>Tabla_cocina[[#This Row],[Total del Pedido]]</f>
        <v>36</v>
      </c>
      <c r="L620" s="7">
        <f>Tabla_cocina[[#This Row],[Ganancia Bruta]]-Tabla_cocina[[#This Row],[Costo]]</f>
        <v>16</v>
      </c>
      <c r="M620" s="7">
        <f>Tabla_cocina[[#This Row],[Costo Unitario]]*Tabla_cocina[[#This Row],[Cantidad Ordenada]]</f>
        <v>20</v>
      </c>
      <c r="N620" s="12">
        <f>(Tabla_cocina[[#This Row],[Ganancia Neta]]/Tabla_cocina[[#This Row],[Costo]])</f>
        <v>0.8</v>
      </c>
      <c r="O620" s="17">
        <f>Tabla_cocina[[#This Row],[Tiempo de Preparacion]]/1440</f>
        <v>3.1944444444444442E-2</v>
      </c>
    </row>
    <row r="621" spans="1:15" x14ac:dyDescent="0.3">
      <c r="A621" s="1">
        <v>240</v>
      </c>
      <c r="B621" s="1">
        <v>9</v>
      </c>
      <c r="C621" s="2" t="s">
        <v>18</v>
      </c>
      <c r="D621" s="2" t="s">
        <v>95</v>
      </c>
      <c r="E621" s="3">
        <v>19</v>
      </c>
      <c r="F621" s="3">
        <v>32</v>
      </c>
      <c r="G621" s="1">
        <v>3</v>
      </c>
      <c r="H621" s="1">
        <v>19</v>
      </c>
      <c r="I621" s="2" t="s">
        <v>6</v>
      </c>
      <c r="J621" s="7">
        <f>Tabla_cocina[[#This Row],[Precio Unitario]]*Tabla_cocina[[#This Row],[Cantidad Ordenada]]</f>
        <v>96</v>
      </c>
      <c r="K621" s="7">
        <f>Tabla_cocina[[#This Row],[Total del Pedido]]</f>
        <v>96</v>
      </c>
      <c r="L621" s="7">
        <f>Tabla_cocina[[#This Row],[Ganancia Bruta]]-Tabla_cocina[[#This Row],[Costo]]</f>
        <v>39</v>
      </c>
      <c r="M621" s="7">
        <f>Tabla_cocina[[#This Row],[Costo Unitario]]*Tabla_cocina[[#This Row],[Cantidad Ordenada]]</f>
        <v>57</v>
      </c>
      <c r="N621" s="12">
        <f>(Tabla_cocina[[#This Row],[Ganancia Neta]]/Tabla_cocina[[#This Row],[Costo]])</f>
        <v>0.68421052631578949</v>
      </c>
      <c r="O621" s="17">
        <f>Tabla_cocina[[#This Row],[Tiempo de Preparacion]]/1440</f>
        <v>1.3194444444444444E-2</v>
      </c>
    </row>
    <row r="622" spans="1:15" x14ac:dyDescent="0.3">
      <c r="A622" s="1">
        <v>241</v>
      </c>
      <c r="B622" s="1">
        <v>12</v>
      </c>
      <c r="C622" s="2" t="s">
        <v>24</v>
      </c>
      <c r="D622" s="2" t="s">
        <v>101</v>
      </c>
      <c r="E622" s="3">
        <v>10</v>
      </c>
      <c r="F622" s="3">
        <v>18</v>
      </c>
      <c r="G622" s="1">
        <v>1</v>
      </c>
      <c r="H622" s="1">
        <v>11</v>
      </c>
      <c r="I622" s="2" t="s">
        <v>8</v>
      </c>
      <c r="J622" s="7">
        <f>Tabla_cocina[[#This Row],[Precio Unitario]]*Tabla_cocina[[#This Row],[Cantidad Ordenada]]</f>
        <v>18</v>
      </c>
      <c r="K622" s="7">
        <f>Tabla_cocina[[#This Row],[Total del Pedido]]</f>
        <v>18</v>
      </c>
      <c r="L622" s="7">
        <f>Tabla_cocina[[#This Row],[Ganancia Bruta]]-Tabla_cocina[[#This Row],[Costo]]</f>
        <v>8</v>
      </c>
      <c r="M622" s="7">
        <f>Tabla_cocina[[#This Row],[Costo Unitario]]*Tabla_cocina[[#This Row],[Cantidad Ordenada]]</f>
        <v>10</v>
      </c>
      <c r="N622" s="12">
        <f>(Tabla_cocina[[#This Row],[Ganancia Neta]]/Tabla_cocina[[#This Row],[Costo]])</f>
        <v>0.8</v>
      </c>
      <c r="O622" s="17">
        <f>Tabla_cocina[[#This Row],[Tiempo de Preparacion]]/1440</f>
        <v>7.6388888888888886E-3</v>
      </c>
    </row>
    <row r="623" spans="1:15" x14ac:dyDescent="0.3">
      <c r="A623" s="1">
        <v>242</v>
      </c>
      <c r="B623" s="1">
        <v>12</v>
      </c>
      <c r="C623" s="2" t="s">
        <v>25</v>
      </c>
      <c r="D623" s="2" t="s">
        <v>102</v>
      </c>
      <c r="E623" s="3">
        <v>15</v>
      </c>
      <c r="F623" s="3">
        <v>26</v>
      </c>
      <c r="G623" s="1">
        <v>1</v>
      </c>
      <c r="H623" s="1">
        <v>54</v>
      </c>
      <c r="I623" s="2" t="s">
        <v>6</v>
      </c>
      <c r="J623" s="7">
        <f>Tabla_cocina[[#This Row],[Precio Unitario]]*Tabla_cocina[[#This Row],[Cantidad Ordenada]]</f>
        <v>26</v>
      </c>
      <c r="K623" s="7">
        <f>Tabla_cocina[[#This Row],[Total del Pedido]]</f>
        <v>26</v>
      </c>
      <c r="L623" s="7">
        <f>Tabla_cocina[[#This Row],[Ganancia Bruta]]-Tabla_cocina[[#This Row],[Costo]]</f>
        <v>11</v>
      </c>
      <c r="M623" s="7">
        <f>Tabla_cocina[[#This Row],[Costo Unitario]]*Tabla_cocina[[#This Row],[Cantidad Ordenada]]</f>
        <v>15</v>
      </c>
      <c r="N623" s="12">
        <f>(Tabla_cocina[[#This Row],[Ganancia Neta]]/Tabla_cocina[[#This Row],[Costo]])</f>
        <v>0.73333333333333328</v>
      </c>
      <c r="O623" s="17">
        <f>Tabla_cocina[[#This Row],[Tiempo de Preparacion]]/1440</f>
        <v>3.7499999999999999E-2</v>
      </c>
    </row>
    <row r="624" spans="1:15" x14ac:dyDescent="0.3">
      <c r="A624" s="1">
        <v>242</v>
      </c>
      <c r="B624" s="1">
        <v>12</v>
      </c>
      <c r="C624" s="2" t="s">
        <v>26</v>
      </c>
      <c r="D624" s="2" t="s">
        <v>103</v>
      </c>
      <c r="E624" s="3">
        <v>15</v>
      </c>
      <c r="F624" s="3">
        <v>25</v>
      </c>
      <c r="G624" s="1">
        <v>3</v>
      </c>
      <c r="H624" s="1">
        <v>40</v>
      </c>
      <c r="I624" s="2" t="s">
        <v>8</v>
      </c>
      <c r="J624" s="7">
        <f>Tabla_cocina[[#This Row],[Precio Unitario]]*Tabla_cocina[[#This Row],[Cantidad Ordenada]]</f>
        <v>75</v>
      </c>
      <c r="K624" s="7">
        <f>Tabla_cocina[[#This Row],[Total del Pedido]]</f>
        <v>75</v>
      </c>
      <c r="L624" s="7">
        <f>Tabla_cocina[[#This Row],[Ganancia Bruta]]-Tabla_cocina[[#This Row],[Costo]]</f>
        <v>30</v>
      </c>
      <c r="M624" s="7">
        <f>Tabla_cocina[[#This Row],[Costo Unitario]]*Tabla_cocina[[#This Row],[Cantidad Ordenada]]</f>
        <v>45</v>
      </c>
      <c r="N624" s="12">
        <f>(Tabla_cocina[[#This Row],[Ganancia Neta]]/Tabla_cocina[[#This Row],[Costo]])</f>
        <v>0.66666666666666663</v>
      </c>
      <c r="O624" s="17">
        <f>Tabla_cocina[[#This Row],[Tiempo de Preparacion]]/1440</f>
        <v>2.7777777777777776E-2</v>
      </c>
    </row>
    <row r="625" spans="1:15" x14ac:dyDescent="0.3">
      <c r="A625" s="1">
        <v>242</v>
      </c>
      <c r="B625" s="1">
        <v>12</v>
      </c>
      <c r="C625" s="2" t="s">
        <v>14</v>
      </c>
      <c r="D625" s="2" t="s">
        <v>91</v>
      </c>
      <c r="E625" s="3">
        <v>20</v>
      </c>
      <c r="F625" s="3">
        <v>33</v>
      </c>
      <c r="G625" s="1">
        <v>1</v>
      </c>
      <c r="H625" s="1">
        <v>5</v>
      </c>
      <c r="I625" s="2" t="s">
        <v>6</v>
      </c>
      <c r="J625" s="7">
        <f>Tabla_cocina[[#This Row],[Precio Unitario]]*Tabla_cocina[[#This Row],[Cantidad Ordenada]]</f>
        <v>33</v>
      </c>
      <c r="K625" s="7">
        <f>Tabla_cocina[[#This Row],[Total del Pedido]]</f>
        <v>33</v>
      </c>
      <c r="L625" s="7">
        <f>Tabla_cocina[[#This Row],[Ganancia Bruta]]-Tabla_cocina[[#This Row],[Costo]]</f>
        <v>13</v>
      </c>
      <c r="M625" s="7">
        <f>Tabla_cocina[[#This Row],[Costo Unitario]]*Tabla_cocina[[#This Row],[Cantidad Ordenada]]</f>
        <v>20</v>
      </c>
      <c r="N625" s="12">
        <f>(Tabla_cocina[[#This Row],[Ganancia Neta]]/Tabla_cocina[[#This Row],[Costo]])</f>
        <v>0.65</v>
      </c>
      <c r="O625" s="17">
        <f>Tabla_cocina[[#This Row],[Tiempo de Preparacion]]/1440</f>
        <v>3.472222222222222E-3</v>
      </c>
    </row>
    <row r="626" spans="1:15" x14ac:dyDescent="0.3">
      <c r="A626" s="1">
        <v>243</v>
      </c>
      <c r="B626" s="1">
        <v>4</v>
      </c>
      <c r="C626" s="2" t="s">
        <v>11</v>
      </c>
      <c r="D626" s="2" t="s">
        <v>88</v>
      </c>
      <c r="E626" s="3">
        <v>25</v>
      </c>
      <c r="F626" s="3">
        <v>40</v>
      </c>
      <c r="G626" s="1">
        <v>3</v>
      </c>
      <c r="H626" s="1">
        <v>22</v>
      </c>
      <c r="I626" s="2" t="s">
        <v>8</v>
      </c>
      <c r="J626" s="7">
        <f>Tabla_cocina[[#This Row],[Precio Unitario]]*Tabla_cocina[[#This Row],[Cantidad Ordenada]]</f>
        <v>120</v>
      </c>
      <c r="K626" s="7">
        <f>Tabla_cocina[[#This Row],[Total del Pedido]]</f>
        <v>120</v>
      </c>
      <c r="L626" s="7">
        <f>Tabla_cocina[[#This Row],[Ganancia Bruta]]-Tabla_cocina[[#This Row],[Costo]]</f>
        <v>45</v>
      </c>
      <c r="M626" s="7">
        <f>Tabla_cocina[[#This Row],[Costo Unitario]]*Tabla_cocina[[#This Row],[Cantidad Ordenada]]</f>
        <v>75</v>
      </c>
      <c r="N626" s="12">
        <f>(Tabla_cocina[[#This Row],[Ganancia Neta]]/Tabla_cocina[[#This Row],[Costo]])</f>
        <v>0.6</v>
      </c>
      <c r="O626" s="17">
        <f>Tabla_cocina[[#This Row],[Tiempo de Preparacion]]/1440</f>
        <v>1.5277777777777777E-2</v>
      </c>
    </row>
    <row r="627" spans="1:15" x14ac:dyDescent="0.3">
      <c r="A627" s="1">
        <v>244</v>
      </c>
      <c r="B627" s="1">
        <v>17</v>
      </c>
      <c r="C627" s="2" t="s">
        <v>11</v>
      </c>
      <c r="D627" s="2" t="s">
        <v>88</v>
      </c>
      <c r="E627" s="3">
        <v>25</v>
      </c>
      <c r="F627" s="3">
        <v>40</v>
      </c>
      <c r="G627" s="1">
        <v>3</v>
      </c>
      <c r="H627" s="1">
        <v>30</v>
      </c>
      <c r="I627" s="2" t="s">
        <v>6</v>
      </c>
      <c r="J627" s="7">
        <f>Tabla_cocina[[#This Row],[Precio Unitario]]*Tabla_cocina[[#This Row],[Cantidad Ordenada]]</f>
        <v>120</v>
      </c>
      <c r="K627" s="7">
        <f>Tabla_cocina[[#This Row],[Total del Pedido]]</f>
        <v>120</v>
      </c>
      <c r="L627" s="7">
        <f>Tabla_cocina[[#This Row],[Ganancia Bruta]]-Tabla_cocina[[#This Row],[Costo]]</f>
        <v>45</v>
      </c>
      <c r="M627" s="7">
        <f>Tabla_cocina[[#This Row],[Costo Unitario]]*Tabla_cocina[[#This Row],[Cantidad Ordenada]]</f>
        <v>75</v>
      </c>
      <c r="N627" s="12">
        <f>(Tabla_cocina[[#This Row],[Ganancia Neta]]/Tabla_cocina[[#This Row],[Costo]])</f>
        <v>0.6</v>
      </c>
      <c r="O627" s="17">
        <f>Tabla_cocina[[#This Row],[Tiempo de Preparacion]]/1440</f>
        <v>2.0833333333333332E-2</v>
      </c>
    </row>
    <row r="628" spans="1:15" x14ac:dyDescent="0.3">
      <c r="A628" s="1">
        <v>244</v>
      </c>
      <c r="B628" s="1">
        <v>17</v>
      </c>
      <c r="C628" s="2" t="s">
        <v>16</v>
      </c>
      <c r="D628" s="2" t="s">
        <v>93</v>
      </c>
      <c r="E628" s="3">
        <v>11</v>
      </c>
      <c r="F628" s="3">
        <v>19</v>
      </c>
      <c r="G628" s="1">
        <v>2</v>
      </c>
      <c r="H628" s="1">
        <v>59</v>
      </c>
      <c r="I628" s="2" t="s">
        <v>6</v>
      </c>
      <c r="J628" s="7">
        <f>Tabla_cocina[[#This Row],[Precio Unitario]]*Tabla_cocina[[#This Row],[Cantidad Ordenada]]</f>
        <v>38</v>
      </c>
      <c r="K628" s="7">
        <f>Tabla_cocina[[#This Row],[Total del Pedido]]</f>
        <v>38</v>
      </c>
      <c r="L628" s="7">
        <f>Tabla_cocina[[#This Row],[Ganancia Bruta]]-Tabla_cocina[[#This Row],[Costo]]</f>
        <v>16</v>
      </c>
      <c r="M628" s="7">
        <f>Tabla_cocina[[#This Row],[Costo Unitario]]*Tabla_cocina[[#This Row],[Cantidad Ordenada]]</f>
        <v>22</v>
      </c>
      <c r="N628" s="12">
        <f>(Tabla_cocina[[#This Row],[Ganancia Neta]]/Tabla_cocina[[#This Row],[Costo]])</f>
        <v>0.72727272727272729</v>
      </c>
      <c r="O628" s="17">
        <f>Tabla_cocina[[#This Row],[Tiempo de Preparacion]]/1440</f>
        <v>4.0972222222222222E-2</v>
      </c>
    </row>
    <row r="629" spans="1:15" x14ac:dyDescent="0.3">
      <c r="A629" s="1">
        <v>245</v>
      </c>
      <c r="B629" s="1">
        <v>11</v>
      </c>
      <c r="C629" s="2" t="s">
        <v>24</v>
      </c>
      <c r="D629" s="2" t="s">
        <v>101</v>
      </c>
      <c r="E629" s="3">
        <v>10</v>
      </c>
      <c r="F629" s="3">
        <v>18</v>
      </c>
      <c r="G629" s="1">
        <v>3</v>
      </c>
      <c r="H629" s="1">
        <v>45</v>
      </c>
      <c r="I629" s="2" t="s">
        <v>8</v>
      </c>
      <c r="J629" s="7">
        <f>Tabla_cocina[[#This Row],[Precio Unitario]]*Tabla_cocina[[#This Row],[Cantidad Ordenada]]</f>
        <v>54</v>
      </c>
      <c r="K629" s="7">
        <f>Tabla_cocina[[#This Row],[Total del Pedido]]</f>
        <v>54</v>
      </c>
      <c r="L629" s="7">
        <f>Tabla_cocina[[#This Row],[Ganancia Bruta]]-Tabla_cocina[[#This Row],[Costo]]</f>
        <v>24</v>
      </c>
      <c r="M629" s="7">
        <f>Tabla_cocina[[#This Row],[Costo Unitario]]*Tabla_cocina[[#This Row],[Cantidad Ordenada]]</f>
        <v>30</v>
      </c>
      <c r="N629" s="12">
        <f>(Tabla_cocina[[#This Row],[Ganancia Neta]]/Tabla_cocina[[#This Row],[Costo]])</f>
        <v>0.8</v>
      </c>
      <c r="O629" s="17">
        <f>Tabla_cocina[[#This Row],[Tiempo de Preparacion]]/1440</f>
        <v>3.125E-2</v>
      </c>
    </row>
    <row r="630" spans="1:15" x14ac:dyDescent="0.3">
      <c r="A630" s="1">
        <v>245</v>
      </c>
      <c r="B630" s="1">
        <v>11</v>
      </c>
      <c r="C630" s="2" t="s">
        <v>9</v>
      </c>
      <c r="D630" s="2" t="s">
        <v>86</v>
      </c>
      <c r="E630" s="3">
        <v>19</v>
      </c>
      <c r="F630" s="3">
        <v>31</v>
      </c>
      <c r="G630" s="1">
        <v>1</v>
      </c>
      <c r="H630" s="1">
        <v>23</v>
      </c>
      <c r="I630" s="2" t="s">
        <v>6</v>
      </c>
      <c r="J630" s="7">
        <f>Tabla_cocina[[#This Row],[Precio Unitario]]*Tabla_cocina[[#This Row],[Cantidad Ordenada]]</f>
        <v>31</v>
      </c>
      <c r="K630" s="7">
        <f>Tabla_cocina[[#This Row],[Total del Pedido]]</f>
        <v>31</v>
      </c>
      <c r="L630" s="7">
        <f>Tabla_cocina[[#This Row],[Ganancia Bruta]]-Tabla_cocina[[#This Row],[Costo]]</f>
        <v>12</v>
      </c>
      <c r="M630" s="7">
        <f>Tabla_cocina[[#This Row],[Costo Unitario]]*Tabla_cocina[[#This Row],[Cantidad Ordenada]]</f>
        <v>19</v>
      </c>
      <c r="N630" s="12">
        <f>(Tabla_cocina[[#This Row],[Ganancia Neta]]/Tabla_cocina[[#This Row],[Costo]])</f>
        <v>0.63157894736842102</v>
      </c>
      <c r="O630" s="17">
        <f>Tabla_cocina[[#This Row],[Tiempo de Preparacion]]/1440</f>
        <v>1.5972222222222221E-2</v>
      </c>
    </row>
    <row r="631" spans="1:15" x14ac:dyDescent="0.3">
      <c r="A631" s="1">
        <v>245</v>
      </c>
      <c r="B631" s="1">
        <v>11</v>
      </c>
      <c r="C631" s="2" t="s">
        <v>11</v>
      </c>
      <c r="D631" s="2" t="s">
        <v>88</v>
      </c>
      <c r="E631" s="3">
        <v>25</v>
      </c>
      <c r="F631" s="3">
        <v>40</v>
      </c>
      <c r="G631" s="1">
        <v>2</v>
      </c>
      <c r="H631" s="1">
        <v>23</v>
      </c>
      <c r="I631" s="2" t="s">
        <v>6</v>
      </c>
      <c r="J631" s="7">
        <f>Tabla_cocina[[#This Row],[Precio Unitario]]*Tabla_cocina[[#This Row],[Cantidad Ordenada]]</f>
        <v>80</v>
      </c>
      <c r="K631" s="7">
        <f>Tabla_cocina[[#This Row],[Total del Pedido]]</f>
        <v>80</v>
      </c>
      <c r="L631" s="7">
        <f>Tabla_cocina[[#This Row],[Ganancia Bruta]]-Tabla_cocina[[#This Row],[Costo]]</f>
        <v>30</v>
      </c>
      <c r="M631" s="7">
        <f>Tabla_cocina[[#This Row],[Costo Unitario]]*Tabla_cocina[[#This Row],[Cantidad Ordenada]]</f>
        <v>50</v>
      </c>
      <c r="N631" s="12">
        <f>(Tabla_cocina[[#This Row],[Ganancia Neta]]/Tabla_cocina[[#This Row],[Costo]])</f>
        <v>0.6</v>
      </c>
      <c r="O631" s="17">
        <f>Tabla_cocina[[#This Row],[Tiempo de Preparacion]]/1440</f>
        <v>1.5972222222222221E-2</v>
      </c>
    </row>
    <row r="632" spans="1:15" x14ac:dyDescent="0.3">
      <c r="A632" s="1">
        <v>245</v>
      </c>
      <c r="B632" s="1">
        <v>11</v>
      </c>
      <c r="C632" s="2" t="s">
        <v>12</v>
      </c>
      <c r="D632" s="2" t="s">
        <v>89</v>
      </c>
      <c r="E632" s="3">
        <v>22</v>
      </c>
      <c r="F632" s="3">
        <v>36</v>
      </c>
      <c r="G632" s="1">
        <v>3</v>
      </c>
      <c r="H632" s="1">
        <v>25</v>
      </c>
      <c r="I632" s="2" t="s">
        <v>8</v>
      </c>
      <c r="J632" s="7">
        <f>Tabla_cocina[[#This Row],[Precio Unitario]]*Tabla_cocina[[#This Row],[Cantidad Ordenada]]</f>
        <v>108</v>
      </c>
      <c r="K632" s="7">
        <f>Tabla_cocina[[#This Row],[Total del Pedido]]</f>
        <v>108</v>
      </c>
      <c r="L632" s="7">
        <f>Tabla_cocina[[#This Row],[Ganancia Bruta]]-Tabla_cocina[[#This Row],[Costo]]</f>
        <v>42</v>
      </c>
      <c r="M632" s="7">
        <f>Tabla_cocina[[#This Row],[Costo Unitario]]*Tabla_cocina[[#This Row],[Cantidad Ordenada]]</f>
        <v>66</v>
      </c>
      <c r="N632" s="12">
        <f>(Tabla_cocina[[#This Row],[Ganancia Neta]]/Tabla_cocina[[#This Row],[Costo]])</f>
        <v>0.63636363636363635</v>
      </c>
      <c r="O632" s="17">
        <f>Tabla_cocina[[#This Row],[Tiempo de Preparacion]]/1440</f>
        <v>1.7361111111111112E-2</v>
      </c>
    </row>
    <row r="633" spans="1:15" x14ac:dyDescent="0.3">
      <c r="A633" s="1">
        <v>246</v>
      </c>
      <c r="B633" s="1">
        <v>2</v>
      </c>
      <c r="C633" s="2" t="s">
        <v>10</v>
      </c>
      <c r="D633" s="2" t="s">
        <v>87</v>
      </c>
      <c r="E633" s="3">
        <v>16</v>
      </c>
      <c r="F633" s="3">
        <v>27</v>
      </c>
      <c r="G633" s="1">
        <v>3</v>
      </c>
      <c r="H633" s="1">
        <v>36</v>
      </c>
      <c r="I633" s="2" t="s">
        <v>8</v>
      </c>
      <c r="J633" s="7">
        <f>Tabla_cocina[[#This Row],[Precio Unitario]]*Tabla_cocina[[#This Row],[Cantidad Ordenada]]</f>
        <v>81</v>
      </c>
      <c r="K633" s="7">
        <f>Tabla_cocina[[#This Row],[Total del Pedido]]</f>
        <v>81</v>
      </c>
      <c r="L633" s="7">
        <f>Tabla_cocina[[#This Row],[Ganancia Bruta]]-Tabla_cocina[[#This Row],[Costo]]</f>
        <v>33</v>
      </c>
      <c r="M633" s="7">
        <f>Tabla_cocina[[#This Row],[Costo Unitario]]*Tabla_cocina[[#This Row],[Cantidad Ordenada]]</f>
        <v>48</v>
      </c>
      <c r="N633" s="12">
        <f>(Tabla_cocina[[#This Row],[Ganancia Neta]]/Tabla_cocina[[#This Row],[Costo]])</f>
        <v>0.6875</v>
      </c>
      <c r="O633" s="17">
        <f>Tabla_cocina[[#This Row],[Tiempo de Preparacion]]/1440</f>
        <v>2.5000000000000001E-2</v>
      </c>
    </row>
    <row r="634" spans="1:15" x14ac:dyDescent="0.3">
      <c r="A634" s="1">
        <v>246</v>
      </c>
      <c r="B634" s="1">
        <v>2</v>
      </c>
      <c r="C634" s="2" t="s">
        <v>5</v>
      </c>
      <c r="D634" s="2" t="s">
        <v>84</v>
      </c>
      <c r="E634" s="3">
        <v>14</v>
      </c>
      <c r="F634" s="3">
        <v>24</v>
      </c>
      <c r="G634" s="1">
        <v>2</v>
      </c>
      <c r="H634" s="1">
        <v>10</v>
      </c>
      <c r="I634" s="2" t="s">
        <v>6</v>
      </c>
      <c r="J634" s="7">
        <f>Tabla_cocina[[#This Row],[Precio Unitario]]*Tabla_cocina[[#This Row],[Cantidad Ordenada]]</f>
        <v>48</v>
      </c>
      <c r="K634" s="7">
        <f>Tabla_cocina[[#This Row],[Total del Pedido]]</f>
        <v>48</v>
      </c>
      <c r="L634" s="7">
        <f>Tabla_cocina[[#This Row],[Ganancia Bruta]]-Tabla_cocina[[#This Row],[Costo]]</f>
        <v>20</v>
      </c>
      <c r="M634" s="7">
        <f>Tabla_cocina[[#This Row],[Costo Unitario]]*Tabla_cocina[[#This Row],[Cantidad Ordenada]]</f>
        <v>28</v>
      </c>
      <c r="N634" s="12">
        <f>(Tabla_cocina[[#This Row],[Ganancia Neta]]/Tabla_cocina[[#This Row],[Costo]])</f>
        <v>0.7142857142857143</v>
      </c>
      <c r="O634" s="17">
        <f>Tabla_cocina[[#This Row],[Tiempo de Preparacion]]/1440</f>
        <v>6.9444444444444441E-3</v>
      </c>
    </row>
    <row r="635" spans="1:15" x14ac:dyDescent="0.3">
      <c r="A635" s="1">
        <v>246</v>
      </c>
      <c r="B635" s="1">
        <v>2</v>
      </c>
      <c r="C635" s="2" t="s">
        <v>17</v>
      </c>
      <c r="D635" s="2" t="s">
        <v>94</v>
      </c>
      <c r="E635" s="3">
        <v>21</v>
      </c>
      <c r="F635" s="3">
        <v>35</v>
      </c>
      <c r="G635" s="1">
        <v>3</v>
      </c>
      <c r="H635" s="1">
        <v>48</v>
      </c>
      <c r="I635" s="2" t="s">
        <v>6</v>
      </c>
      <c r="J635" s="7">
        <f>Tabla_cocina[[#This Row],[Precio Unitario]]*Tabla_cocina[[#This Row],[Cantidad Ordenada]]</f>
        <v>105</v>
      </c>
      <c r="K635" s="7">
        <f>Tabla_cocina[[#This Row],[Total del Pedido]]</f>
        <v>105</v>
      </c>
      <c r="L635" s="7">
        <f>Tabla_cocina[[#This Row],[Ganancia Bruta]]-Tabla_cocina[[#This Row],[Costo]]</f>
        <v>42</v>
      </c>
      <c r="M635" s="7">
        <f>Tabla_cocina[[#This Row],[Costo Unitario]]*Tabla_cocina[[#This Row],[Cantidad Ordenada]]</f>
        <v>63</v>
      </c>
      <c r="N635" s="12">
        <f>(Tabla_cocina[[#This Row],[Ganancia Neta]]/Tabla_cocina[[#This Row],[Costo]])</f>
        <v>0.66666666666666663</v>
      </c>
      <c r="O635" s="17">
        <f>Tabla_cocina[[#This Row],[Tiempo de Preparacion]]/1440</f>
        <v>3.3333333333333333E-2</v>
      </c>
    </row>
    <row r="636" spans="1:15" x14ac:dyDescent="0.3">
      <c r="A636" s="1">
        <v>246</v>
      </c>
      <c r="B636" s="1">
        <v>2</v>
      </c>
      <c r="C636" s="2" t="s">
        <v>9</v>
      </c>
      <c r="D636" s="2" t="s">
        <v>86</v>
      </c>
      <c r="E636" s="3">
        <v>19</v>
      </c>
      <c r="F636" s="3">
        <v>31</v>
      </c>
      <c r="G636" s="1">
        <v>3</v>
      </c>
      <c r="H636" s="1">
        <v>52</v>
      </c>
      <c r="I636" s="2" t="s">
        <v>6</v>
      </c>
      <c r="J636" s="7">
        <f>Tabla_cocina[[#This Row],[Precio Unitario]]*Tabla_cocina[[#This Row],[Cantidad Ordenada]]</f>
        <v>93</v>
      </c>
      <c r="K636" s="7">
        <f>Tabla_cocina[[#This Row],[Total del Pedido]]</f>
        <v>93</v>
      </c>
      <c r="L636" s="7">
        <f>Tabla_cocina[[#This Row],[Ganancia Bruta]]-Tabla_cocina[[#This Row],[Costo]]</f>
        <v>36</v>
      </c>
      <c r="M636" s="7">
        <f>Tabla_cocina[[#This Row],[Costo Unitario]]*Tabla_cocina[[#This Row],[Cantidad Ordenada]]</f>
        <v>57</v>
      </c>
      <c r="N636" s="12">
        <f>(Tabla_cocina[[#This Row],[Ganancia Neta]]/Tabla_cocina[[#This Row],[Costo]])</f>
        <v>0.63157894736842102</v>
      </c>
      <c r="O636" s="17">
        <f>Tabla_cocina[[#This Row],[Tiempo de Preparacion]]/1440</f>
        <v>3.6111111111111108E-2</v>
      </c>
    </row>
    <row r="637" spans="1:15" x14ac:dyDescent="0.3">
      <c r="A637" s="1">
        <v>247</v>
      </c>
      <c r="B637" s="1">
        <v>11</v>
      </c>
      <c r="C637" s="2" t="s">
        <v>14</v>
      </c>
      <c r="D637" s="2" t="s">
        <v>91</v>
      </c>
      <c r="E637" s="3">
        <v>20</v>
      </c>
      <c r="F637" s="3">
        <v>33</v>
      </c>
      <c r="G637" s="1">
        <v>2</v>
      </c>
      <c r="H637" s="1">
        <v>59</v>
      </c>
      <c r="I637" s="2" t="s">
        <v>8</v>
      </c>
      <c r="J637" s="7">
        <f>Tabla_cocina[[#This Row],[Precio Unitario]]*Tabla_cocina[[#This Row],[Cantidad Ordenada]]</f>
        <v>66</v>
      </c>
      <c r="K637" s="7">
        <f>Tabla_cocina[[#This Row],[Total del Pedido]]</f>
        <v>66</v>
      </c>
      <c r="L637" s="7">
        <f>Tabla_cocina[[#This Row],[Ganancia Bruta]]-Tabla_cocina[[#This Row],[Costo]]</f>
        <v>26</v>
      </c>
      <c r="M637" s="7">
        <f>Tabla_cocina[[#This Row],[Costo Unitario]]*Tabla_cocina[[#This Row],[Cantidad Ordenada]]</f>
        <v>40</v>
      </c>
      <c r="N637" s="12">
        <f>(Tabla_cocina[[#This Row],[Ganancia Neta]]/Tabla_cocina[[#This Row],[Costo]])</f>
        <v>0.65</v>
      </c>
      <c r="O637" s="17">
        <f>Tabla_cocina[[#This Row],[Tiempo de Preparacion]]/1440</f>
        <v>4.0972222222222222E-2</v>
      </c>
    </row>
    <row r="638" spans="1:15" x14ac:dyDescent="0.3">
      <c r="A638" s="1">
        <v>248</v>
      </c>
      <c r="B638" s="1">
        <v>12</v>
      </c>
      <c r="C638" s="2" t="s">
        <v>20</v>
      </c>
      <c r="D638" s="2" t="s">
        <v>97</v>
      </c>
      <c r="E638" s="3">
        <v>20</v>
      </c>
      <c r="F638" s="3">
        <v>34</v>
      </c>
      <c r="G638" s="1">
        <v>1</v>
      </c>
      <c r="H638" s="1">
        <v>32</v>
      </c>
      <c r="I638" s="2" t="s">
        <v>8</v>
      </c>
      <c r="J638" s="7">
        <f>Tabla_cocina[[#This Row],[Precio Unitario]]*Tabla_cocina[[#This Row],[Cantidad Ordenada]]</f>
        <v>34</v>
      </c>
      <c r="K638" s="7">
        <f>Tabla_cocina[[#This Row],[Total del Pedido]]</f>
        <v>34</v>
      </c>
      <c r="L638" s="7">
        <f>Tabla_cocina[[#This Row],[Ganancia Bruta]]-Tabla_cocina[[#This Row],[Costo]]</f>
        <v>14</v>
      </c>
      <c r="M638" s="7">
        <f>Tabla_cocina[[#This Row],[Costo Unitario]]*Tabla_cocina[[#This Row],[Cantidad Ordenada]]</f>
        <v>20</v>
      </c>
      <c r="N638" s="12">
        <f>(Tabla_cocina[[#This Row],[Ganancia Neta]]/Tabla_cocina[[#This Row],[Costo]])</f>
        <v>0.7</v>
      </c>
      <c r="O638" s="17">
        <f>Tabla_cocina[[#This Row],[Tiempo de Preparacion]]/1440</f>
        <v>2.2222222222222223E-2</v>
      </c>
    </row>
    <row r="639" spans="1:15" x14ac:dyDescent="0.3">
      <c r="A639" s="1">
        <v>248</v>
      </c>
      <c r="B639" s="1">
        <v>12</v>
      </c>
      <c r="C639" s="2" t="s">
        <v>13</v>
      </c>
      <c r="D639" s="2" t="s">
        <v>90</v>
      </c>
      <c r="E639" s="3">
        <v>17</v>
      </c>
      <c r="F639" s="3">
        <v>29</v>
      </c>
      <c r="G639" s="1">
        <v>3</v>
      </c>
      <c r="H639" s="1">
        <v>51</v>
      </c>
      <c r="I639" s="2" t="s">
        <v>8</v>
      </c>
      <c r="J639" s="7">
        <f>Tabla_cocina[[#This Row],[Precio Unitario]]*Tabla_cocina[[#This Row],[Cantidad Ordenada]]</f>
        <v>87</v>
      </c>
      <c r="K639" s="7">
        <f>Tabla_cocina[[#This Row],[Total del Pedido]]</f>
        <v>87</v>
      </c>
      <c r="L639" s="7">
        <f>Tabla_cocina[[#This Row],[Ganancia Bruta]]-Tabla_cocina[[#This Row],[Costo]]</f>
        <v>36</v>
      </c>
      <c r="M639" s="7">
        <f>Tabla_cocina[[#This Row],[Costo Unitario]]*Tabla_cocina[[#This Row],[Cantidad Ordenada]]</f>
        <v>51</v>
      </c>
      <c r="N639" s="12">
        <f>(Tabla_cocina[[#This Row],[Ganancia Neta]]/Tabla_cocina[[#This Row],[Costo]])</f>
        <v>0.70588235294117652</v>
      </c>
      <c r="O639" s="17">
        <f>Tabla_cocina[[#This Row],[Tiempo de Preparacion]]/1440</f>
        <v>3.5416666666666666E-2</v>
      </c>
    </row>
    <row r="640" spans="1:15" x14ac:dyDescent="0.3">
      <c r="A640" s="1">
        <v>248</v>
      </c>
      <c r="B640" s="1">
        <v>12</v>
      </c>
      <c r="C640" s="2" t="s">
        <v>10</v>
      </c>
      <c r="D640" s="2" t="s">
        <v>87</v>
      </c>
      <c r="E640" s="3">
        <v>16</v>
      </c>
      <c r="F640" s="3">
        <v>27</v>
      </c>
      <c r="G640" s="1">
        <v>2</v>
      </c>
      <c r="H640" s="1">
        <v>6</v>
      </c>
      <c r="I640" s="2" t="s">
        <v>8</v>
      </c>
      <c r="J640" s="7">
        <f>Tabla_cocina[[#This Row],[Precio Unitario]]*Tabla_cocina[[#This Row],[Cantidad Ordenada]]</f>
        <v>54</v>
      </c>
      <c r="K640" s="7">
        <f>Tabla_cocina[[#This Row],[Total del Pedido]]</f>
        <v>54</v>
      </c>
      <c r="L640" s="7">
        <f>Tabla_cocina[[#This Row],[Ganancia Bruta]]-Tabla_cocina[[#This Row],[Costo]]</f>
        <v>22</v>
      </c>
      <c r="M640" s="7">
        <f>Tabla_cocina[[#This Row],[Costo Unitario]]*Tabla_cocina[[#This Row],[Cantidad Ordenada]]</f>
        <v>32</v>
      </c>
      <c r="N640" s="12">
        <f>(Tabla_cocina[[#This Row],[Ganancia Neta]]/Tabla_cocina[[#This Row],[Costo]])</f>
        <v>0.6875</v>
      </c>
      <c r="O640" s="17">
        <f>Tabla_cocina[[#This Row],[Tiempo de Preparacion]]/1440</f>
        <v>4.1666666666666666E-3</v>
      </c>
    </row>
    <row r="641" spans="1:15" x14ac:dyDescent="0.3">
      <c r="A641" s="1">
        <v>248</v>
      </c>
      <c r="B641" s="1">
        <v>12</v>
      </c>
      <c r="C641" s="2" t="s">
        <v>26</v>
      </c>
      <c r="D641" s="2" t="s">
        <v>103</v>
      </c>
      <c r="E641" s="3">
        <v>15</v>
      </c>
      <c r="F641" s="3">
        <v>25</v>
      </c>
      <c r="G641" s="1">
        <v>2</v>
      </c>
      <c r="H641" s="1">
        <v>31</v>
      </c>
      <c r="I641" s="2" t="s">
        <v>6</v>
      </c>
      <c r="J641" s="7">
        <f>Tabla_cocina[[#This Row],[Precio Unitario]]*Tabla_cocina[[#This Row],[Cantidad Ordenada]]</f>
        <v>50</v>
      </c>
      <c r="K641" s="7">
        <f>Tabla_cocina[[#This Row],[Total del Pedido]]</f>
        <v>50</v>
      </c>
      <c r="L641" s="7">
        <f>Tabla_cocina[[#This Row],[Ganancia Bruta]]-Tabla_cocina[[#This Row],[Costo]]</f>
        <v>20</v>
      </c>
      <c r="M641" s="7">
        <f>Tabla_cocina[[#This Row],[Costo Unitario]]*Tabla_cocina[[#This Row],[Cantidad Ordenada]]</f>
        <v>30</v>
      </c>
      <c r="N641" s="12">
        <f>(Tabla_cocina[[#This Row],[Ganancia Neta]]/Tabla_cocina[[#This Row],[Costo]])</f>
        <v>0.66666666666666663</v>
      </c>
      <c r="O641" s="17">
        <f>Tabla_cocina[[#This Row],[Tiempo de Preparacion]]/1440</f>
        <v>2.1527777777777778E-2</v>
      </c>
    </row>
    <row r="642" spans="1:15" x14ac:dyDescent="0.3">
      <c r="A642" s="1">
        <v>249</v>
      </c>
      <c r="B642" s="1">
        <v>8</v>
      </c>
      <c r="C642" s="2" t="s">
        <v>19</v>
      </c>
      <c r="D642" s="2" t="s">
        <v>96</v>
      </c>
      <c r="E642" s="3">
        <v>13</v>
      </c>
      <c r="F642" s="3">
        <v>22</v>
      </c>
      <c r="G642" s="1">
        <v>2</v>
      </c>
      <c r="H642" s="1">
        <v>51</v>
      </c>
      <c r="I642" s="2" t="s">
        <v>8</v>
      </c>
      <c r="J642" s="7">
        <f>Tabla_cocina[[#This Row],[Precio Unitario]]*Tabla_cocina[[#This Row],[Cantidad Ordenada]]</f>
        <v>44</v>
      </c>
      <c r="K642" s="7">
        <f>Tabla_cocina[[#This Row],[Total del Pedido]]</f>
        <v>44</v>
      </c>
      <c r="L642" s="7">
        <f>Tabla_cocina[[#This Row],[Ganancia Bruta]]-Tabla_cocina[[#This Row],[Costo]]</f>
        <v>18</v>
      </c>
      <c r="M642" s="7">
        <f>Tabla_cocina[[#This Row],[Costo Unitario]]*Tabla_cocina[[#This Row],[Cantidad Ordenada]]</f>
        <v>26</v>
      </c>
      <c r="N642" s="12">
        <f>(Tabla_cocina[[#This Row],[Ganancia Neta]]/Tabla_cocina[[#This Row],[Costo]])</f>
        <v>0.69230769230769229</v>
      </c>
      <c r="O642" s="17">
        <f>Tabla_cocina[[#This Row],[Tiempo de Preparacion]]/1440</f>
        <v>3.5416666666666666E-2</v>
      </c>
    </row>
    <row r="643" spans="1:15" x14ac:dyDescent="0.3">
      <c r="A643" s="1">
        <v>249</v>
      </c>
      <c r="B643" s="1">
        <v>8</v>
      </c>
      <c r="C643" s="2" t="s">
        <v>24</v>
      </c>
      <c r="D643" s="2" t="s">
        <v>101</v>
      </c>
      <c r="E643" s="3">
        <v>10</v>
      </c>
      <c r="F643" s="3">
        <v>18</v>
      </c>
      <c r="G643" s="1">
        <v>2</v>
      </c>
      <c r="H643" s="1">
        <v>58</v>
      </c>
      <c r="I643" s="2" t="s">
        <v>6</v>
      </c>
      <c r="J643" s="7">
        <f>Tabla_cocina[[#This Row],[Precio Unitario]]*Tabla_cocina[[#This Row],[Cantidad Ordenada]]</f>
        <v>36</v>
      </c>
      <c r="K643" s="7">
        <f>Tabla_cocina[[#This Row],[Total del Pedido]]</f>
        <v>36</v>
      </c>
      <c r="L643" s="7">
        <f>Tabla_cocina[[#This Row],[Ganancia Bruta]]-Tabla_cocina[[#This Row],[Costo]]</f>
        <v>16</v>
      </c>
      <c r="M643" s="7">
        <f>Tabla_cocina[[#This Row],[Costo Unitario]]*Tabla_cocina[[#This Row],[Cantidad Ordenada]]</f>
        <v>20</v>
      </c>
      <c r="N643" s="12">
        <f>(Tabla_cocina[[#This Row],[Ganancia Neta]]/Tabla_cocina[[#This Row],[Costo]])</f>
        <v>0.8</v>
      </c>
      <c r="O643" s="17">
        <f>Tabla_cocina[[#This Row],[Tiempo de Preparacion]]/1440</f>
        <v>4.027777777777778E-2</v>
      </c>
    </row>
    <row r="644" spans="1:15" x14ac:dyDescent="0.3">
      <c r="A644" s="1">
        <v>250</v>
      </c>
      <c r="B644" s="1">
        <v>8</v>
      </c>
      <c r="C644" s="2" t="s">
        <v>21</v>
      </c>
      <c r="D644" s="2" t="s">
        <v>98</v>
      </c>
      <c r="E644" s="3">
        <v>12</v>
      </c>
      <c r="F644" s="3">
        <v>20</v>
      </c>
      <c r="G644" s="1">
        <v>1</v>
      </c>
      <c r="H644" s="1">
        <v>29</v>
      </c>
      <c r="I644" s="2" t="s">
        <v>8</v>
      </c>
      <c r="J644" s="7">
        <f>Tabla_cocina[[#This Row],[Precio Unitario]]*Tabla_cocina[[#This Row],[Cantidad Ordenada]]</f>
        <v>20</v>
      </c>
      <c r="K644" s="7">
        <f>Tabla_cocina[[#This Row],[Total del Pedido]]</f>
        <v>20</v>
      </c>
      <c r="L644" s="7">
        <f>Tabla_cocina[[#This Row],[Ganancia Bruta]]-Tabla_cocina[[#This Row],[Costo]]</f>
        <v>8</v>
      </c>
      <c r="M644" s="7">
        <f>Tabla_cocina[[#This Row],[Costo Unitario]]*Tabla_cocina[[#This Row],[Cantidad Ordenada]]</f>
        <v>12</v>
      </c>
      <c r="N644" s="12">
        <f>(Tabla_cocina[[#This Row],[Ganancia Neta]]/Tabla_cocina[[#This Row],[Costo]])</f>
        <v>0.66666666666666663</v>
      </c>
      <c r="O644" s="17">
        <f>Tabla_cocina[[#This Row],[Tiempo de Preparacion]]/1440</f>
        <v>2.013888888888889E-2</v>
      </c>
    </row>
    <row r="645" spans="1:15" x14ac:dyDescent="0.3">
      <c r="A645" s="1">
        <v>251</v>
      </c>
      <c r="B645" s="1">
        <v>12</v>
      </c>
      <c r="C645" s="2" t="s">
        <v>25</v>
      </c>
      <c r="D645" s="2" t="s">
        <v>102</v>
      </c>
      <c r="E645" s="3">
        <v>15</v>
      </c>
      <c r="F645" s="3">
        <v>26</v>
      </c>
      <c r="G645" s="1">
        <v>1</v>
      </c>
      <c r="H645" s="1">
        <v>25</v>
      </c>
      <c r="I645" s="2" t="s">
        <v>8</v>
      </c>
      <c r="J645" s="7">
        <f>Tabla_cocina[[#This Row],[Precio Unitario]]*Tabla_cocina[[#This Row],[Cantidad Ordenada]]</f>
        <v>26</v>
      </c>
      <c r="K645" s="7">
        <f>Tabla_cocina[[#This Row],[Total del Pedido]]</f>
        <v>26</v>
      </c>
      <c r="L645" s="7">
        <f>Tabla_cocina[[#This Row],[Ganancia Bruta]]-Tabla_cocina[[#This Row],[Costo]]</f>
        <v>11</v>
      </c>
      <c r="M645" s="7">
        <f>Tabla_cocina[[#This Row],[Costo Unitario]]*Tabla_cocina[[#This Row],[Cantidad Ordenada]]</f>
        <v>15</v>
      </c>
      <c r="N645" s="12">
        <f>(Tabla_cocina[[#This Row],[Ganancia Neta]]/Tabla_cocina[[#This Row],[Costo]])</f>
        <v>0.73333333333333328</v>
      </c>
      <c r="O645" s="17">
        <f>Tabla_cocina[[#This Row],[Tiempo de Preparacion]]/1440</f>
        <v>1.7361111111111112E-2</v>
      </c>
    </row>
    <row r="646" spans="1:15" x14ac:dyDescent="0.3">
      <c r="A646" s="1">
        <v>251</v>
      </c>
      <c r="B646" s="1">
        <v>12</v>
      </c>
      <c r="C646" s="2" t="s">
        <v>19</v>
      </c>
      <c r="D646" s="2" t="s">
        <v>96</v>
      </c>
      <c r="E646" s="3">
        <v>13</v>
      </c>
      <c r="F646" s="3">
        <v>22</v>
      </c>
      <c r="G646" s="1">
        <v>1</v>
      </c>
      <c r="H646" s="1">
        <v>34</v>
      </c>
      <c r="I646" s="2" t="s">
        <v>6</v>
      </c>
      <c r="J646" s="7">
        <f>Tabla_cocina[[#This Row],[Precio Unitario]]*Tabla_cocina[[#This Row],[Cantidad Ordenada]]</f>
        <v>22</v>
      </c>
      <c r="K646" s="7">
        <f>Tabla_cocina[[#This Row],[Total del Pedido]]</f>
        <v>22</v>
      </c>
      <c r="L646" s="7">
        <f>Tabla_cocina[[#This Row],[Ganancia Bruta]]-Tabla_cocina[[#This Row],[Costo]]</f>
        <v>9</v>
      </c>
      <c r="M646" s="7">
        <f>Tabla_cocina[[#This Row],[Costo Unitario]]*Tabla_cocina[[#This Row],[Cantidad Ordenada]]</f>
        <v>13</v>
      </c>
      <c r="N646" s="12">
        <f>(Tabla_cocina[[#This Row],[Ganancia Neta]]/Tabla_cocina[[#This Row],[Costo]])</f>
        <v>0.69230769230769229</v>
      </c>
      <c r="O646" s="17">
        <f>Tabla_cocina[[#This Row],[Tiempo de Preparacion]]/1440</f>
        <v>2.361111111111111E-2</v>
      </c>
    </row>
    <row r="647" spans="1:15" x14ac:dyDescent="0.3">
      <c r="A647" s="1">
        <v>251</v>
      </c>
      <c r="B647" s="1">
        <v>12</v>
      </c>
      <c r="C647" s="2" t="s">
        <v>22</v>
      </c>
      <c r="D647" s="2" t="s">
        <v>99</v>
      </c>
      <c r="E647" s="3">
        <v>14</v>
      </c>
      <c r="F647" s="3">
        <v>23</v>
      </c>
      <c r="G647" s="1">
        <v>1</v>
      </c>
      <c r="H647" s="1">
        <v>23</v>
      </c>
      <c r="I647" s="2" t="s">
        <v>8</v>
      </c>
      <c r="J647" s="7">
        <f>Tabla_cocina[[#This Row],[Precio Unitario]]*Tabla_cocina[[#This Row],[Cantidad Ordenada]]</f>
        <v>23</v>
      </c>
      <c r="K647" s="7">
        <f>Tabla_cocina[[#This Row],[Total del Pedido]]</f>
        <v>23</v>
      </c>
      <c r="L647" s="7">
        <f>Tabla_cocina[[#This Row],[Ganancia Bruta]]-Tabla_cocina[[#This Row],[Costo]]</f>
        <v>9</v>
      </c>
      <c r="M647" s="7">
        <f>Tabla_cocina[[#This Row],[Costo Unitario]]*Tabla_cocina[[#This Row],[Cantidad Ordenada]]</f>
        <v>14</v>
      </c>
      <c r="N647" s="12">
        <f>(Tabla_cocina[[#This Row],[Ganancia Neta]]/Tabla_cocina[[#This Row],[Costo]])</f>
        <v>0.6428571428571429</v>
      </c>
      <c r="O647" s="17">
        <f>Tabla_cocina[[#This Row],[Tiempo de Preparacion]]/1440</f>
        <v>1.5972222222222221E-2</v>
      </c>
    </row>
    <row r="648" spans="1:15" x14ac:dyDescent="0.3">
      <c r="A648" s="1">
        <v>251</v>
      </c>
      <c r="B648" s="1">
        <v>12</v>
      </c>
      <c r="C648" s="2" t="s">
        <v>16</v>
      </c>
      <c r="D648" s="2" t="s">
        <v>93</v>
      </c>
      <c r="E648" s="3">
        <v>11</v>
      </c>
      <c r="F648" s="3">
        <v>19</v>
      </c>
      <c r="G648" s="1">
        <v>2</v>
      </c>
      <c r="H648" s="1">
        <v>40</v>
      </c>
      <c r="I648" s="2" t="s">
        <v>8</v>
      </c>
      <c r="J648" s="7">
        <f>Tabla_cocina[[#This Row],[Precio Unitario]]*Tabla_cocina[[#This Row],[Cantidad Ordenada]]</f>
        <v>38</v>
      </c>
      <c r="K648" s="7">
        <f>Tabla_cocina[[#This Row],[Total del Pedido]]</f>
        <v>38</v>
      </c>
      <c r="L648" s="7">
        <f>Tabla_cocina[[#This Row],[Ganancia Bruta]]-Tabla_cocina[[#This Row],[Costo]]</f>
        <v>16</v>
      </c>
      <c r="M648" s="7">
        <f>Tabla_cocina[[#This Row],[Costo Unitario]]*Tabla_cocina[[#This Row],[Cantidad Ordenada]]</f>
        <v>22</v>
      </c>
      <c r="N648" s="12">
        <f>(Tabla_cocina[[#This Row],[Ganancia Neta]]/Tabla_cocina[[#This Row],[Costo]])</f>
        <v>0.72727272727272729</v>
      </c>
      <c r="O648" s="17">
        <f>Tabla_cocina[[#This Row],[Tiempo de Preparacion]]/1440</f>
        <v>2.7777777777777776E-2</v>
      </c>
    </row>
    <row r="649" spans="1:15" x14ac:dyDescent="0.3">
      <c r="A649" s="1">
        <v>252</v>
      </c>
      <c r="B649" s="1">
        <v>4</v>
      </c>
      <c r="C649" s="2" t="s">
        <v>26</v>
      </c>
      <c r="D649" s="2" t="s">
        <v>103</v>
      </c>
      <c r="E649" s="3">
        <v>15</v>
      </c>
      <c r="F649" s="3">
        <v>25</v>
      </c>
      <c r="G649" s="1">
        <v>2</v>
      </c>
      <c r="H649" s="1">
        <v>53</v>
      </c>
      <c r="I649" s="2" t="s">
        <v>8</v>
      </c>
      <c r="J649" s="7">
        <f>Tabla_cocina[[#This Row],[Precio Unitario]]*Tabla_cocina[[#This Row],[Cantidad Ordenada]]</f>
        <v>50</v>
      </c>
      <c r="K649" s="7">
        <f>Tabla_cocina[[#This Row],[Total del Pedido]]</f>
        <v>50</v>
      </c>
      <c r="L649" s="7">
        <f>Tabla_cocina[[#This Row],[Ganancia Bruta]]-Tabla_cocina[[#This Row],[Costo]]</f>
        <v>20</v>
      </c>
      <c r="M649" s="7">
        <f>Tabla_cocina[[#This Row],[Costo Unitario]]*Tabla_cocina[[#This Row],[Cantidad Ordenada]]</f>
        <v>30</v>
      </c>
      <c r="N649" s="12">
        <f>(Tabla_cocina[[#This Row],[Ganancia Neta]]/Tabla_cocina[[#This Row],[Costo]])</f>
        <v>0.66666666666666663</v>
      </c>
      <c r="O649" s="17">
        <f>Tabla_cocina[[#This Row],[Tiempo de Preparacion]]/1440</f>
        <v>3.6805555555555557E-2</v>
      </c>
    </row>
    <row r="650" spans="1:15" x14ac:dyDescent="0.3">
      <c r="A650" s="1">
        <v>252</v>
      </c>
      <c r="B650" s="1">
        <v>4</v>
      </c>
      <c r="C650" s="2" t="s">
        <v>25</v>
      </c>
      <c r="D650" s="2" t="s">
        <v>102</v>
      </c>
      <c r="E650" s="3">
        <v>15</v>
      </c>
      <c r="F650" s="3">
        <v>26</v>
      </c>
      <c r="G650" s="1">
        <v>2</v>
      </c>
      <c r="H650" s="1">
        <v>31</v>
      </c>
      <c r="I650" s="2" t="s">
        <v>6</v>
      </c>
      <c r="J650" s="7">
        <f>Tabla_cocina[[#This Row],[Precio Unitario]]*Tabla_cocina[[#This Row],[Cantidad Ordenada]]</f>
        <v>52</v>
      </c>
      <c r="K650" s="7">
        <f>Tabla_cocina[[#This Row],[Total del Pedido]]</f>
        <v>52</v>
      </c>
      <c r="L650" s="7">
        <f>Tabla_cocina[[#This Row],[Ganancia Bruta]]-Tabla_cocina[[#This Row],[Costo]]</f>
        <v>22</v>
      </c>
      <c r="M650" s="7">
        <f>Tabla_cocina[[#This Row],[Costo Unitario]]*Tabla_cocina[[#This Row],[Cantidad Ordenada]]</f>
        <v>30</v>
      </c>
      <c r="N650" s="12">
        <f>(Tabla_cocina[[#This Row],[Ganancia Neta]]/Tabla_cocina[[#This Row],[Costo]])</f>
        <v>0.73333333333333328</v>
      </c>
      <c r="O650" s="17">
        <f>Tabla_cocina[[#This Row],[Tiempo de Preparacion]]/1440</f>
        <v>2.1527777777777778E-2</v>
      </c>
    </row>
    <row r="651" spans="1:15" x14ac:dyDescent="0.3">
      <c r="A651" s="1">
        <v>253</v>
      </c>
      <c r="B651" s="1">
        <v>8</v>
      </c>
      <c r="C651" s="2" t="s">
        <v>26</v>
      </c>
      <c r="D651" s="2" t="s">
        <v>103</v>
      </c>
      <c r="E651" s="3">
        <v>15</v>
      </c>
      <c r="F651" s="3">
        <v>25</v>
      </c>
      <c r="G651" s="1">
        <v>1</v>
      </c>
      <c r="H651" s="1">
        <v>18</v>
      </c>
      <c r="I651" s="2" t="s">
        <v>6</v>
      </c>
      <c r="J651" s="7">
        <f>Tabla_cocina[[#This Row],[Precio Unitario]]*Tabla_cocina[[#This Row],[Cantidad Ordenada]]</f>
        <v>25</v>
      </c>
      <c r="K651" s="7">
        <f>Tabla_cocina[[#This Row],[Total del Pedido]]</f>
        <v>25</v>
      </c>
      <c r="L651" s="7">
        <f>Tabla_cocina[[#This Row],[Ganancia Bruta]]-Tabla_cocina[[#This Row],[Costo]]</f>
        <v>10</v>
      </c>
      <c r="M651" s="7">
        <f>Tabla_cocina[[#This Row],[Costo Unitario]]*Tabla_cocina[[#This Row],[Cantidad Ordenada]]</f>
        <v>15</v>
      </c>
      <c r="N651" s="12">
        <f>(Tabla_cocina[[#This Row],[Ganancia Neta]]/Tabla_cocina[[#This Row],[Costo]])</f>
        <v>0.66666666666666663</v>
      </c>
      <c r="O651" s="17">
        <f>Tabla_cocina[[#This Row],[Tiempo de Preparacion]]/1440</f>
        <v>1.2500000000000001E-2</v>
      </c>
    </row>
    <row r="652" spans="1:15" x14ac:dyDescent="0.3">
      <c r="A652" s="1">
        <v>253</v>
      </c>
      <c r="B652" s="1">
        <v>8</v>
      </c>
      <c r="C652" s="2" t="s">
        <v>23</v>
      </c>
      <c r="D652" s="2" t="s">
        <v>100</v>
      </c>
      <c r="E652" s="3">
        <v>13</v>
      </c>
      <c r="F652" s="3">
        <v>21</v>
      </c>
      <c r="G652" s="1">
        <v>2</v>
      </c>
      <c r="H652" s="1">
        <v>8</v>
      </c>
      <c r="I652" s="2" t="s">
        <v>6</v>
      </c>
      <c r="J652" s="7">
        <f>Tabla_cocina[[#This Row],[Precio Unitario]]*Tabla_cocina[[#This Row],[Cantidad Ordenada]]</f>
        <v>42</v>
      </c>
      <c r="K652" s="7">
        <f>Tabla_cocina[[#This Row],[Total del Pedido]]</f>
        <v>42</v>
      </c>
      <c r="L652" s="7">
        <f>Tabla_cocina[[#This Row],[Ganancia Bruta]]-Tabla_cocina[[#This Row],[Costo]]</f>
        <v>16</v>
      </c>
      <c r="M652" s="7">
        <f>Tabla_cocina[[#This Row],[Costo Unitario]]*Tabla_cocina[[#This Row],[Cantidad Ordenada]]</f>
        <v>26</v>
      </c>
      <c r="N652" s="12">
        <f>(Tabla_cocina[[#This Row],[Ganancia Neta]]/Tabla_cocina[[#This Row],[Costo]])</f>
        <v>0.61538461538461542</v>
      </c>
      <c r="O652" s="17">
        <f>Tabla_cocina[[#This Row],[Tiempo de Preparacion]]/1440</f>
        <v>5.5555555555555558E-3</v>
      </c>
    </row>
    <row r="653" spans="1:15" x14ac:dyDescent="0.3">
      <c r="A653" s="1">
        <v>253</v>
      </c>
      <c r="B653" s="1">
        <v>8</v>
      </c>
      <c r="C653" s="2" t="s">
        <v>13</v>
      </c>
      <c r="D653" s="2" t="s">
        <v>90</v>
      </c>
      <c r="E653" s="3">
        <v>17</v>
      </c>
      <c r="F653" s="3">
        <v>29</v>
      </c>
      <c r="G653" s="1">
        <v>3</v>
      </c>
      <c r="H653" s="1">
        <v>29</v>
      </c>
      <c r="I653" s="2" t="s">
        <v>8</v>
      </c>
      <c r="J653" s="7">
        <f>Tabla_cocina[[#This Row],[Precio Unitario]]*Tabla_cocina[[#This Row],[Cantidad Ordenada]]</f>
        <v>87</v>
      </c>
      <c r="K653" s="7">
        <f>Tabla_cocina[[#This Row],[Total del Pedido]]</f>
        <v>87</v>
      </c>
      <c r="L653" s="7">
        <f>Tabla_cocina[[#This Row],[Ganancia Bruta]]-Tabla_cocina[[#This Row],[Costo]]</f>
        <v>36</v>
      </c>
      <c r="M653" s="7">
        <f>Tabla_cocina[[#This Row],[Costo Unitario]]*Tabla_cocina[[#This Row],[Cantidad Ordenada]]</f>
        <v>51</v>
      </c>
      <c r="N653" s="12">
        <f>(Tabla_cocina[[#This Row],[Ganancia Neta]]/Tabla_cocina[[#This Row],[Costo]])</f>
        <v>0.70588235294117652</v>
      </c>
      <c r="O653" s="17">
        <f>Tabla_cocina[[#This Row],[Tiempo de Preparacion]]/1440</f>
        <v>2.013888888888889E-2</v>
      </c>
    </row>
    <row r="654" spans="1:15" x14ac:dyDescent="0.3">
      <c r="A654" s="1">
        <v>254</v>
      </c>
      <c r="B654" s="1">
        <v>10</v>
      </c>
      <c r="C654" s="2" t="s">
        <v>9</v>
      </c>
      <c r="D654" s="2" t="s">
        <v>86</v>
      </c>
      <c r="E654" s="3">
        <v>19</v>
      </c>
      <c r="F654" s="3">
        <v>31</v>
      </c>
      <c r="G654" s="1">
        <v>3</v>
      </c>
      <c r="H654" s="1">
        <v>33</v>
      </c>
      <c r="I654" s="2" t="s">
        <v>6</v>
      </c>
      <c r="J654" s="7">
        <f>Tabla_cocina[[#This Row],[Precio Unitario]]*Tabla_cocina[[#This Row],[Cantidad Ordenada]]</f>
        <v>93</v>
      </c>
      <c r="K654" s="7">
        <f>Tabla_cocina[[#This Row],[Total del Pedido]]</f>
        <v>93</v>
      </c>
      <c r="L654" s="7">
        <f>Tabla_cocina[[#This Row],[Ganancia Bruta]]-Tabla_cocina[[#This Row],[Costo]]</f>
        <v>36</v>
      </c>
      <c r="M654" s="7">
        <f>Tabla_cocina[[#This Row],[Costo Unitario]]*Tabla_cocina[[#This Row],[Cantidad Ordenada]]</f>
        <v>57</v>
      </c>
      <c r="N654" s="12">
        <f>(Tabla_cocina[[#This Row],[Ganancia Neta]]/Tabla_cocina[[#This Row],[Costo]])</f>
        <v>0.63157894736842102</v>
      </c>
      <c r="O654" s="17">
        <f>Tabla_cocina[[#This Row],[Tiempo de Preparacion]]/1440</f>
        <v>2.2916666666666665E-2</v>
      </c>
    </row>
    <row r="655" spans="1:15" x14ac:dyDescent="0.3">
      <c r="A655" s="1">
        <v>254</v>
      </c>
      <c r="B655" s="1">
        <v>10</v>
      </c>
      <c r="C655" s="2" t="s">
        <v>25</v>
      </c>
      <c r="D655" s="2" t="s">
        <v>102</v>
      </c>
      <c r="E655" s="3">
        <v>15</v>
      </c>
      <c r="F655" s="3">
        <v>26</v>
      </c>
      <c r="G655" s="1">
        <v>2</v>
      </c>
      <c r="H655" s="1">
        <v>10</v>
      </c>
      <c r="I655" s="2" t="s">
        <v>8</v>
      </c>
      <c r="J655" s="7">
        <f>Tabla_cocina[[#This Row],[Precio Unitario]]*Tabla_cocina[[#This Row],[Cantidad Ordenada]]</f>
        <v>52</v>
      </c>
      <c r="K655" s="7">
        <f>Tabla_cocina[[#This Row],[Total del Pedido]]</f>
        <v>52</v>
      </c>
      <c r="L655" s="7">
        <f>Tabla_cocina[[#This Row],[Ganancia Bruta]]-Tabla_cocina[[#This Row],[Costo]]</f>
        <v>22</v>
      </c>
      <c r="M655" s="7">
        <f>Tabla_cocina[[#This Row],[Costo Unitario]]*Tabla_cocina[[#This Row],[Cantidad Ordenada]]</f>
        <v>30</v>
      </c>
      <c r="N655" s="12">
        <f>(Tabla_cocina[[#This Row],[Ganancia Neta]]/Tabla_cocina[[#This Row],[Costo]])</f>
        <v>0.73333333333333328</v>
      </c>
      <c r="O655" s="17">
        <f>Tabla_cocina[[#This Row],[Tiempo de Preparacion]]/1440</f>
        <v>6.9444444444444441E-3</v>
      </c>
    </row>
    <row r="656" spans="1:15" x14ac:dyDescent="0.3">
      <c r="A656" s="1">
        <v>254</v>
      </c>
      <c r="B656" s="1">
        <v>10</v>
      </c>
      <c r="C656" s="2" t="s">
        <v>20</v>
      </c>
      <c r="D656" s="2" t="s">
        <v>97</v>
      </c>
      <c r="E656" s="3">
        <v>20</v>
      </c>
      <c r="F656" s="3">
        <v>34</v>
      </c>
      <c r="G656" s="1">
        <v>2</v>
      </c>
      <c r="H656" s="1">
        <v>56</v>
      </c>
      <c r="I656" s="2" t="s">
        <v>6</v>
      </c>
      <c r="J656" s="7">
        <f>Tabla_cocina[[#This Row],[Precio Unitario]]*Tabla_cocina[[#This Row],[Cantidad Ordenada]]</f>
        <v>68</v>
      </c>
      <c r="K656" s="7">
        <f>Tabla_cocina[[#This Row],[Total del Pedido]]</f>
        <v>68</v>
      </c>
      <c r="L656" s="7">
        <f>Tabla_cocina[[#This Row],[Ganancia Bruta]]-Tabla_cocina[[#This Row],[Costo]]</f>
        <v>28</v>
      </c>
      <c r="M656" s="7">
        <f>Tabla_cocina[[#This Row],[Costo Unitario]]*Tabla_cocina[[#This Row],[Cantidad Ordenada]]</f>
        <v>40</v>
      </c>
      <c r="N656" s="12">
        <f>(Tabla_cocina[[#This Row],[Ganancia Neta]]/Tabla_cocina[[#This Row],[Costo]])</f>
        <v>0.7</v>
      </c>
      <c r="O656" s="17">
        <f>Tabla_cocina[[#This Row],[Tiempo de Preparacion]]/1440</f>
        <v>3.888888888888889E-2</v>
      </c>
    </row>
    <row r="657" spans="1:15" x14ac:dyDescent="0.3">
      <c r="A657" s="1">
        <v>254</v>
      </c>
      <c r="B657" s="1">
        <v>10</v>
      </c>
      <c r="C657" s="2" t="s">
        <v>15</v>
      </c>
      <c r="D657" s="2" t="s">
        <v>92</v>
      </c>
      <c r="E657" s="3">
        <v>16</v>
      </c>
      <c r="F657" s="3">
        <v>28</v>
      </c>
      <c r="G657" s="1">
        <v>3</v>
      </c>
      <c r="H657" s="1">
        <v>42</v>
      </c>
      <c r="I657" s="2" t="s">
        <v>8</v>
      </c>
      <c r="J657" s="7">
        <f>Tabla_cocina[[#This Row],[Precio Unitario]]*Tabla_cocina[[#This Row],[Cantidad Ordenada]]</f>
        <v>84</v>
      </c>
      <c r="K657" s="7">
        <f>Tabla_cocina[[#This Row],[Total del Pedido]]</f>
        <v>84</v>
      </c>
      <c r="L657" s="7">
        <f>Tabla_cocina[[#This Row],[Ganancia Bruta]]-Tabla_cocina[[#This Row],[Costo]]</f>
        <v>36</v>
      </c>
      <c r="M657" s="7">
        <f>Tabla_cocina[[#This Row],[Costo Unitario]]*Tabla_cocina[[#This Row],[Cantidad Ordenada]]</f>
        <v>48</v>
      </c>
      <c r="N657" s="12">
        <f>(Tabla_cocina[[#This Row],[Ganancia Neta]]/Tabla_cocina[[#This Row],[Costo]])</f>
        <v>0.75</v>
      </c>
      <c r="O657" s="17">
        <f>Tabla_cocina[[#This Row],[Tiempo de Preparacion]]/1440</f>
        <v>2.9166666666666667E-2</v>
      </c>
    </row>
    <row r="658" spans="1:15" x14ac:dyDescent="0.3">
      <c r="A658" s="1">
        <v>255</v>
      </c>
      <c r="B658" s="1">
        <v>8</v>
      </c>
      <c r="C658" s="2" t="s">
        <v>26</v>
      </c>
      <c r="D658" s="2" t="s">
        <v>103</v>
      </c>
      <c r="E658" s="3">
        <v>15</v>
      </c>
      <c r="F658" s="3">
        <v>25</v>
      </c>
      <c r="G658" s="1">
        <v>1</v>
      </c>
      <c r="H658" s="1">
        <v>37</v>
      </c>
      <c r="I658" s="2" t="s">
        <v>6</v>
      </c>
      <c r="J658" s="7">
        <f>Tabla_cocina[[#This Row],[Precio Unitario]]*Tabla_cocina[[#This Row],[Cantidad Ordenada]]</f>
        <v>25</v>
      </c>
      <c r="K658" s="7">
        <f>Tabla_cocina[[#This Row],[Total del Pedido]]</f>
        <v>25</v>
      </c>
      <c r="L658" s="7">
        <f>Tabla_cocina[[#This Row],[Ganancia Bruta]]-Tabla_cocina[[#This Row],[Costo]]</f>
        <v>10</v>
      </c>
      <c r="M658" s="7">
        <f>Tabla_cocina[[#This Row],[Costo Unitario]]*Tabla_cocina[[#This Row],[Cantidad Ordenada]]</f>
        <v>15</v>
      </c>
      <c r="N658" s="12">
        <f>(Tabla_cocina[[#This Row],[Ganancia Neta]]/Tabla_cocina[[#This Row],[Costo]])</f>
        <v>0.66666666666666663</v>
      </c>
      <c r="O658" s="17">
        <f>Tabla_cocina[[#This Row],[Tiempo de Preparacion]]/1440</f>
        <v>2.5694444444444443E-2</v>
      </c>
    </row>
    <row r="659" spans="1:15" x14ac:dyDescent="0.3">
      <c r="A659" s="1">
        <v>256</v>
      </c>
      <c r="B659" s="1">
        <v>5</v>
      </c>
      <c r="C659" s="2" t="s">
        <v>23</v>
      </c>
      <c r="D659" s="2" t="s">
        <v>100</v>
      </c>
      <c r="E659" s="3">
        <v>13</v>
      </c>
      <c r="F659" s="3">
        <v>21</v>
      </c>
      <c r="G659" s="1">
        <v>1</v>
      </c>
      <c r="H659" s="1">
        <v>16</v>
      </c>
      <c r="I659" s="2" t="s">
        <v>6</v>
      </c>
      <c r="J659" s="7">
        <f>Tabla_cocina[[#This Row],[Precio Unitario]]*Tabla_cocina[[#This Row],[Cantidad Ordenada]]</f>
        <v>21</v>
      </c>
      <c r="K659" s="7">
        <f>Tabla_cocina[[#This Row],[Total del Pedido]]</f>
        <v>21</v>
      </c>
      <c r="L659" s="7">
        <f>Tabla_cocina[[#This Row],[Ganancia Bruta]]-Tabla_cocina[[#This Row],[Costo]]</f>
        <v>8</v>
      </c>
      <c r="M659" s="7">
        <f>Tabla_cocina[[#This Row],[Costo Unitario]]*Tabla_cocina[[#This Row],[Cantidad Ordenada]]</f>
        <v>13</v>
      </c>
      <c r="N659" s="12">
        <f>(Tabla_cocina[[#This Row],[Ganancia Neta]]/Tabla_cocina[[#This Row],[Costo]])</f>
        <v>0.61538461538461542</v>
      </c>
      <c r="O659" s="17">
        <f>Tabla_cocina[[#This Row],[Tiempo de Preparacion]]/1440</f>
        <v>1.1111111111111112E-2</v>
      </c>
    </row>
    <row r="660" spans="1:15" x14ac:dyDescent="0.3">
      <c r="A660" s="1">
        <v>257</v>
      </c>
      <c r="B660" s="1">
        <v>12</v>
      </c>
      <c r="C660" s="2" t="s">
        <v>22</v>
      </c>
      <c r="D660" s="2" t="s">
        <v>99</v>
      </c>
      <c r="E660" s="3">
        <v>14</v>
      </c>
      <c r="F660" s="3">
        <v>23</v>
      </c>
      <c r="G660" s="1">
        <v>2</v>
      </c>
      <c r="H660" s="1">
        <v>28</v>
      </c>
      <c r="I660" s="2" t="s">
        <v>8</v>
      </c>
      <c r="J660" s="7">
        <f>Tabla_cocina[[#This Row],[Precio Unitario]]*Tabla_cocina[[#This Row],[Cantidad Ordenada]]</f>
        <v>46</v>
      </c>
      <c r="K660" s="7">
        <f>Tabla_cocina[[#This Row],[Total del Pedido]]</f>
        <v>46</v>
      </c>
      <c r="L660" s="7">
        <f>Tabla_cocina[[#This Row],[Ganancia Bruta]]-Tabla_cocina[[#This Row],[Costo]]</f>
        <v>18</v>
      </c>
      <c r="M660" s="7">
        <f>Tabla_cocina[[#This Row],[Costo Unitario]]*Tabla_cocina[[#This Row],[Cantidad Ordenada]]</f>
        <v>28</v>
      </c>
      <c r="N660" s="12">
        <f>(Tabla_cocina[[#This Row],[Ganancia Neta]]/Tabla_cocina[[#This Row],[Costo]])</f>
        <v>0.6428571428571429</v>
      </c>
      <c r="O660" s="17">
        <f>Tabla_cocina[[#This Row],[Tiempo de Preparacion]]/1440</f>
        <v>1.9444444444444445E-2</v>
      </c>
    </row>
    <row r="661" spans="1:15" x14ac:dyDescent="0.3">
      <c r="A661" s="1">
        <v>258</v>
      </c>
      <c r="B661" s="1">
        <v>12</v>
      </c>
      <c r="C661" s="2" t="s">
        <v>26</v>
      </c>
      <c r="D661" s="2" t="s">
        <v>103</v>
      </c>
      <c r="E661" s="3">
        <v>15</v>
      </c>
      <c r="F661" s="3">
        <v>25</v>
      </c>
      <c r="G661" s="1">
        <v>1</v>
      </c>
      <c r="H661" s="1">
        <v>59</v>
      </c>
      <c r="I661" s="2" t="s">
        <v>6</v>
      </c>
      <c r="J661" s="7">
        <f>Tabla_cocina[[#This Row],[Precio Unitario]]*Tabla_cocina[[#This Row],[Cantidad Ordenada]]</f>
        <v>25</v>
      </c>
      <c r="K661" s="7">
        <f>Tabla_cocina[[#This Row],[Total del Pedido]]</f>
        <v>25</v>
      </c>
      <c r="L661" s="7">
        <f>Tabla_cocina[[#This Row],[Ganancia Bruta]]-Tabla_cocina[[#This Row],[Costo]]</f>
        <v>10</v>
      </c>
      <c r="M661" s="7">
        <f>Tabla_cocina[[#This Row],[Costo Unitario]]*Tabla_cocina[[#This Row],[Cantidad Ordenada]]</f>
        <v>15</v>
      </c>
      <c r="N661" s="12">
        <f>(Tabla_cocina[[#This Row],[Ganancia Neta]]/Tabla_cocina[[#This Row],[Costo]])</f>
        <v>0.66666666666666663</v>
      </c>
      <c r="O661" s="17">
        <f>Tabla_cocina[[#This Row],[Tiempo de Preparacion]]/1440</f>
        <v>4.0972222222222222E-2</v>
      </c>
    </row>
    <row r="662" spans="1:15" x14ac:dyDescent="0.3">
      <c r="A662" s="1">
        <v>258</v>
      </c>
      <c r="B662" s="1">
        <v>12</v>
      </c>
      <c r="C662" s="2" t="s">
        <v>21</v>
      </c>
      <c r="D662" s="2" t="s">
        <v>98</v>
      </c>
      <c r="E662" s="3">
        <v>12</v>
      </c>
      <c r="F662" s="3">
        <v>20</v>
      </c>
      <c r="G662" s="1">
        <v>1</v>
      </c>
      <c r="H662" s="1">
        <v>31</v>
      </c>
      <c r="I662" s="2" t="s">
        <v>6</v>
      </c>
      <c r="J662" s="7">
        <f>Tabla_cocina[[#This Row],[Precio Unitario]]*Tabla_cocina[[#This Row],[Cantidad Ordenada]]</f>
        <v>20</v>
      </c>
      <c r="K662" s="7">
        <f>Tabla_cocina[[#This Row],[Total del Pedido]]</f>
        <v>20</v>
      </c>
      <c r="L662" s="7">
        <f>Tabla_cocina[[#This Row],[Ganancia Bruta]]-Tabla_cocina[[#This Row],[Costo]]</f>
        <v>8</v>
      </c>
      <c r="M662" s="7">
        <f>Tabla_cocina[[#This Row],[Costo Unitario]]*Tabla_cocina[[#This Row],[Cantidad Ordenada]]</f>
        <v>12</v>
      </c>
      <c r="N662" s="12">
        <f>(Tabla_cocina[[#This Row],[Ganancia Neta]]/Tabla_cocina[[#This Row],[Costo]])</f>
        <v>0.66666666666666663</v>
      </c>
      <c r="O662" s="17">
        <f>Tabla_cocina[[#This Row],[Tiempo de Preparacion]]/1440</f>
        <v>2.1527777777777778E-2</v>
      </c>
    </row>
    <row r="663" spans="1:15" x14ac:dyDescent="0.3">
      <c r="A663" s="1">
        <v>258</v>
      </c>
      <c r="B663" s="1">
        <v>12</v>
      </c>
      <c r="C663" s="2" t="s">
        <v>18</v>
      </c>
      <c r="D663" s="2" t="s">
        <v>95</v>
      </c>
      <c r="E663" s="3">
        <v>19</v>
      </c>
      <c r="F663" s="3">
        <v>32</v>
      </c>
      <c r="G663" s="1">
        <v>1</v>
      </c>
      <c r="H663" s="1">
        <v>5</v>
      </c>
      <c r="I663" s="2" t="s">
        <v>6</v>
      </c>
      <c r="J663" s="7">
        <f>Tabla_cocina[[#This Row],[Precio Unitario]]*Tabla_cocina[[#This Row],[Cantidad Ordenada]]</f>
        <v>32</v>
      </c>
      <c r="K663" s="7">
        <f>Tabla_cocina[[#This Row],[Total del Pedido]]</f>
        <v>32</v>
      </c>
      <c r="L663" s="7">
        <f>Tabla_cocina[[#This Row],[Ganancia Bruta]]-Tabla_cocina[[#This Row],[Costo]]</f>
        <v>13</v>
      </c>
      <c r="M663" s="7">
        <f>Tabla_cocina[[#This Row],[Costo Unitario]]*Tabla_cocina[[#This Row],[Cantidad Ordenada]]</f>
        <v>19</v>
      </c>
      <c r="N663" s="12">
        <f>(Tabla_cocina[[#This Row],[Ganancia Neta]]/Tabla_cocina[[#This Row],[Costo]])</f>
        <v>0.68421052631578949</v>
      </c>
      <c r="O663" s="17">
        <f>Tabla_cocina[[#This Row],[Tiempo de Preparacion]]/1440</f>
        <v>3.472222222222222E-3</v>
      </c>
    </row>
    <row r="664" spans="1:15" x14ac:dyDescent="0.3">
      <c r="A664" s="1">
        <v>258</v>
      </c>
      <c r="B664" s="1">
        <v>12</v>
      </c>
      <c r="C664" s="2" t="s">
        <v>11</v>
      </c>
      <c r="D664" s="2" t="s">
        <v>88</v>
      </c>
      <c r="E664" s="3">
        <v>25</v>
      </c>
      <c r="F664" s="3">
        <v>40</v>
      </c>
      <c r="G664" s="1">
        <v>1</v>
      </c>
      <c r="H664" s="1">
        <v>10</v>
      </c>
      <c r="I664" s="2" t="s">
        <v>6</v>
      </c>
      <c r="J664" s="7">
        <f>Tabla_cocina[[#This Row],[Precio Unitario]]*Tabla_cocina[[#This Row],[Cantidad Ordenada]]</f>
        <v>40</v>
      </c>
      <c r="K664" s="7">
        <f>Tabla_cocina[[#This Row],[Total del Pedido]]</f>
        <v>40</v>
      </c>
      <c r="L664" s="7">
        <f>Tabla_cocina[[#This Row],[Ganancia Bruta]]-Tabla_cocina[[#This Row],[Costo]]</f>
        <v>15</v>
      </c>
      <c r="M664" s="7">
        <f>Tabla_cocina[[#This Row],[Costo Unitario]]*Tabla_cocina[[#This Row],[Cantidad Ordenada]]</f>
        <v>25</v>
      </c>
      <c r="N664" s="12">
        <f>(Tabla_cocina[[#This Row],[Ganancia Neta]]/Tabla_cocina[[#This Row],[Costo]])</f>
        <v>0.6</v>
      </c>
      <c r="O664" s="17">
        <f>Tabla_cocina[[#This Row],[Tiempo de Preparacion]]/1440</f>
        <v>6.9444444444444441E-3</v>
      </c>
    </row>
    <row r="665" spans="1:15" x14ac:dyDescent="0.3">
      <c r="A665" s="1">
        <v>259</v>
      </c>
      <c r="B665" s="1">
        <v>10</v>
      </c>
      <c r="C665" s="2" t="s">
        <v>10</v>
      </c>
      <c r="D665" s="2" t="s">
        <v>87</v>
      </c>
      <c r="E665" s="3">
        <v>16</v>
      </c>
      <c r="F665" s="3">
        <v>27</v>
      </c>
      <c r="G665" s="1">
        <v>3</v>
      </c>
      <c r="H665" s="1">
        <v>11</v>
      </c>
      <c r="I665" s="2" t="s">
        <v>8</v>
      </c>
      <c r="J665" s="7">
        <f>Tabla_cocina[[#This Row],[Precio Unitario]]*Tabla_cocina[[#This Row],[Cantidad Ordenada]]</f>
        <v>81</v>
      </c>
      <c r="K665" s="7">
        <f>Tabla_cocina[[#This Row],[Total del Pedido]]</f>
        <v>81</v>
      </c>
      <c r="L665" s="7">
        <f>Tabla_cocina[[#This Row],[Ganancia Bruta]]-Tabla_cocina[[#This Row],[Costo]]</f>
        <v>33</v>
      </c>
      <c r="M665" s="7">
        <f>Tabla_cocina[[#This Row],[Costo Unitario]]*Tabla_cocina[[#This Row],[Cantidad Ordenada]]</f>
        <v>48</v>
      </c>
      <c r="N665" s="12">
        <f>(Tabla_cocina[[#This Row],[Ganancia Neta]]/Tabla_cocina[[#This Row],[Costo]])</f>
        <v>0.6875</v>
      </c>
      <c r="O665" s="17">
        <f>Tabla_cocina[[#This Row],[Tiempo de Preparacion]]/1440</f>
        <v>7.6388888888888886E-3</v>
      </c>
    </row>
    <row r="666" spans="1:15" x14ac:dyDescent="0.3">
      <c r="A666" s="1">
        <v>260</v>
      </c>
      <c r="B666" s="1">
        <v>20</v>
      </c>
      <c r="C666" s="2" t="s">
        <v>22</v>
      </c>
      <c r="D666" s="2" t="s">
        <v>99</v>
      </c>
      <c r="E666" s="3">
        <v>14</v>
      </c>
      <c r="F666" s="3">
        <v>23</v>
      </c>
      <c r="G666" s="1">
        <v>3</v>
      </c>
      <c r="H666" s="1">
        <v>49</v>
      </c>
      <c r="I666" s="2" t="s">
        <v>8</v>
      </c>
      <c r="J666" s="7">
        <f>Tabla_cocina[[#This Row],[Precio Unitario]]*Tabla_cocina[[#This Row],[Cantidad Ordenada]]</f>
        <v>69</v>
      </c>
      <c r="K666" s="7">
        <f>Tabla_cocina[[#This Row],[Total del Pedido]]</f>
        <v>69</v>
      </c>
      <c r="L666" s="7">
        <f>Tabla_cocina[[#This Row],[Ganancia Bruta]]-Tabla_cocina[[#This Row],[Costo]]</f>
        <v>27</v>
      </c>
      <c r="M666" s="7">
        <f>Tabla_cocina[[#This Row],[Costo Unitario]]*Tabla_cocina[[#This Row],[Cantidad Ordenada]]</f>
        <v>42</v>
      </c>
      <c r="N666" s="12">
        <f>(Tabla_cocina[[#This Row],[Ganancia Neta]]/Tabla_cocina[[#This Row],[Costo]])</f>
        <v>0.6428571428571429</v>
      </c>
      <c r="O666" s="17">
        <f>Tabla_cocina[[#This Row],[Tiempo de Preparacion]]/1440</f>
        <v>3.4027777777777775E-2</v>
      </c>
    </row>
    <row r="667" spans="1:15" x14ac:dyDescent="0.3">
      <c r="A667" s="1">
        <v>261</v>
      </c>
      <c r="B667" s="1">
        <v>8</v>
      </c>
      <c r="C667" s="2" t="s">
        <v>18</v>
      </c>
      <c r="D667" s="2" t="s">
        <v>95</v>
      </c>
      <c r="E667" s="3">
        <v>19</v>
      </c>
      <c r="F667" s="3">
        <v>32</v>
      </c>
      <c r="G667" s="1">
        <v>3</v>
      </c>
      <c r="H667" s="1">
        <v>19</v>
      </c>
      <c r="I667" s="2" t="s">
        <v>8</v>
      </c>
      <c r="J667" s="7">
        <f>Tabla_cocina[[#This Row],[Precio Unitario]]*Tabla_cocina[[#This Row],[Cantidad Ordenada]]</f>
        <v>96</v>
      </c>
      <c r="K667" s="7">
        <f>Tabla_cocina[[#This Row],[Total del Pedido]]</f>
        <v>96</v>
      </c>
      <c r="L667" s="7">
        <f>Tabla_cocina[[#This Row],[Ganancia Bruta]]-Tabla_cocina[[#This Row],[Costo]]</f>
        <v>39</v>
      </c>
      <c r="M667" s="7">
        <f>Tabla_cocina[[#This Row],[Costo Unitario]]*Tabla_cocina[[#This Row],[Cantidad Ordenada]]</f>
        <v>57</v>
      </c>
      <c r="N667" s="12">
        <f>(Tabla_cocina[[#This Row],[Ganancia Neta]]/Tabla_cocina[[#This Row],[Costo]])</f>
        <v>0.68421052631578949</v>
      </c>
      <c r="O667" s="17">
        <f>Tabla_cocina[[#This Row],[Tiempo de Preparacion]]/1440</f>
        <v>1.3194444444444444E-2</v>
      </c>
    </row>
    <row r="668" spans="1:15" x14ac:dyDescent="0.3">
      <c r="A668" s="1">
        <v>261</v>
      </c>
      <c r="B668" s="1">
        <v>8</v>
      </c>
      <c r="C668" s="2" t="s">
        <v>13</v>
      </c>
      <c r="D668" s="2" t="s">
        <v>90</v>
      </c>
      <c r="E668" s="3">
        <v>17</v>
      </c>
      <c r="F668" s="3">
        <v>29</v>
      </c>
      <c r="G668" s="1">
        <v>2</v>
      </c>
      <c r="H668" s="1">
        <v>36</v>
      </c>
      <c r="I668" s="2" t="s">
        <v>8</v>
      </c>
      <c r="J668" s="7">
        <f>Tabla_cocina[[#This Row],[Precio Unitario]]*Tabla_cocina[[#This Row],[Cantidad Ordenada]]</f>
        <v>58</v>
      </c>
      <c r="K668" s="7">
        <f>Tabla_cocina[[#This Row],[Total del Pedido]]</f>
        <v>58</v>
      </c>
      <c r="L668" s="7">
        <f>Tabla_cocina[[#This Row],[Ganancia Bruta]]-Tabla_cocina[[#This Row],[Costo]]</f>
        <v>24</v>
      </c>
      <c r="M668" s="7">
        <f>Tabla_cocina[[#This Row],[Costo Unitario]]*Tabla_cocina[[#This Row],[Cantidad Ordenada]]</f>
        <v>34</v>
      </c>
      <c r="N668" s="12">
        <f>(Tabla_cocina[[#This Row],[Ganancia Neta]]/Tabla_cocina[[#This Row],[Costo]])</f>
        <v>0.70588235294117652</v>
      </c>
      <c r="O668" s="17">
        <f>Tabla_cocina[[#This Row],[Tiempo de Preparacion]]/1440</f>
        <v>2.5000000000000001E-2</v>
      </c>
    </row>
    <row r="669" spans="1:15" x14ac:dyDescent="0.3">
      <c r="A669" s="1">
        <v>262</v>
      </c>
      <c r="B669" s="1">
        <v>18</v>
      </c>
      <c r="C669" s="2" t="s">
        <v>19</v>
      </c>
      <c r="D669" s="2" t="s">
        <v>96</v>
      </c>
      <c r="E669" s="3">
        <v>13</v>
      </c>
      <c r="F669" s="3">
        <v>22</v>
      </c>
      <c r="G669" s="1">
        <v>1</v>
      </c>
      <c r="H669" s="1">
        <v>28</v>
      </c>
      <c r="I669" s="2" t="s">
        <v>8</v>
      </c>
      <c r="J669" s="7">
        <f>Tabla_cocina[[#This Row],[Precio Unitario]]*Tabla_cocina[[#This Row],[Cantidad Ordenada]]</f>
        <v>22</v>
      </c>
      <c r="K669" s="7">
        <f>Tabla_cocina[[#This Row],[Total del Pedido]]</f>
        <v>22</v>
      </c>
      <c r="L669" s="7">
        <f>Tabla_cocina[[#This Row],[Ganancia Bruta]]-Tabla_cocina[[#This Row],[Costo]]</f>
        <v>9</v>
      </c>
      <c r="M669" s="7">
        <f>Tabla_cocina[[#This Row],[Costo Unitario]]*Tabla_cocina[[#This Row],[Cantidad Ordenada]]</f>
        <v>13</v>
      </c>
      <c r="N669" s="12">
        <f>(Tabla_cocina[[#This Row],[Ganancia Neta]]/Tabla_cocina[[#This Row],[Costo]])</f>
        <v>0.69230769230769229</v>
      </c>
      <c r="O669" s="17">
        <f>Tabla_cocina[[#This Row],[Tiempo de Preparacion]]/1440</f>
        <v>1.9444444444444445E-2</v>
      </c>
    </row>
    <row r="670" spans="1:15" x14ac:dyDescent="0.3">
      <c r="A670" s="1">
        <v>262</v>
      </c>
      <c r="B670" s="1">
        <v>18</v>
      </c>
      <c r="C670" s="2" t="s">
        <v>9</v>
      </c>
      <c r="D670" s="2" t="s">
        <v>86</v>
      </c>
      <c r="E670" s="3">
        <v>19</v>
      </c>
      <c r="F670" s="3">
        <v>31</v>
      </c>
      <c r="G670" s="1">
        <v>3</v>
      </c>
      <c r="H670" s="1">
        <v>20</v>
      </c>
      <c r="I670" s="2" t="s">
        <v>8</v>
      </c>
      <c r="J670" s="7">
        <f>Tabla_cocina[[#This Row],[Precio Unitario]]*Tabla_cocina[[#This Row],[Cantidad Ordenada]]</f>
        <v>93</v>
      </c>
      <c r="K670" s="7">
        <f>Tabla_cocina[[#This Row],[Total del Pedido]]</f>
        <v>93</v>
      </c>
      <c r="L670" s="7">
        <f>Tabla_cocina[[#This Row],[Ganancia Bruta]]-Tabla_cocina[[#This Row],[Costo]]</f>
        <v>36</v>
      </c>
      <c r="M670" s="7">
        <f>Tabla_cocina[[#This Row],[Costo Unitario]]*Tabla_cocina[[#This Row],[Cantidad Ordenada]]</f>
        <v>57</v>
      </c>
      <c r="N670" s="12">
        <f>(Tabla_cocina[[#This Row],[Ganancia Neta]]/Tabla_cocina[[#This Row],[Costo]])</f>
        <v>0.63157894736842102</v>
      </c>
      <c r="O670" s="17">
        <f>Tabla_cocina[[#This Row],[Tiempo de Preparacion]]/1440</f>
        <v>1.3888888888888888E-2</v>
      </c>
    </row>
    <row r="671" spans="1:15" x14ac:dyDescent="0.3">
      <c r="A671" s="1">
        <v>263</v>
      </c>
      <c r="B671" s="1">
        <v>5</v>
      </c>
      <c r="C671" s="2" t="s">
        <v>18</v>
      </c>
      <c r="D671" s="2" t="s">
        <v>95</v>
      </c>
      <c r="E671" s="3">
        <v>19</v>
      </c>
      <c r="F671" s="3">
        <v>32</v>
      </c>
      <c r="G671" s="1">
        <v>1</v>
      </c>
      <c r="H671" s="1">
        <v>37</v>
      </c>
      <c r="I671" s="2" t="s">
        <v>8</v>
      </c>
      <c r="J671" s="7">
        <f>Tabla_cocina[[#This Row],[Precio Unitario]]*Tabla_cocina[[#This Row],[Cantidad Ordenada]]</f>
        <v>32</v>
      </c>
      <c r="K671" s="7">
        <f>Tabla_cocina[[#This Row],[Total del Pedido]]</f>
        <v>32</v>
      </c>
      <c r="L671" s="7">
        <f>Tabla_cocina[[#This Row],[Ganancia Bruta]]-Tabla_cocina[[#This Row],[Costo]]</f>
        <v>13</v>
      </c>
      <c r="M671" s="7">
        <f>Tabla_cocina[[#This Row],[Costo Unitario]]*Tabla_cocina[[#This Row],[Cantidad Ordenada]]</f>
        <v>19</v>
      </c>
      <c r="N671" s="12">
        <f>(Tabla_cocina[[#This Row],[Ganancia Neta]]/Tabla_cocina[[#This Row],[Costo]])</f>
        <v>0.68421052631578949</v>
      </c>
      <c r="O671" s="17">
        <f>Tabla_cocina[[#This Row],[Tiempo de Preparacion]]/1440</f>
        <v>2.5694444444444443E-2</v>
      </c>
    </row>
    <row r="672" spans="1:15" x14ac:dyDescent="0.3">
      <c r="A672" s="1">
        <v>263</v>
      </c>
      <c r="B672" s="1">
        <v>5</v>
      </c>
      <c r="C672" s="2" t="s">
        <v>17</v>
      </c>
      <c r="D672" s="2" t="s">
        <v>94</v>
      </c>
      <c r="E672" s="3">
        <v>21</v>
      </c>
      <c r="F672" s="3">
        <v>35</v>
      </c>
      <c r="G672" s="1">
        <v>1</v>
      </c>
      <c r="H672" s="1">
        <v>30</v>
      </c>
      <c r="I672" s="2" t="s">
        <v>8</v>
      </c>
      <c r="J672" s="7">
        <f>Tabla_cocina[[#This Row],[Precio Unitario]]*Tabla_cocina[[#This Row],[Cantidad Ordenada]]</f>
        <v>35</v>
      </c>
      <c r="K672" s="7">
        <f>Tabla_cocina[[#This Row],[Total del Pedido]]</f>
        <v>35</v>
      </c>
      <c r="L672" s="7">
        <f>Tabla_cocina[[#This Row],[Ganancia Bruta]]-Tabla_cocina[[#This Row],[Costo]]</f>
        <v>14</v>
      </c>
      <c r="M672" s="7">
        <f>Tabla_cocina[[#This Row],[Costo Unitario]]*Tabla_cocina[[#This Row],[Cantidad Ordenada]]</f>
        <v>21</v>
      </c>
      <c r="N672" s="12">
        <f>(Tabla_cocina[[#This Row],[Ganancia Neta]]/Tabla_cocina[[#This Row],[Costo]])</f>
        <v>0.66666666666666663</v>
      </c>
      <c r="O672" s="17">
        <f>Tabla_cocina[[#This Row],[Tiempo de Preparacion]]/1440</f>
        <v>2.0833333333333332E-2</v>
      </c>
    </row>
    <row r="673" spans="1:15" x14ac:dyDescent="0.3">
      <c r="A673" s="1">
        <v>263</v>
      </c>
      <c r="B673" s="1">
        <v>5</v>
      </c>
      <c r="C673" s="2" t="s">
        <v>7</v>
      </c>
      <c r="D673" s="2" t="s">
        <v>85</v>
      </c>
      <c r="E673" s="3">
        <v>18</v>
      </c>
      <c r="F673" s="3">
        <v>30</v>
      </c>
      <c r="G673" s="1">
        <v>1</v>
      </c>
      <c r="H673" s="1">
        <v>42</v>
      </c>
      <c r="I673" s="2" t="s">
        <v>6</v>
      </c>
      <c r="J673" s="7">
        <f>Tabla_cocina[[#This Row],[Precio Unitario]]*Tabla_cocina[[#This Row],[Cantidad Ordenada]]</f>
        <v>30</v>
      </c>
      <c r="K673" s="7">
        <f>Tabla_cocina[[#This Row],[Total del Pedido]]</f>
        <v>30</v>
      </c>
      <c r="L673" s="7">
        <f>Tabla_cocina[[#This Row],[Ganancia Bruta]]-Tabla_cocina[[#This Row],[Costo]]</f>
        <v>12</v>
      </c>
      <c r="M673" s="7">
        <f>Tabla_cocina[[#This Row],[Costo Unitario]]*Tabla_cocina[[#This Row],[Cantidad Ordenada]]</f>
        <v>18</v>
      </c>
      <c r="N673" s="12">
        <f>(Tabla_cocina[[#This Row],[Ganancia Neta]]/Tabla_cocina[[#This Row],[Costo]])</f>
        <v>0.66666666666666663</v>
      </c>
      <c r="O673" s="17">
        <f>Tabla_cocina[[#This Row],[Tiempo de Preparacion]]/1440</f>
        <v>2.9166666666666667E-2</v>
      </c>
    </row>
    <row r="674" spans="1:15" x14ac:dyDescent="0.3">
      <c r="A674" s="1">
        <v>263</v>
      </c>
      <c r="B674" s="1">
        <v>5</v>
      </c>
      <c r="C674" s="2" t="s">
        <v>5</v>
      </c>
      <c r="D674" s="2" t="s">
        <v>84</v>
      </c>
      <c r="E674" s="3">
        <v>14</v>
      </c>
      <c r="F674" s="3">
        <v>24</v>
      </c>
      <c r="G674" s="1">
        <v>1</v>
      </c>
      <c r="H674" s="1">
        <v>40</v>
      </c>
      <c r="I674" s="2" t="s">
        <v>8</v>
      </c>
      <c r="J674" s="7">
        <f>Tabla_cocina[[#This Row],[Precio Unitario]]*Tabla_cocina[[#This Row],[Cantidad Ordenada]]</f>
        <v>24</v>
      </c>
      <c r="K674" s="7">
        <f>Tabla_cocina[[#This Row],[Total del Pedido]]</f>
        <v>24</v>
      </c>
      <c r="L674" s="7">
        <f>Tabla_cocina[[#This Row],[Ganancia Bruta]]-Tabla_cocina[[#This Row],[Costo]]</f>
        <v>10</v>
      </c>
      <c r="M674" s="7">
        <f>Tabla_cocina[[#This Row],[Costo Unitario]]*Tabla_cocina[[#This Row],[Cantidad Ordenada]]</f>
        <v>14</v>
      </c>
      <c r="N674" s="12">
        <f>(Tabla_cocina[[#This Row],[Ganancia Neta]]/Tabla_cocina[[#This Row],[Costo]])</f>
        <v>0.7142857142857143</v>
      </c>
      <c r="O674" s="17">
        <f>Tabla_cocina[[#This Row],[Tiempo de Preparacion]]/1440</f>
        <v>2.7777777777777776E-2</v>
      </c>
    </row>
    <row r="675" spans="1:15" x14ac:dyDescent="0.3">
      <c r="A675" s="1">
        <v>264</v>
      </c>
      <c r="B675" s="1">
        <v>2</v>
      </c>
      <c r="C675" s="2" t="s">
        <v>17</v>
      </c>
      <c r="D675" s="2" t="s">
        <v>94</v>
      </c>
      <c r="E675" s="3">
        <v>21</v>
      </c>
      <c r="F675" s="3">
        <v>35</v>
      </c>
      <c r="G675" s="1">
        <v>2</v>
      </c>
      <c r="H675" s="1">
        <v>39</v>
      </c>
      <c r="I675" s="2" t="s">
        <v>8</v>
      </c>
      <c r="J675" s="7">
        <f>Tabla_cocina[[#This Row],[Precio Unitario]]*Tabla_cocina[[#This Row],[Cantidad Ordenada]]</f>
        <v>70</v>
      </c>
      <c r="K675" s="7">
        <f>Tabla_cocina[[#This Row],[Total del Pedido]]</f>
        <v>70</v>
      </c>
      <c r="L675" s="7">
        <f>Tabla_cocina[[#This Row],[Ganancia Bruta]]-Tabla_cocina[[#This Row],[Costo]]</f>
        <v>28</v>
      </c>
      <c r="M675" s="7">
        <f>Tabla_cocina[[#This Row],[Costo Unitario]]*Tabla_cocina[[#This Row],[Cantidad Ordenada]]</f>
        <v>42</v>
      </c>
      <c r="N675" s="12">
        <f>(Tabla_cocina[[#This Row],[Ganancia Neta]]/Tabla_cocina[[#This Row],[Costo]])</f>
        <v>0.66666666666666663</v>
      </c>
      <c r="O675" s="17">
        <f>Tabla_cocina[[#This Row],[Tiempo de Preparacion]]/1440</f>
        <v>2.7083333333333334E-2</v>
      </c>
    </row>
    <row r="676" spans="1:15" x14ac:dyDescent="0.3">
      <c r="A676" s="1">
        <v>264</v>
      </c>
      <c r="B676" s="1">
        <v>2</v>
      </c>
      <c r="C676" s="2" t="s">
        <v>18</v>
      </c>
      <c r="D676" s="2" t="s">
        <v>95</v>
      </c>
      <c r="E676" s="3">
        <v>19</v>
      </c>
      <c r="F676" s="3">
        <v>32</v>
      </c>
      <c r="G676" s="1">
        <v>1</v>
      </c>
      <c r="H676" s="1">
        <v>27</v>
      </c>
      <c r="I676" s="2" t="s">
        <v>8</v>
      </c>
      <c r="J676" s="7">
        <f>Tabla_cocina[[#This Row],[Precio Unitario]]*Tabla_cocina[[#This Row],[Cantidad Ordenada]]</f>
        <v>32</v>
      </c>
      <c r="K676" s="7">
        <f>Tabla_cocina[[#This Row],[Total del Pedido]]</f>
        <v>32</v>
      </c>
      <c r="L676" s="7">
        <f>Tabla_cocina[[#This Row],[Ganancia Bruta]]-Tabla_cocina[[#This Row],[Costo]]</f>
        <v>13</v>
      </c>
      <c r="M676" s="7">
        <f>Tabla_cocina[[#This Row],[Costo Unitario]]*Tabla_cocina[[#This Row],[Cantidad Ordenada]]</f>
        <v>19</v>
      </c>
      <c r="N676" s="12">
        <f>(Tabla_cocina[[#This Row],[Ganancia Neta]]/Tabla_cocina[[#This Row],[Costo]])</f>
        <v>0.68421052631578949</v>
      </c>
      <c r="O676" s="17">
        <f>Tabla_cocina[[#This Row],[Tiempo de Preparacion]]/1440</f>
        <v>1.8749999999999999E-2</v>
      </c>
    </row>
    <row r="677" spans="1:15" x14ac:dyDescent="0.3">
      <c r="A677" s="1">
        <v>264</v>
      </c>
      <c r="B677" s="1">
        <v>2</v>
      </c>
      <c r="C677" s="2" t="s">
        <v>7</v>
      </c>
      <c r="D677" s="2" t="s">
        <v>85</v>
      </c>
      <c r="E677" s="3">
        <v>18</v>
      </c>
      <c r="F677" s="3">
        <v>30</v>
      </c>
      <c r="G677" s="1">
        <v>1</v>
      </c>
      <c r="H677" s="1">
        <v>37</v>
      </c>
      <c r="I677" s="2" t="s">
        <v>6</v>
      </c>
      <c r="J677" s="7">
        <f>Tabla_cocina[[#This Row],[Precio Unitario]]*Tabla_cocina[[#This Row],[Cantidad Ordenada]]</f>
        <v>30</v>
      </c>
      <c r="K677" s="7">
        <f>Tabla_cocina[[#This Row],[Total del Pedido]]</f>
        <v>30</v>
      </c>
      <c r="L677" s="7">
        <f>Tabla_cocina[[#This Row],[Ganancia Bruta]]-Tabla_cocina[[#This Row],[Costo]]</f>
        <v>12</v>
      </c>
      <c r="M677" s="7">
        <f>Tabla_cocina[[#This Row],[Costo Unitario]]*Tabla_cocina[[#This Row],[Cantidad Ordenada]]</f>
        <v>18</v>
      </c>
      <c r="N677" s="12">
        <f>(Tabla_cocina[[#This Row],[Ganancia Neta]]/Tabla_cocina[[#This Row],[Costo]])</f>
        <v>0.66666666666666663</v>
      </c>
      <c r="O677" s="17">
        <f>Tabla_cocina[[#This Row],[Tiempo de Preparacion]]/1440</f>
        <v>2.5694444444444443E-2</v>
      </c>
    </row>
    <row r="678" spans="1:15" x14ac:dyDescent="0.3">
      <c r="A678" s="1">
        <v>264</v>
      </c>
      <c r="B678" s="1">
        <v>2</v>
      </c>
      <c r="C678" s="2" t="s">
        <v>26</v>
      </c>
      <c r="D678" s="2" t="s">
        <v>103</v>
      </c>
      <c r="E678" s="3">
        <v>15</v>
      </c>
      <c r="F678" s="3">
        <v>25</v>
      </c>
      <c r="G678" s="1">
        <v>2</v>
      </c>
      <c r="H678" s="1">
        <v>14</v>
      </c>
      <c r="I678" s="2" t="s">
        <v>6</v>
      </c>
      <c r="J678" s="7">
        <f>Tabla_cocina[[#This Row],[Precio Unitario]]*Tabla_cocina[[#This Row],[Cantidad Ordenada]]</f>
        <v>50</v>
      </c>
      <c r="K678" s="7">
        <f>Tabla_cocina[[#This Row],[Total del Pedido]]</f>
        <v>50</v>
      </c>
      <c r="L678" s="7">
        <f>Tabla_cocina[[#This Row],[Ganancia Bruta]]-Tabla_cocina[[#This Row],[Costo]]</f>
        <v>20</v>
      </c>
      <c r="M678" s="7">
        <f>Tabla_cocina[[#This Row],[Costo Unitario]]*Tabla_cocina[[#This Row],[Cantidad Ordenada]]</f>
        <v>30</v>
      </c>
      <c r="N678" s="12">
        <f>(Tabla_cocina[[#This Row],[Ganancia Neta]]/Tabla_cocina[[#This Row],[Costo]])</f>
        <v>0.66666666666666663</v>
      </c>
      <c r="O678" s="17">
        <f>Tabla_cocina[[#This Row],[Tiempo de Preparacion]]/1440</f>
        <v>9.7222222222222224E-3</v>
      </c>
    </row>
    <row r="679" spans="1:15" x14ac:dyDescent="0.3">
      <c r="A679" s="1">
        <v>265</v>
      </c>
      <c r="B679" s="1">
        <v>6</v>
      </c>
      <c r="C679" s="2" t="s">
        <v>22</v>
      </c>
      <c r="D679" s="2" t="s">
        <v>99</v>
      </c>
      <c r="E679" s="3">
        <v>14</v>
      </c>
      <c r="F679" s="3">
        <v>23</v>
      </c>
      <c r="G679" s="1">
        <v>1</v>
      </c>
      <c r="H679" s="1">
        <v>12</v>
      </c>
      <c r="I679" s="2" t="s">
        <v>6</v>
      </c>
      <c r="J679" s="7">
        <f>Tabla_cocina[[#This Row],[Precio Unitario]]*Tabla_cocina[[#This Row],[Cantidad Ordenada]]</f>
        <v>23</v>
      </c>
      <c r="K679" s="7">
        <f>Tabla_cocina[[#This Row],[Total del Pedido]]</f>
        <v>23</v>
      </c>
      <c r="L679" s="7">
        <f>Tabla_cocina[[#This Row],[Ganancia Bruta]]-Tabla_cocina[[#This Row],[Costo]]</f>
        <v>9</v>
      </c>
      <c r="M679" s="7">
        <f>Tabla_cocina[[#This Row],[Costo Unitario]]*Tabla_cocina[[#This Row],[Cantidad Ordenada]]</f>
        <v>14</v>
      </c>
      <c r="N679" s="12">
        <f>(Tabla_cocina[[#This Row],[Ganancia Neta]]/Tabla_cocina[[#This Row],[Costo]])</f>
        <v>0.6428571428571429</v>
      </c>
      <c r="O679" s="17">
        <f>Tabla_cocina[[#This Row],[Tiempo de Preparacion]]/1440</f>
        <v>8.3333333333333332E-3</v>
      </c>
    </row>
    <row r="680" spans="1:15" x14ac:dyDescent="0.3">
      <c r="A680" s="1">
        <v>265</v>
      </c>
      <c r="B680" s="1">
        <v>6</v>
      </c>
      <c r="C680" s="2" t="s">
        <v>9</v>
      </c>
      <c r="D680" s="2" t="s">
        <v>86</v>
      </c>
      <c r="E680" s="3">
        <v>19</v>
      </c>
      <c r="F680" s="3">
        <v>31</v>
      </c>
      <c r="G680" s="1">
        <v>1</v>
      </c>
      <c r="H680" s="1">
        <v>17</v>
      </c>
      <c r="I680" s="2" t="s">
        <v>8</v>
      </c>
      <c r="J680" s="7">
        <f>Tabla_cocina[[#This Row],[Precio Unitario]]*Tabla_cocina[[#This Row],[Cantidad Ordenada]]</f>
        <v>31</v>
      </c>
      <c r="K680" s="7">
        <f>Tabla_cocina[[#This Row],[Total del Pedido]]</f>
        <v>31</v>
      </c>
      <c r="L680" s="7">
        <f>Tabla_cocina[[#This Row],[Ganancia Bruta]]-Tabla_cocina[[#This Row],[Costo]]</f>
        <v>12</v>
      </c>
      <c r="M680" s="7">
        <f>Tabla_cocina[[#This Row],[Costo Unitario]]*Tabla_cocina[[#This Row],[Cantidad Ordenada]]</f>
        <v>19</v>
      </c>
      <c r="N680" s="12">
        <f>(Tabla_cocina[[#This Row],[Ganancia Neta]]/Tabla_cocina[[#This Row],[Costo]])</f>
        <v>0.63157894736842102</v>
      </c>
      <c r="O680" s="17">
        <f>Tabla_cocina[[#This Row],[Tiempo de Preparacion]]/1440</f>
        <v>1.1805555555555555E-2</v>
      </c>
    </row>
    <row r="681" spans="1:15" x14ac:dyDescent="0.3">
      <c r="A681" s="1">
        <v>265</v>
      </c>
      <c r="B681" s="1">
        <v>6</v>
      </c>
      <c r="C681" s="2" t="s">
        <v>10</v>
      </c>
      <c r="D681" s="2" t="s">
        <v>87</v>
      </c>
      <c r="E681" s="3">
        <v>16</v>
      </c>
      <c r="F681" s="3">
        <v>27</v>
      </c>
      <c r="G681" s="1">
        <v>1</v>
      </c>
      <c r="H681" s="1">
        <v>56</v>
      </c>
      <c r="I681" s="2" t="s">
        <v>6</v>
      </c>
      <c r="J681" s="7">
        <f>Tabla_cocina[[#This Row],[Precio Unitario]]*Tabla_cocina[[#This Row],[Cantidad Ordenada]]</f>
        <v>27</v>
      </c>
      <c r="K681" s="7">
        <f>Tabla_cocina[[#This Row],[Total del Pedido]]</f>
        <v>27</v>
      </c>
      <c r="L681" s="7">
        <f>Tabla_cocina[[#This Row],[Ganancia Bruta]]-Tabla_cocina[[#This Row],[Costo]]</f>
        <v>11</v>
      </c>
      <c r="M681" s="7">
        <f>Tabla_cocina[[#This Row],[Costo Unitario]]*Tabla_cocina[[#This Row],[Cantidad Ordenada]]</f>
        <v>16</v>
      </c>
      <c r="N681" s="12">
        <f>(Tabla_cocina[[#This Row],[Ganancia Neta]]/Tabla_cocina[[#This Row],[Costo]])</f>
        <v>0.6875</v>
      </c>
      <c r="O681" s="17">
        <f>Tabla_cocina[[#This Row],[Tiempo de Preparacion]]/1440</f>
        <v>3.888888888888889E-2</v>
      </c>
    </row>
    <row r="682" spans="1:15" x14ac:dyDescent="0.3">
      <c r="A682" s="1">
        <v>265</v>
      </c>
      <c r="B682" s="1">
        <v>6</v>
      </c>
      <c r="C682" s="2" t="s">
        <v>7</v>
      </c>
      <c r="D682" s="2" t="s">
        <v>85</v>
      </c>
      <c r="E682" s="3">
        <v>18</v>
      </c>
      <c r="F682" s="3">
        <v>30</v>
      </c>
      <c r="G682" s="1">
        <v>3</v>
      </c>
      <c r="H682" s="1">
        <v>50</v>
      </c>
      <c r="I682" s="2" t="s">
        <v>8</v>
      </c>
      <c r="J682" s="7">
        <f>Tabla_cocina[[#This Row],[Precio Unitario]]*Tabla_cocina[[#This Row],[Cantidad Ordenada]]</f>
        <v>90</v>
      </c>
      <c r="K682" s="7">
        <f>Tabla_cocina[[#This Row],[Total del Pedido]]</f>
        <v>90</v>
      </c>
      <c r="L682" s="7">
        <f>Tabla_cocina[[#This Row],[Ganancia Bruta]]-Tabla_cocina[[#This Row],[Costo]]</f>
        <v>36</v>
      </c>
      <c r="M682" s="7">
        <f>Tabla_cocina[[#This Row],[Costo Unitario]]*Tabla_cocina[[#This Row],[Cantidad Ordenada]]</f>
        <v>54</v>
      </c>
      <c r="N682" s="12">
        <f>(Tabla_cocina[[#This Row],[Ganancia Neta]]/Tabla_cocina[[#This Row],[Costo]])</f>
        <v>0.66666666666666663</v>
      </c>
      <c r="O682" s="17">
        <f>Tabla_cocina[[#This Row],[Tiempo de Preparacion]]/1440</f>
        <v>3.4722222222222224E-2</v>
      </c>
    </row>
    <row r="683" spans="1:15" x14ac:dyDescent="0.3">
      <c r="A683" s="1">
        <v>266</v>
      </c>
      <c r="B683" s="1">
        <v>4</v>
      </c>
      <c r="C683" s="2" t="s">
        <v>5</v>
      </c>
      <c r="D683" s="2" t="s">
        <v>84</v>
      </c>
      <c r="E683" s="3">
        <v>14</v>
      </c>
      <c r="F683" s="3">
        <v>24</v>
      </c>
      <c r="G683" s="1">
        <v>1</v>
      </c>
      <c r="H683" s="1">
        <v>53</v>
      </c>
      <c r="I683" s="2" t="s">
        <v>6</v>
      </c>
      <c r="J683" s="7">
        <f>Tabla_cocina[[#This Row],[Precio Unitario]]*Tabla_cocina[[#This Row],[Cantidad Ordenada]]</f>
        <v>24</v>
      </c>
      <c r="K683" s="7">
        <f>Tabla_cocina[[#This Row],[Total del Pedido]]</f>
        <v>24</v>
      </c>
      <c r="L683" s="7">
        <f>Tabla_cocina[[#This Row],[Ganancia Bruta]]-Tabla_cocina[[#This Row],[Costo]]</f>
        <v>10</v>
      </c>
      <c r="M683" s="7">
        <f>Tabla_cocina[[#This Row],[Costo Unitario]]*Tabla_cocina[[#This Row],[Cantidad Ordenada]]</f>
        <v>14</v>
      </c>
      <c r="N683" s="12">
        <f>(Tabla_cocina[[#This Row],[Ganancia Neta]]/Tabla_cocina[[#This Row],[Costo]])</f>
        <v>0.7142857142857143</v>
      </c>
      <c r="O683" s="17">
        <f>Tabla_cocina[[#This Row],[Tiempo de Preparacion]]/1440</f>
        <v>3.6805555555555557E-2</v>
      </c>
    </row>
    <row r="684" spans="1:15" x14ac:dyDescent="0.3">
      <c r="A684" s="1">
        <v>266</v>
      </c>
      <c r="B684" s="1">
        <v>4</v>
      </c>
      <c r="C684" s="2" t="s">
        <v>26</v>
      </c>
      <c r="D684" s="2" t="s">
        <v>103</v>
      </c>
      <c r="E684" s="3">
        <v>15</v>
      </c>
      <c r="F684" s="3">
        <v>25</v>
      </c>
      <c r="G684" s="1">
        <v>3</v>
      </c>
      <c r="H684" s="1">
        <v>53</v>
      </c>
      <c r="I684" s="2" t="s">
        <v>6</v>
      </c>
      <c r="J684" s="7">
        <f>Tabla_cocina[[#This Row],[Precio Unitario]]*Tabla_cocina[[#This Row],[Cantidad Ordenada]]</f>
        <v>75</v>
      </c>
      <c r="K684" s="7">
        <f>Tabla_cocina[[#This Row],[Total del Pedido]]</f>
        <v>75</v>
      </c>
      <c r="L684" s="7">
        <f>Tabla_cocina[[#This Row],[Ganancia Bruta]]-Tabla_cocina[[#This Row],[Costo]]</f>
        <v>30</v>
      </c>
      <c r="M684" s="7">
        <f>Tabla_cocina[[#This Row],[Costo Unitario]]*Tabla_cocina[[#This Row],[Cantidad Ordenada]]</f>
        <v>45</v>
      </c>
      <c r="N684" s="12">
        <f>(Tabla_cocina[[#This Row],[Ganancia Neta]]/Tabla_cocina[[#This Row],[Costo]])</f>
        <v>0.66666666666666663</v>
      </c>
      <c r="O684" s="17">
        <f>Tabla_cocina[[#This Row],[Tiempo de Preparacion]]/1440</f>
        <v>3.6805555555555557E-2</v>
      </c>
    </row>
    <row r="685" spans="1:15" x14ac:dyDescent="0.3">
      <c r="A685" s="1">
        <v>267</v>
      </c>
      <c r="B685" s="1">
        <v>7</v>
      </c>
      <c r="C685" s="2" t="s">
        <v>18</v>
      </c>
      <c r="D685" s="2" t="s">
        <v>95</v>
      </c>
      <c r="E685" s="3">
        <v>19</v>
      </c>
      <c r="F685" s="3">
        <v>32</v>
      </c>
      <c r="G685" s="1">
        <v>1</v>
      </c>
      <c r="H685" s="1">
        <v>45</v>
      </c>
      <c r="I685" s="2" t="s">
        <v>8</v>
      </c>
      <c r="J685" s="7">
        <f>Tabla_cocina[[#This Row],[Precio Unitario]]*Tabla_cocina[[#This Row],[Cantidad Ordenada]]</f>
        <v>32</v>
      </c>
      <c r="K685" s="7">
        <f>Tabla_cocina[[#This Row],[Total del Pedido]]</f>
        <v>32</v>
      </c>
      <c r="L685" s="7">
        <f>Tabla_cocina[[#This Row],[Ganancia Bruta]]-Tabla_cocina[[#This Row],[Costo]]</f>
        <v>13</v>
      </c>
      <c r="M685" s="7">
        <f>Tabla_cocina[[#This Row],[Costo Unitario]]*Tabla_cocina[[#This Row],[Cantidad Ordenada]]</f>
        <v>19</v>
      </c>
      <c r="N685" s="12">
        <f>(Tabla_cocina[[#This Row],[Ganancia Neta]]/Tabla_cocina[[#This Row],[Costo]])</f>
        <v>0.68421052631578949</v>
      </c>
      <c r="O685" s="17">
        <f>Tabla_cocina[[#This Row],[Tiempo de Preparacion]]/1440</f>
        <v>3.125E-2</v>
      </c>
    </row>
    <row r="686" spans="1:15" x14ac:dyDescent="0.3">
      <c r="A686" s="1">
        <v>267</v>
      </c>
      <c r="B686" s="1">
        <v>7</v>
      </c>
      <c r="C686" s="2" t="s">
        <v>15</v>
      </c>
      <c r="D686" s="2" t="s">
        <v>92</v>
      </c>
      <c r="E686" s="3">
        <v>16</v>
      </c>
      <c r="F686" s="3">
        <v>28</v>
      </c>
      <c r="G686" s="1">
        <v>2</v>
      </c>
      <c r="H686" s="1">
        <v>23</v>
      </c>
      <c r="I686" s="2" t="s">
        <v>6</v>
      </c>
      <c r="J686" s="7">
        <f>Tabla_cocina[[#This Row],[Precio Unitario]]*Tabla_cocina[[#This Row],[Cantidad Ordenada]]</f>
        <v>56</v>
      </c>
      <c r="K686" s="7">
        <f>Tabla_cocina[[#This Row],[Total del Pedido]]</f>
        <v>56</v>
      </c>
      <c r="L686" s="7">
        <f>Tabla_cocina[[#This Row],[Ganancia Bruta]]-Tabla_cocina[[#This Row],[Costo]]</f>
        <v>24</v>
      </c>
      <c r="M686" s="7">
        <f>Tabla_cocina[[#This Row],[Costo Unitario]]*Tabla_cocina[[#This Row],[Cantidad Ordenada]]</f>
        <v>32</v>
      </c>
      <c r="N686" s="12">
        <f>(Tabla_cocina[[#This Row],[Ganancia Neta]]/Tabla_cocina[[#This Row],[Costo]])</f>
        <v>0.75</v>
      </c>
      <c r="O686" s="17">
        <f>Tabla_cocina[[#This Row],[Tiempo de Preparacion]]/1440</f>
        <v>1.5972222222222221E-2</v>
      </c>
    </row>
    <row r="687" spans="1:15" x14ac:dyDescent="0.3">
      <c r="A687" s="1">
        <v>267</v>
      </c>
      <c r="B687" s="1">
        <v>7</v>
      </c>
      <c r="C687" s="2" t="s">
        <v>7</v>
      </c>
      <c r="D687" s="2" t="s">
        <v>85</v>
      </c>
      <c r="E687" s="3">
        <v>18</v>
      </c>
      <c r="F687" s="3">
        <v>30</v>
      </c>
      <c r="G687" s="1">
        <v>1</v>
      </c>
      <c r="H687" s="1">
        <v>28</v>
      </c>
      <c r="I687" s="2" t="s">
        <v>8</v>
      </c>
      <c r="J687" s="7">
        <f>Tabla_cocina[[#This Row],[Precio Unitario]]*Tabla_cocina[[#This Row],[Cantidad Ordenada]]</f>
        <v>30</v>
      </c>
      <c r="K687" s="7">
        <f>Tabla_cocina[[#This Row],[Total del Pedido]]</f>
        <v>30</v>
      </c>
      <c r="L687" s="7">
        <f>Tabla_cocina[[#This Row],[Ganancia Bruta]]-Tabla_cocina[[#This Row],[Costo]]</f>
        <v>12</v>
      </c>
      <c r="M687" s="7">
        <f>Tabla_cocina[[#This Row],[Costo Unitario]]*Tabla_cocina[[#This Row],[Cantidad Ordenada]]</f>
        <v>18</v>
      </c>
      <c r="N687" s="12">
        <f>(Tabla_cocina[[#This Row],[Ganancia Neta]]/Tabla_cocina[[#This Row],[Costo]])</f>
        <v>0.66666666666666663</v>
      </c>
      <c r="O687" s="17">
        <f>Tabla_cocina[[#This Row],[Tiempo de Preparacion]]/1440</f>
        <v>1.9444444444444445E-2</v>
      </c>
    </row>
    <row r="688" spans="1:15" x14ac:dyDescent="0.3">
      <c r="A688" s="1">
        <v>268</v>
      </c>
      <c r="B688" s="1">
        <v>14</v>
      </c>
      <c r="C688" s="2" t="s">
        <v>5</v>
      </c>
      <c r="D688" s="2" t="s">
        <v>84</v>
      </c>
      <c r="E688" s="3">
        <v>14</v>
      </c>
      <c r="F688" s="3">
        <v>24</v>
      </c>
      <c r="G688" s="1">
        <v>1</v>
      </c>
      <c r="H688" s="1">
        <v>39</v>
      </c>
      <c r="I688" s="2" t="s">
        <v>8</v>
      </c>
      <c r="J688" s="7">
        <f>Tabla_cocina[[#This Row],[Precio Unitario]]*Tabla_cocina[[#This Row],[Cantidad Ordenada]]</f>
        <v>24</v>
      </c>
      <c r="K688" s="7">
        <f>Tabla_cocina[[#This Row],[Total del Pedido]]</f>
        <v>24</v>
      </c>
      <c r="L688" s="7">
        <f>Tabla_cocina[[#This Row],[Ganancia Bruta]]-Tabla_cocina[[#This Row],[Costo]]</f>
        <v>10</v>
      </c>
      <c r="M688" s="7">
        <f>Tabla_cocina[[#This Row],[Costo Unitario]]*Tabla_cocina[[#This Row],[Cantidad Ordenada]]</f>
        <v>14</v>
      </c>
      <c r="N688" s="12">
        <f>(Tabla_cocina[[#This Row],[Ganancia Neta]]/Tabla_cocina[[#This Row],[Costo]])</f>
        <v>0.7142857142857143</v>
      </c>
      <c r="O688" s="17">
        <f>Tabla_cocina[[#This Row],[Tiempo de Preparacion]]/1440</f>
        <v>2.7083333333333334E-2</v>
      </c>
    </row>
    <row r="689" spans="1:15" x14ac:dyDescent="0.3">
      <c r="A689" s="1">
        <v>268</v>
      </c>
      <c r="B689" s="1">
        <v>14</v>
      </c>
      <c r="C689" s="2" t="s">
        <v>19</v>
      </c>
      <c r="D689" s="2" t="s">
        <v>96</v>
      </c>
      <c r="E689" s="3">
        <v>13</v>
      </c>
      <c r="F689" s="3">
        <v>22</v>
      </c>
      <c r="G689" s="1">
        <v>2</v>
      </c>
      <c r="H689" s="1">
        <v>44</v>
      </c>
      <c r="I689" s="2" t="s">
        <v>8</v>
      </c>
      <c r="J689" s="7">
        <f>Tabla_cocina[[#This Row],[Precio Unitario]]*Tabla_cocina[[#This Row],[Cantidad Ordenada]]</f>
        <v>44</v>
      </c>
      <c r="K689" s="7">
        <f>Tabla_cocina[[#This Row],[Total del Pedido]]</f>
        <v>44</v>
      </c>
      <c r="L689" s="7">
        <f>Tabla_cocina[[#This Row],[Ganancia Bruta]]-Tabla_cocina[[#This Row],[Costo]]</f>
        <v>18</v>
      </c>
      <c r="M689" s="7">
        <f>Tabla_cocina[[#This Row],[Costo Unitario]]*Tabla_cocina[[#This Row],[Cantidad Ordenada]]</f>
        <v>26</v>
      </c>
      <c r="N689" s="12">
        <f>(Tabla_cocina[[#This Row],[Ganancia Neta]]/Tabla_cocina[[#This Row],[Costo]])</f>
        <v>0.69230769230769229</v>
      </c>
      <c r="O689" s="17">
        <f>Tabla_cocina[[#This Row],[Tiempo de Preparacion]]/1440</f>
        <v>3.0555555555555555E-2</v>
      </c>
    </row>
    <row r="690" spans="1:15" x14ac:dyDescent="0.3">
      <c r="A690" s="1">
        <v>269</v>
      </c>
      <c r="B690" s="1">
        <v>11</v>
      </c>
      <c r="C690" s="2" t="s">
        <v>12</v>
      </c>
      <c r="D690" s="2" t="s">
        <v>89</v>
      </c>
      <c r="E690" s="3">
        <v>22</v>
      </c>
      <c r="F690" s="3">
        <v>36</v>
      </c>
      <c r="G690" s="1">
        <v>3</v>
      </c>
      <c r="H690" s="1">
        <v>13</v>
      </c>
      <c r="I690" s="2" t="s">
        <v>6</v>
      </c>
      <c r="J690" s="7">
        <f>Tabla_cocina[[#This Row],[Precio Unitario]]*Tabla_cocina[[#This Row],[Cantidad Ordenada]]</f>
        <v>108</v>
      </c>
      <c r="K690" s="7">
        <f>Tabla_cocina[[#This Row],[Total del Pedido]]</f>
        <v>108</v>
      </c>
      <c r="L690" s="7">
        <f>Tabla_cocina[[#This Row],[Ganancia Bruta]]-Tabla_cocina[[#This Row],[Costo]]</f>
        <v>42</v>
      </c>
      <c r="M690" s="7">
        <f>Tabla_cocina[[#This Row],[Costo Unitario]]*Tabla_cocina[[#This Row],[Cantidad Ordenada]]</f>
        <v>66</v>
      </c>
      <c r="N690" s="12">
        <f>(Tabla_cocina[[#This Row],[Ganancia Neta]]/Tabla_cocina[[#This Row],[Costo]])</f>
        <v>0.63636363636363635</v>
      </c>
      <c r="O690" s="17">
        <f>Tabla_cocina[[#This Row],[Tiempo de Preparacion]]/1440</f>
        <v>9.0277777777777769E-3</v>
      </c>
    </row>
    <row r="691" spans="1:15" x14ac:dyDescent="0.3">
      <c r="A691" s="1">
        <v>269</v>
      </c>
      <c r="B691" s="1">
        <v>11</v>
      </c>
      <c r="C691" s="2" t="s">
        <v>11</v>
      </c>
      <c r="D691" s="2" t="s">
        <v>88</v>
      </c>
      <c r="E691" s="3">
        <v>25</v>
      </c>
      <c r="F691" s="3">
        <v>40</v>
      </c>
      <c r="G691" s="1">
        <v>1</v>
      </c>
      <c r="H691" s="1">
        <v>58</v>
      </c>
      <c r="I691" s="2" t="s">
        <v>8</v>
      </c>
      <c r="J691" s="7">
        <f>Tabla_cocina[[#This Row],[Precio Unitario]]*Tabla_cocina[[#This Row],[Cantidad Ordenada]]</f>
        <v>40</v>
      </c>
      <c r="K691" s="7">
        <f>Tabla_cocina[[#This Row],[Total del Pedido]]</f>
        <v>40</v>
      </c>
      <c r="L691" s="7">
        <f>Tabla_cocina[[#This Row],[Ganancia Bruta]]-Tabla_cocina[[#This Row],[Costo]]</f>
        <v>15</v>
      </c>
      <c r="M691" s="7">
        <f>Tabla_cocina[[#This Row],[Costo Unitario]]*Tabla_cocina[[#This Row],[Cantidad Ordenada]]</f>
        <v>25</v>
      </c>
      <c r="N691" s="12">
        <f>(Tabla_cocina[[#This Row],[Ganancia Neta]]/Tabla_cocina[[#This Row],[Costo]])</f>
        <v>0.6</v>
      </c>
      <c r="O691" s="17">
        <f>Tabla_cocina[[#This Row],[Tiempo de Preparacion]]/1440</f>
        <v>4.027777777777778E-2</v>
      </c>
    </row>
    <row r="692" spans="1:15" x14ac:dyDescent="0.3">
      <c r="A692" s="1">
        <v>269</v>
      </c>
      <c r="B692" s="1">
        <v>11</v>
      </c>
      <c r="C692" s="2" t="s">
        <v>20</v>
      </c>
      <c r="D692" s="2" t="s">
        <v>97</v>
      </c>
      <c r="E692" s="3">
        <v>20</v>
      </c>
      <c r="F692" s="3">
        <v>34</v>
      </c>
      <c r="G692" s="1">
        <v>3</v>
      </c>
      <c r="H692" s="1">
        <v>30</v>
      </c>
      <c r="I692" s="2" t="s">
        <v>8</v>
      </c>
      <c r="J692" s="7">
        <f>Tabla_cocina[[#This Row],[Precio Unitario]]*Tabla_cocina[[#This Row],[Cantidad Ordenada]]</f>
        <v>102</v>
      </c>
      <c r="K692" s="7">
        <f>Tabla_cocina[[#This Row],[Total del Pedido]]</f>
        <v>102</v>
      </c>
      <c r="L692" s="7">
        <f>Tabla_cocina[[#This Row],[Ganancia Bruta]]-Tabla_cocina[[#This Row],[Costo]]</f>
        <v>42</v>
      </c>
      <c r="M692" s="7">
        <f>Tabla_cocina[[#This Row],[Costo Unitario]]*Tabla_cocina[[#This Row],[Cantidad Ordenada]]</f>
        <v>60</v>
      </c>
      <c r="N692" s="12">
        <f>(Tabla_cocina[[#This Row],[Ganancia Neta]]/Tabla_cocina[[#This Row],[Costo]])</f>
        <v>0.7</v>
      </c>
      <c r="O692" s="17">
        <f>Tabla_cocina[[#This Row],[Tiempo de Preparacion]]/1440</f>
        <v>2.0833333333333332E-2</v>
      </c>
    </row>
    <row r="693" spans="1:15" x14ac:dyDescent="0.3">
      <c r="A693" s="1">
        <v>270</v>
      </c>
      <c r="B693" s="1">
        <v>10</v>
      </c>
      <c r="C693" s="2" t="s">
        <v>20</v>
      </c>
      <c r="D693" s="2" t="s">
        <v>97</v>
      </c>
      <c r="E693" s="3">
        <v>20</v>
      </c>
      <c r="F693" s="3">
        <v>34</v>
      </c>
      <c r="G693" s="1">
        <v>3</v>
      </c>
      <c r="H693" s="1">
        <v>26</v>
      </c>
      <c r="I693" s="2" t="s">
        <v>6</v>
      </c>
      <c r="J693" s="7">
        <f>Tabla_cocina[[#This Row],[Precio Unitario]]*Tabla_cocina[[#This Row],[Cantidad Ordenada]]</f>
        <v>102</v>
      </c>
      <c r="K693" s="7">
        <f>Tabla_cocina[[#This Row],[Total del Pedido]]</f>
        <v>102</v>
      </c>
      <c r="L693" s="7">
        <f>Tabla_cocina[[#This Row],[Ganancia Bruta]]-Tabla_cocina[[#This Row],[Costo]]</f>
        <v>42</v>
      </c>
      <c r="M693" s="7">
        <f>Tabla_cocina[[#This Row],[Costo Unitario]]*Tabla_cocina[[#This Row],[Cantidad Ordenada]]</f>
        <v>60</v>
      </c>
      <c r="N693" s="12">
        <f>(Tabla_cocina[[#This Row],[Ganancia Neta]]/Tabla_cocina[[#This Row],[Costo]])</f>
        <v>0.7</v>
      </c>
      <c r="O693" s="17">
        <f>Tabla_cocina[[#This Row],[Tiempo de Preparacion]]/1440</f>
        <v>1.8055555555555554E-2</v>
      </c>
    </row>
    <row r="694" spans="1:15" x14ac:dyDescent="0.3">
      <c r="A694" s="1">
        <v>271</v>
      </c>
      <c r="B694" s="1">
        <v>3</v>
      </c>
      <c r="C694" s="2" t="s">
        <v>19</v>
      </c>
      <c r="D694" s="2" t="s">
        <v>96</v>
      </c>
      <c r="E694" s="3">
        <v>13</v>
      </c>
      <c r="F694" s="3">
        <v>22</v>
      </c>
      <c r="G694" s="1">
        <v>2</v>
      </c>
      <c r="H694" s="1">
        <v>55</v>
      </c>
      <c r="I694" s="2" t="s">
        <v>8</v>
      </c>
      <c r="J694" s="7">
        <f>Tabla_cocina[[#This Row],[Precio Unitario]]*Tabla_cocina[[#This Row],[Cantidad Ordenada]]</f>
        <v>44</v>
      </c>
      <c r="K694" s="7">
        <f>Tabla_cocina[[#This Row],[Total del Pedido]]</f>
        <v>44</v>
      </c>
      <c r="L694" s="7">
        <f>Tabla_cocina[[#This Row],[Ganancia Bruta]]-Tabla_cocina[[#This Row],[Costo]]</f>
        <v>18</v>
      </c>
      <c r="M694" s="7">
        <f>Tabla_cocina[[#This Row],[Costo Unitario]]*Tabla_cocina[[#This Row],[Cantidad Ordenada]]</f>
        <v>26</v>
      </c>
      <c r="N694" s="12">
        <f>(Tabla_cocina[[#This Row],[Ganancia Neta]]/Tabla_cocina[[#This Row],[Costo]])</f>
        <v>0.69230769230769229</v>
      </c>
      <c r="O694" s="17">
        <f>Tabla_cocina[[#This Row],[Tiempo de Preparacion]]/1440</f>
        <v>3.8194444444444448E-2</v>
      </c>
    </row>
    <row r="695" spans="1:15" x14ac:dyDescent="0.3">
      <c r="A695" s="1">
        <v>272</v>
      </c>
      <c r="B695" s="1">
        <v>7</v>
      </c>
      <c r="C695" s="2" t="s">
        <v>5</v>
      </c>
      <c r="D695" s="2" t="s">
        <v>84</v>
      </c>
      <c r="E695" s="3">
        <v>14</v>
      </c>
      <c r="F695" s="3">
        <v>24</v>
      </c>
      <c r="G695" s="1">
        <v>2</v>
      </c>
      <c r="H695" s="1">
        <v>36</v>
      </c>
      <c r="I695" s="2" t="s">
        <v>6</v>
      </c>
      <c r="J695" s="7">
        <f>Tabla_cocina[[#This Row],[Precio Unitario]]*Tabla_cocina[[#This Row],[Cantidad Ordenada]]</f>
        <v>48</v>
      </c>
      <c r="K695" s="7">
        <f>Tabla_cocina[[#This Row],[Total del Pedido]]</f>
        <v>48</v>
      </c>
      <c r="L695" s="7">
        <f>Tabla_cocina[[#This Row],[Ganancia Bruta]]-Tabla_cocina[[#This Row],[Costo]]</f>
        <v>20</v>
      </c>
      <c r="M695" s="7">
        <f>Tabla_cocina[[#This Row],[Costo Unitario]]*Tabla_cocina[[#This Row],[Cantidad Ordenada]]</f>
        <v>28</v>
      </c>
      <c r="N695" s="12">
        <f>(Tabla_cocina[[#This Row],[Ganancia Neta]]/Tabla_cocina[[#This Row],[Costo]])</f>
        <v>0.7142857142857143</v>
      </c>
      <c r="O695" s="17">
        <f>Tabla_cocina[[#This Row],[Tiempo de Preparacion]]/1440</f>
        <v>2.5000000000000001E-2</v>
      </c>
    </row>
    <row r="696" spans="1:15" x14ac:dyDescent="0.3">
      <c r="A696" s="1">
        <v>272</v>
      </c>
      <c r="B696" s="1">
        <v>7</v>
      </c>
      <c r="C696" s="2" t="s">
        <v>17</v>
      </c>
      <c r="D696" s="2" t="s">
        <v>94</v>
      </c>
      <c r="E696" s="3">
        <v>21</v>
      </c>
      <c r="F696" s="3">
        <v>35</v>
      </c>
      <c r="G696" s="1">
        <v>1</v>
      </c>
      <c r="H696" s="1">
        <v>47</v>
      </c>
      <c r="I696" s="2" t="s">
        <v>8</v>
      </c>
      <c r="J696" s="7">
        <f>Tabla_cocina[[#This Row],[Precio Unitario]]*Tabla_cocina[[#This Row],[Cantidad Ordenada]]</f>
        <v>35</v>
      </c>
      <c r="K696" s="7">
        <f>Tabla_cocina[[#This Row],[Total del Pedido]]</f>
        <v>35</v>
      </c>
      <c r="L696" s="7">
        <f>Tabla_cocina[[#This Row],[Ganancia Bruta]]-Tabla_cocina[[#This Row],[Costo]]</f>
        <v>14</v>
      </c>
      <c r="M696" s="7">
        <f>Tabla_cocina[[#This Row],[Costo Unitario]]*Tabla_cocina[[#This Row],[Cantidad Ordenada]]</f>
        <v>21</v>
      </c>
      <c r="N696" s="12">
        <f>(Tabla_cocina[[#This Row],[Ganancia Neta]]/Tabla_cocina[[#This Row],[Costo]])</f>
        <v>0.66666666666666663</v>
      </c>
      <c r="O696" s="17">
        <f>Tabla_cocina[[#This Row],[Tiempo de Preparacion]]/1440</f>
        <v>3.2638888888888891E-2</v>
      </c>
    </row>
    <row r="697" spans="1:15" x14ac:dyDescent="0.3">
      <c r="A697" s="1">
        <v>273</v>
      </c>
      <c r="B697" s="1">
        <v>20</v>
      </c>
      <c r="C697" s="2" t="s">
        <v>18</v>
      </c>
      <c r="D697" s="2" t="s">
        <v>95</v>
      </c>
      <c r="E697" s="3">
        <v>19</v>
      </c>
      <c r="F697" s="3">
        <v>32</v>
      </c>
      <c r="G697" s="1">
        <v>1</v>
      </c>
      <c r="H697" s="1">
        <v>22</v>
      </c>
      <c r="I697" s="2" t="s">
        <v>8</v>
      </c>
      <c r="J697" s="7">
        <f>Tabla_cocina[[#This Row],[Precio Unitario]]*Tabla_cocina[[#This Row],[Cantidad Ordenada]]</f>
        <v>32</v>
      </c>
      <c r="K697" s="7">
        <f>Tabla_cocina[[#This Row],[Total del Pedido]]</f>
        <v>32</v>
      </c>
      <c r="L697" s="7">
        <f>Tabla_cocina[[#This Row],[Ganancia Bruta]]-Tabla_cocina[[#This Row],[Costo]]</f>
        <v>13</v>
      </c>
      <c r="M697" s="7">
        <f>Tabla_cocina[[#This Row],[Costo Unitario]]*Tabla_cocina[[#This Row],[Cantidad Ordenada]]</f>
        <v>19</v>
      </c>
      <c r="N697" s="12">
        <f>(Tabla_cocina[[#This Row],[Ganancia Neta]]/Tabla_cocina[[#This Row],[Costo]])</f>
        <v>0.68421052631578949</v>
      </c>
      <c r="O697" s="17">
        <f>Tabla_cocina[[#This Row],[Tiempo de Preparacion]]/1440</f>
        <v>1.5277777777777777E-2</v>
      </c>
    </row>
    <row r="698" spans="1:15" x14ac:dyDescent="0.3">
      <c r="A698" s="1">
        <v>273</v>
      </c>
      <c r="B698" s="1">
        <v>20</v>
      </c>
      <c r="C698" s="2" t="s">
        <v>19</v>
      </c>
      <c r="D698" s="2" t="s">
        <v>96</v>
      </c>
      <c r="E698" s="3">
        <v>13</v>
      </c>
      <c r="F698" s="3">
        <v>22</v>
      </c>
      <c r="G698" s="1">
        <v>3</v>
      </c>
      <c r="H698" s="1">
        <v>40</v>
      </c>
      <c r="I698" s="2" t="s">
        <v>6</v>
      </c>
      <c r="J698" s="7">
        <f>Tabla_cocina[[#This Row],[Precio Unitario]]*Tabla_cocina[[#This Row],[Cantidad Ordenada]]</f>
        <v>66</v>
      </c>
      <c r="K698" s="7">
        <f>Tabla_cocina[[#This Row],[Total del Pedido]]</f>
        <v>66</v>
      </c>
      <c r="L698" s="7">
        <f>Tabla_cocina[[#This Row],[Ganancia Bruta]]-Tabla_cocina[[#This Row],[Costo]]</f>
        <v>27</v>
      </c>
      <c r="M698" s="7">
        <f>Tabla_cocina[[#This Row],[Costo Unitario]]*Tabla_cocina[[#This Row],[Cantidad Ordenada]]</f>
        <v>39</v>
      </c>
      <c r="N698" s="12">
        <f>(Tabla_cocina[[#This Row],[Ganancia Neta]]/Tabla_cocina[[#This Row],[Costo]])</f>
        <v>0.69230769230769229</v>
      </c>
      <c r="O698" s="17">
        <f>Tabla_cocina[[#This Row],[Tiempo de Preparacion]]/1440</f>
        <v>2.7777777777777776E-2</v>
      </c>
    </row>
    <row r="699" spans="1:15" x14ac:dyDescent="0.3">
      <c r="A699" s="1">
        <v>273</v>
      </c>
      <c r="B699" s="1">
        <v>20</v>
      </c>
      <c r="C699" s="2" t="s">
        <v>26</v>
      </c>
      <c r="D699" s="2" t="s">
        <v>103</v>
      </c>
      <c r="E699" s="3">
        <v>15</v>
      </c>
      <c r="F699" s="3">
        <v>25</v>
      </c>
      <c r="G699" s="1">
        <v>1</v>
      </c>
      <c r="H699" s="1">
        <v>5</v>
      </c>
      <c r="I699" s="2" t="s">
        <v>8</v>
      </c>
      <c r="J699" s="7">
        <f>Tabla_cocina[[#This Row],[Precio Unitario]]*Tabla_cocina[[#This Row],[Cantidad Ordenada]]</f>
        <v>25</v>
      </c>
      <c r="K699" s="7">
        <f>Tabla_cocina[[#This Row],[Total del Pedido]]</f>
        <v>25</v>
      </c>
      <c r="L699" s="7">
        <f>Tabla_cocina[[#This Row],[Ganancia Bruta]]-Tabla_cocina[[#This Row],[Costo]]</f>
        <v>10</v>
      </c>
      <c r="M699" s="7">
        <f>Tabla_cocina[[#This Row],[Costo Unitario]]*Tabla_cocina[[#This Row],[Cantidad Ordenada]]</f>
        <v>15</v>
      </c>
      <c r="N699" s="12">
        <f>(Tabla_cocina[[#This Row],[Ganancia Neta]]/Tabla_cocina[[#This Row],[Costo]])</f>
        <v>0.66666666666666663</v>
      </c>
      <c r="O699" s="17">
        <f>Tabla_cocina[[#This Row],[Tiempo de Preparacion]]/1440</f>
        <v>3.472222222222222E-3</v>
      </c>
    </row>
    <row r="700" spans="1:15" x14ac:dyDescent="0.3">
      <c r="A700" s="1">
        <v>274</v>
      </c>
      <c r="B700" s="1">
        <v>7</v>
      </c>
      <c r="C700" s="2" t="s">
        <v>25</v>
      </c>
      <c r="D700" s="2" t="s">
        <v>102</v>
      </c>
      <c r="E700" s="3">
        <v>15</v>
      </c>
      <c r="F700" s="3">
        <v>26</v>
      </c>
      <c r="G700" s="1">
        <v>3</v>
      </c>
      <c r="H700" s="1">
        <v>33</v>
      </c>
      <c r="I700" s="2" t="s">
        <v>6</v>
      </c>
      <c r="J700" s="7">
        <f>Tabla_cocina[[#This Row],[Precio Unitario]]*Tabla_cocina[[#This Row],[Cantidad Ordenada]]</f>
        <v>78</v>
      </c>
      <c r="K700" s="7">
        <f>Tabla_cocina[[#This Row],[Total del Pedido]]</f>
        <v>78</v>
      </c>
      <c r="L700" s="7">
        <f>Tabla_cocina[[#This Row],[Ganancia Bruta]]-Tabla_cocina[[#This Row],[Costo]]</f>
        <v>33</v>
      </c>
      <c r="M700" s="7">
        <f>Tabla_cocina[[#This Row],[Costo Unitario]]*Tabla_cocina[[#This Row],[Cantidad Ordenada]]</f>
        <v>45</v>
      </c>
      <c r="N700" s="12">
        <f>(Tabla_cocina[[#This Row],[Ganancia Neta]]/Tabla_cocina[[#This Row],[Costo]])</f>
        <v>0.73333333333333328</v>
      </c>
      <c r="O700" s="17">
        <f>Tabla_cocina[[#This Row],[Tiempo de Preparacion]]/1440</f>
        <v>2.2916666666666665E-2</v>
      </c>
    </row>
    <row r="701" spans="1:15" x14ac:dyDescent="0.3">
      <c r="A701" s="1">
        <v>274</v>
      </c>
      <c r="B701" s="1">
        <v>7</v>
      </c>
      <c r="C701" s="2" t="s">
        <v>16</v>
      </c>
      <c r="D701" s="2" t="s">
        <v>93</v>
      </c>
      <c r="E701" s="3">
        <v>11</v>
      </c>
      <c r="F701" s="3">
        <v>19</v>
      </c>
      <c r="G701" s="1">
        <v>2</v>
      </c>
      <c r="H701" s="1">
        <v>42</v>
      </c>
      <c r="I701" s="2" t="s">
        <v>8</v>
      </c>
      <c r="J701" s="7">
        <f>Tabla_cocina[[#This Row],[Precio Unitario]]*Tabla_cocina[[#This Row],[Cantidad Ordenada]]</f>
        <v>38</v>
      </c>
      <c r="K701" s="7">
        <f>Tabla_cocina[[#This Row],[Total del Pedido]]</f>
        <v>38</v>
      </c>
      <c r="L701" s="7">
        <f>Tabla_cocina[[#This Row],[Ganancia Bruta]]-Tabla_cocina[[#This Row],[Costo]]</f>
        <v>16</v>
      </c>
      <c r="M701" s="7">
        <f>Tabla_cocina[[#This Row],[Costo Unitario]]*Tabla_cocina[[#This Row],[Cantidad Ordenada]]</f>
        <v>22</v>
      </c>
      <c r="N701" s="12">
        <f>(Tabla_cocina[[#This Row],[Ganancia Neta]]/Tabla_cocina[[#This Row],[Costo]])</f>
        <v>0.72727272727272729</v>
      </c>
      <c r="O701" s="17">
        <f>Tabla_cocina[[#This Row],[Tiempo de Preparacion]]/1440</f>
        <v>2.9166666666666667E-2</v>
      </c>
    </row>
    <row r="702" spans="1:15" x14ac:dyDescent="0.3">
      <c r="A702" s="1">
        <v>275</v>
      </c>
      <c r="B702" s="1">
        <v>5</v>
      </c>
      <c r="C702" s="2" t="s">
        <v>14</v>
      </c>
      <c r="D702" s="2" t="s">
        <v>91</v>
      </c>
      <c r="E702" s="3">
        <v>20</v>
      </c>
      <c r="F702" s="3">
        <v>33</v>
      </c>
      <c r="G702" s="1">
        <v>1</v>
      </c>
      <c r="H702" s="1">
        <v>32</v>
      </c>
      <c r="I702" s="2" t="s">
        <v>8</v>
      </c>
      <c r="J702" s="7">
        <f>Tabla_cocina[[#This Row],[Precio Unitario]]*Tabla_cocina[[#This Row],[Cantidad Ordenada]]</f>
        <v>33</v>
      </c>
      <c r="K702" s="7">
        <f>Tabla_cocina[[#This Row],[Total del Pedido]]</f>
        <v>33</v>
      </c>
      <c r="L702" s="7">
        <f>Tabla_cocina[[#This Row],[Ganancia Bruta]]-Tabla_cocina[[#This Row],[Costo]]</f>
        <v>13</v>
      </c>
      <c r="M702" s="7">
        <f>Tabla_cocina[[#This Row],[Costo Unitario]]*Tabla_cocina[[#This Row],[Cantidad Ordenada]]</f>
        <v>20</v>
      </c>
      <c r="N702" s="12">
        <f>(Tabla_cocina[[#This Row],[Ganancia Neta]]/Tabla_cocina[[#This Row],[Costo]])</f>
        <v>0.65</v>
      </c>
      <c r="O702" s="17">
        <f>Tabla_cocina[[#This Row],[Tiempo de Preparacion]]/1440</f>
        <v>2.2222222222222223E-2</v>
      </c>
    </row>
    <row r="703" spans="1:15" x14ac:dyDescent="0.3">
      <c r="A703" s="1">
        <v>275</v>
      </c>
      <c r="B703" s="1">
        <v>5</v>
      </c>
      <c r="C703" s="2" t="s">
        <v>9</v>
      </c>
      <c r="D703" s="2" t="s">
        <v>86</v>
      </c>
      <c r="E703" s="3">
        <v>19</v>
      </c>
      <c r="F703" s="3">
        <v>31</v>
      </c>
      <c r="G703" s="1">
        <v>2</v>
      </c>
      <c r="H703" s="1">
        <v>32</v>
      </c>
      <c r="I703" s="2" t="s">
        <v>6</v>
      </c>
      <c r="J703" s="7">
        <f>Tabla_cocina[[#This Row],[Precio Unitario]]*Tabla_cocina[[#This Row],[Cantidad Ordenada]]</f>
        <v>62</v>
      </c>
      <c r="K703" s="7">
        <f>Tabla_cocina[[#This Row],[Total del Pedido]]</f>
        <v>62</v>
      </c>
      <c r="L703" s="7">
        <f>Tabla_cocina[[#This Row],[Ganancia Bruta]]-Tabla_cocina[[#This Row],[Costo]]</f>
        <v>24</v>
      </c>
      <c r="M703" s="7">
        <f>Tabla_cocina[[#This Row],[Costo Unitario]]*Tabla_cocina[[#This Row],[Cantidad Ordenada]]</f>
        <v>38</v>
      </c>
      <c r="N703" s="12">
        <f>(Tabla_cocina[[#This Row],[Ganancia Neta]]/Tabla_cocina[[#This Row],[Costo]])</f>
        <v>0.63157894736842102</v>
      </c>
      <c r="O703" s="17">
        <f>Tabla_cocina[[#This Row],[Tiempo de Preparacion]]/1440</f>
        <v>2.2222222222222223E-2</v>
      </c>
    </row>
    <row r="704" spans="1:15" x14ac:dyDescent="0.3">
      <c r="A704" s="1">
        <v>275</v>
      </c>
      <c r="B704" s="1">
        <v>5</v>
      </c>
      <c r="C704" s="2" t="s">
        <v>25</v>
      </c>
      <c r="D704" s="2" t="s">
        <v>102</v>
      </c>
      <c r="E704" s="3">
        <v>15</v>
      </c>
      <c r="F704" s="3">
        <v>26</v>
      </c>
      <c r="G704" s="1">
        <v>1</v>
      </c>
      <c r="H704" s="1">
        <v>58</v>
      </c>
      <c r="I704" s="2" t="s">
        <v>6</v>
      </c>
      <c r="J704" s="7">
        <f>Tabla_cocina[[#This Row],[Precio Unitario]]*Tabla_cocina[[#This Row],[Cantidad Ordenada]]</f>
        <v>26</v>
      </c>
      <c r="K704" s="7">
        <f>Tabla_cocina[[#This Row],[Total del Pedido]]</f>
        <v>26</v>
      </c>
      <c r="L704" s="7">
        <f>Tabla_cocina[[#This Row],[Ganancia Bruta]]-Tabla_cocina[[#This Row],[Costo]]</f>
        <v>11</v>
      </c>
      <c r="M704" s="7">
        <f>Tabla_cocina[[#This Row],[Costo Unitario]]*Tabla_cocina[[#This Row],[Cantidad Ordenada]]</f>
        <v>15</v>
      </c>
      <c r="N704" s="12">
        <f>(Tabla_cocina[[#This Row],[Ganancia Neta]]/Tabla_cocina[[#This Row],[Costo]])</f>
        <v>0.73333333333333328</v>
      </c>
      <c r="O704" s="17">
        <f>Tabla_cocina[[#This Row],[Tiempo de Preparacion]]/1440</f>
        <v>4.027777777777778E-2</v>
      </c>
    </row>
    <row r="705" spans="1:15" x14ac:dyDescent="0.3">
      <c r="A705" s="1">
        <v>276</v>
      </c>
      <c r="B705" s="1">
        <v>15</v>
      </c>
      <c r="C705" s="2" t="s">
        <v>19</v>
      </c>
      <c r="D705" s="2" t="s">
        <v>96</v>
      </c>
      <c r="E705" s="3">
        <v>13</v>
      </c>
      <c r="F705" s="3">
        <v>22</v>
      </c>
      <c r="G705" s="1">
        <v>2</v>
      </c>
      <c r="H705" s="1">
        <v>49</v>
      </c>
      <c r="I705" s="2" t="s">
        <v>6</v>
      </c>
      <c r="J705" s="7">
        <f>Tabla_cocina[[#This Row],[Precio Unitario]]*Tabla_cocina[[#This Row],[Cantidad Ordenada]]</f>
        <v>44</v>
      </c>
      <c r="K705" s="7">
        <f>Tabla_cocina[[#This Row],[Total del Pedido]]</f>
        <v>44</v>
      </c>
      <c r="L705" s="7">
        <f>Tabla_cocina[[#This Row],[Ganancia Bruta]]-Tabla_cocina[[#This Row],[Costo]]</f>
        <v>18</v>
      </c>
      <c r="M705" s="7">
        <f>Tabla_cocina[[#This Row],[Costo Unitario]]*Tabla_cocina[[#This Row],[Cantidad Ordenada]]</f>
        <v>26</v>
      </c>
      <c r="N705" s="12">
        <f>(Tabla_cocina[[#This Row],[Ganancia Neta]]/Tabla_cocina[[#This Row],[Costo]])</f>
        <v>0.69230769230769229</v>
      </c>
      <c r="O705" s="17">
        <f>Tabla_cocina[[#This Row],[Tiempo de Preparacion]]/1440</f>
        <v>3.4027777777777775E-2</v>
      </c>
    </row>
    <row r="706" spans="1:15" x14ac:dyDescent="0.3">
      <c r="A706" s="1">
        <v>276</v>
      </c>
      <c r="B706" s="1">
        <v>15</v>
      </c>
      <c r="C706" s="2" t="s">
        <v>25</v>
      </c>
      <c r="D706" s="2" t="s">
        <v>102</v>
      </c>
      <c r="E706" s="3">
        <v>15</v>
      </c>
      <c r="F706" s="3">
        <v>26</v>
      </c>
      <c r="G706" s="1">
        <v>1</v>
      </c>
      <c r="H706" s="1">
        <v>36</v>
      </c>
      <c r="I706" s="2" t="s">
        <v>8</v>
      </c>
      <c r="J706" s="7">
        <f>Tabla_cocina[[#This Row],[Precio Unitario]]*Tabla_cocina[[#This Row],[Cantidad Ordenada]]</f>
        <v>26</v>
      </c>
      <c r="K706" s="7">
        <f>Tabla_cocina[[#This Row],[Total del Pedido]]</f>
        <v>26</v>
      </c>
      <c r="L706" s="7">
        <f>Tabla_cocina[[#This Row],[Ganancia Bruta]]-Tabla_cocina[[#This Row],[Costo]]</f>
        <v>11</v>
      </c>
      <c r="M706" s="7">
        <f>Tabla_cocina[[#This Row],[Costo Unitario]]*Tabla_cocina[[#This Row],[Cantidad Ordenada]]</f>
        <v>15</v>
      </c>
      <c r="N706" s="12">
        <f>(Tabla_cocina[[#This Row],[Ganancia Neta]]/Tabla_cocina[[#This Row],[Costo]])</f>
        <v>0.73333333333333328</v>
      </c>
      <c r="O706" s="17">
        <f>Tabla_cocina[[#This Row],[Tiempo de Preparacion]]/1440</f>
        <v>2.5000000000000001E-2</v>
      </c>
    </row>
    <row r="707" spans="1:15" x14ac:dyDescent="0.3">
      <c r="A707" s="1">
        <v>277</v>
      </c>
      <c r="B707" s="1">
        <v>4</v>
      </c>
      <c r="C707" s="2" t="s">
        <v>9</v>
      </c>
      <c r="D707" s="2" t="s">
        <v>86</v>
      </c>
      <c r="E707" s="3">
        <v>19</v>
      </c>
      <c r="F707" s="3">
        <v>31</v>
      </c>
      <c r="G707" s="1">
        <v>3</v>
      </c>
      <c r="H707" s="1">
        <v>29</v>
      </c>
      <c r="I707" s="2" t="s">
        <v>6</v>
      </c>
      <c r="J707" s="7">
        <f>Tabla_cocina[[#This Row],[Precio Unitario]]*Tabla_cocina[[#This Row],[Cantidad Ordenada]]</f>
        <v>93</v>
      </c>
      <c r="K707" s="7">
        <f>Tabla_cocina[[#This Row],[Total del Pedido]]</f>
        <v>93</v>
      </c>
      <c r="L707" s="7">
        <f>Tabla_cocina[[#This Row],[Ganancia Bruta]]-Tabla_cocina[[#This Row],[Costo]]</f>
        <v>36</v>
      </c>
      <c r="M707" s="7">
        <f>Tabla_cocina[[#This Row],[Costo Unitario]]*Tabla_cocina[[#This Row],[Cantidad Ordenada]]</f>
        <v>57</v>
      </c>
      <c r="N707" s="12">
        <f>(Tabla_cocina[[#This Row],[Ganancia Neta]]/Tabla_cocina[[#This Row],[Costo]])</f>
        <v>0.63157894736842102</v>
      </c>
      <c r="O707" s="17">
        <f>Tabla_cocina[[#This Row],[Tiempo de Preparacion]]/1440</f>
        <v>2.013888888888889E-2</v>
      </c>
    </row>
    <row r="708" spans="1:15" x14ac:dyDescent="0.3">
      <c r="A708" s="1">
        <v>278</v>
      </c>
      <c r="B708" s="1">
        <v>5</v>
      </c>
      <c r="C708" s="2" t="s">
        <v>9</v>
      </c>
      <c r="D708" s="2" t="s">
        <v>86</v>
      </c>
      <c r="E708" s="3">
        <v>19</v>
      </c>
      <c r="F708" s="3">
        <v>31</v>
      </c>
      <c r="G708" s="1">
        <v>3</v>
      </c>
      <c r="H708" s="1">
        <v>33</v>
      </c>
      <c r="I708" s="2" t="s">
        <v>6</v>
      </c>
      <c r="J708" s="7">
        <f>Tabla_cocina[[#This Row],[Precio Unitario]]*Tabla_cocina[[#This Row],[Cantidad Ordenada]]</f>
        <v>93</v>
      </c>
      <c r="K708" s="7">
        <f>Tabla_cocina[[#This Row],[Total del Pedido]]</f>
        <v>93</v>
      </c>
      <c r="L708" s="7">
        <f>Tabla_cocina[[#This Row],[Ganancia Bruta]]-Tabla_cocina[[#This Row],[Costo]]</f>
        <v>36</v>
      </c>
      <c r="M708" s="7">
        <f>Tabla_cocina[[#This Row],[Costo Unitario]]*Tabla_cocina[[#This Row],[Cantidad Ordenada]]</f>
        <v>57</v>
      </c>
      <c r="N708" s="12">
        <f>(Tabla_cocina[[#This Row],[Ganancia Neta]]/Tabla_cocina[[#This Row],[Costo]])</f>
        <v>0.63157894736842102</v>
      </c>
      <c r="O708" s="17">
        <f>Tabla_cocina[[#This Row],[Tiempo de Preparacion]]/1440</f>
        <v>2.2916666666666665E-2</v>
      </c>
    </row>
    <row r="709" spans="1:15" x14ac:dyDescent="0.3">
      <c r="A709" s="1">
        <v>278</v>
      </c>
      <c r="B709" s="1">
        <v>5</v>
      </c>
      <c r="C709" s="2" t="s">
        <v>5</v>
      </c>
      <c r="D709" s="2" t="s">
        <v>84</v>
      </c>
      <c r="E709" s="3">
        <v>14</v>
      </c>
      <c r="F709" s="3">
        <v>24</v>
      </c>
      <c r="G709" s="1">
        <v>2</v>
      </c>
      <c r="H709" s="1">
        <v>28</v>
      </c>
      <c r="I709" s="2" t="s">
        <v>8</v>
      </c>
      <c r="J709" s="7">
        <f>Tabla_cocina[[#This Row],[Precio Unitario]]*Tabla_cocina[[#This Row],[Cantidad Ordenada]]</f>
        <v>48</v>
      </c>
      <c r="K709" s="7">
        <f>Tabla_cocina[[#This Row],[Total del Pedido]]</f>
        <v>48</v>
      </c>
      <c r="L709" s="7">
        <f>Tabla_cocina[[#This Row],[Ganancia Bruta]]-Tabla_cocina[[#This Row],[Costo]]</f>
        <v>20</v>
      </c>
      <c r="M709" s="7">
        <f>Tabla_cocina[[#This Row],[Costo Unitario]]*Tabla_cocina[[#This Row],[Cantidad Ordenada]]</f>
        <v>28</v>
      </c>
      <c r="N709" s="12">
        <f>(Tabla_cocina[[#This Row],[Ganancia Neta]]/Tabla_cocina[[#This Row],[Costo]])</f>
        <v>0.7142857142857143</v>
      </c>
      <c r="O709" s="17">
        <f>Tabla_cocina[[#This Row],[Tiempo de Preparacion]]/1440</f>
        <v>1.9444444444444445E-2</v>
      </c>
    </row>
    <row r="710" spans="1:15" x14ac:dyDescent="0.3">
      <c r="A710" s="1">
        <v>279</v>
      </c>
      <c r="B710" s="1">
        <v>11</v>
      </c>
      <c r="C710" s="2" t="s">
        <v>11</v>
      </c>
      <c r="D710" s="2" t="s">
        <v>88</v>
      </c>
      <c r="E710" s="3">
        <v>25</v>
      </c>
      <c r="F710" s="3">
        <v>40</v>
      </c>
      <c r="G710" s="1">
        <v>3</v>
      </c>
      <c r="H710" s="1">
        <v>48</v>
      </c>
      <c r="I710" s="2" t="s">
        <v>8</v>
      </c>
      <c r="J710" s="7">
        <f>Tabla_cocina[[#This Row],[Precio Unitario]]*Tabla_cocina[[#This Row],[Cantidad Ordenada]]</f>
        <v>120</v>
      </c>
      <c r="K710" s="7">
        <f>Tabla_cocina[[#This Row],[Total del Pedido]]</f>
        <v>120</v>
      </c>
      <c r="L710" s="7">
        <f>Tabla_cocina[[#This Row],[Ganancia Bruta]]-Tabla_cocina[[#This Row],[Costo]]</f>
        <v>45</v>
      </c>
      <c r="M710" s="7">
        <f>Tabla_cocina[[#This Row],[Costo Unitario]]*Tabla_cocina[[#This Row],[Cantidad Ordenada]]</f>
        <v>75</v>
      </c>
      <c r="N710" s="12">
        <f>(Tabla_cocina[[#This Row],[Ganancia Neta]]/Tabla_cocina[[#This Row],[Costo]])</f>
        <v>0.6</v>
      </c>
      <c r="O710" s="17">
        <f>Tabla_cocina[[#This Row],[Tiempo de Preparacion]]/1440</f>
        <v>3.3333333333333333E-2</v>
      </c>
    </row>
    <row r="711" spans="1:15" x14ac:dyDescent="0.3">
      <c r="A711" s="1">
        <v>279</v>
      </c>
      <c r="B711" s="1">
        <v>11</v>
      </c>
      <c r="C711" s="2" t="s">
        <v>17</v>
      </c>
      <c r="D711" s="2" t="s">
        <v>94</v>
      </c>
      <c r="E711" s="3">
        <v>21</v>
      </c>
      <c r="F711" s="3">
        <v>35</v>
      </c>
      <c r="G711" s="1">
        <v>1</v>
      </c>
      <c r="H711" s="1">
        <v>28</v>
      </c>
      <c r="I711" s="2" t="s">
        <v>6</v>
      </c>
      <c r="J711" s="7">
        <f>Tabla_cocina[[#This Row],[Precio Unitario]]*Tabla_cocina[[#This Row],[Cantidad Ordenada]]</f>
        <v>35</v>
      </c>
      <c r="K711" s="7">
        <f>Tabla_cocina[[#This Row],[Total del Pedido]]</f>
        <v>35</v>
      </c>
      <c r="L711" s="7">
        <f>Tabla_cocina[[#This Row],[Ganancia Bruta]]-Tabla_cocina[[#This Row],[Costo]]</f>
        <v>14</v>
      </c>
      <c r="M711" s="7">
        <f>Tabla_cocina[[#This Row],[Costo Unitario]]*Tabla_cocina[[#This Row],[Cantidad Ordenada]]</f>
        <v>21</v>
      </c>
      <c r="N711" s="12">
        <f>(Tabla_cocina[[#This Row],[Ganancia Neta]]/Tabla_cocina[[#This Row],[Costo]])</f>
        <v>0.66666666666666663</v>
      </c>
      <c r="O711" s="17">
        <f>Tabla_cocina[[#This Row],[Tiempo de Preparacion]]/1440</f>
        <v>1.9444444444444445E-2</v>
      </c>
    </row>
    <row r="712" spans="1:15" x14ac:dyDescent="0.3">
      <c r="A712" s="1">
        <v>279</v>
      </c>
      <c r="B712" s="1">
        <v>11</v>
      </c>
      <c r="C712" s="2" t="s">
        <v>24</v>
      </c>
      <c r="D712" s="2" t="s">
        <v>101</v>
      </c>
      <c r="E712" s="3">
        <v>10</v>
      </c>
      <c r="F712" s="3">
        <v>18</v>
      </c>
      <c r="G712" s="1">
        <v>1</v>
      </c>
      <c r="H712" s="1">
        <v>58</v>
      </c>
      <c r="I712" s="2" t="s">
        <v>6</v>
      </c>
      <c r="J712" s="7">
        <f>Tabla_cocina[[#This Row],[Precio Unitario]]*Tabla_cocina[[#This Row],[Cantidad Ordenada]]</f>
        <v>18</v>
      </c>
      <c r="K712" s="7">
        <f>Tabla_cocina[[#This Row],[Total del Pedido]]</f>
        <v>18</v>
      </c>
      <c r="L712" s="7">
        <f>Tabla_cocina[[#This Row],[Ganancia Bruta]]-Tabla_cocina[[#This Row],[Costo]]</f>
        <v>8</v>
      </c>
      <c r="M712" s="7">
        <f>Tabla_cocina[[#This Row],[Costo Unitario]]*Tabla_cocina[[#This Row],[Cantidad Ordenada]]</f>
        <v>10</v>
      </c>
      <c r="N712" s="12">
        <f>(Tabla_cocina[[#This Row],[Ganancia Neta]]/Tabla_cocina[[#This Row],[Costo]])</f>
        <v>0.8</v>
      </c>
      <c r="O712" s="17">
        <f>Tabla_cocina[[#This Row],[Tiempo de Preparacion]]/1440</f>
        <v>4.027777777777778E-2</v>
      </c>
    </row>
    <row r="713" spans="1:15" x14ac:dyDescent="0.3">
      <c r="A713" s="1">
        <v>279</v>
      </c>
      <c r="B713" s="1">
        <v>11</v>
      </c>
      <c r="C713" s="2" t="s">
        <v>15</v>
      </c>
      <c r="D713" s="2" t="s">
        <v>92</v>
      </c>
      <c r="E713" s="3">
        <v>16</v>
      </c>
      <c r="F713" s="3">
        <v>28</v>
      </c>
      <c r="G713" s="1">
        <v>1</v>
      </c>
      <c r="H713" s="1">
        <v>8</v>
      </c>
      <c r="I713" s="2" t="s">
        <v>6</v>
      </c>
      <c r="J713" s="7">
        <f>Tabla_cocina[[#This Row],[Precio Unitario]]*Tabla_cocina[[#This Row],[Cantidad Ordenada]]</f>
        <v>28</v>
      </c>
      <c r="K713" s="7">
        <f>Tabla_cocina[[#This Row],[Total del Pedido]]</f>
        <v>28</v>
      </c>
      <c r="L713" s="7">
        <f>Tabla_cocina[[#This Row],[Ganancia Bruta]]-Tabla_cocina[[#This Row],[Costo]]</f>
        <v>12</v>
      </c>
      <c r="M713" s="7">
        <f>Tabla_cocina[[#This Row],[Costo Unitario]]*Tabla_cocina[[#This Row],[Cantidad Ordenada]]</f>
        <v>16</v>
      </c>
      <c r="N713" s="12">
        <f>(Tabla_cocina[[#This Row],[Ganancia Neta]]/Tabla_cocina[[#This Row],[Costo]])</f>
        <v>0.75</v>
      </c>
      <c r="O713" s="17">
        <f>Tabla_cocina[[#This Row],[Tiempo de Preparacion]]/1440</f>
        <v>5.5555555555555558E-3</v>
      </c>
    </row>
    <row r="714" spans="1:15" x14ac:dyDescent="0.3">
      <c r="A714" s="1">
        <v>280</v>
      </c>
      <c r="B714" s="1">
        <v>14</v>
      </c>
      <c r="C714" s="2" t="s">
        <v>5</v>
      </c>
      <c r="D714" s="2" t="s">
        <v>84</v>
      </c>
      <c r="E714" s="3">
        <v>14</v>
      </c>
      <c r="F714" s="3">
        <v>24</v>
      </c>
      <c r="G714" s="1">
        <v>2</v>
      </c>
      <c r="H714" s="1">
        <v>52</v>
      </c>
      <c r="I714" s="2" t="s">
        <v>6</v>
      </c>
      <c r="J714" s="7">
        <f>Tabla_cocina[[#This Row],[Precio Unitario]]*Tabla_cocina[[#This Row],[Cantidad Ordenada]]</f>
        <v>48</v>
      </c>
      <c r="K714" s="7">
        <f>Tabla_cocina[[#This Row],[Total del Pedido]]</f>
        <v>48</v>
      </c>
      <c r="L714" s="7">
        <f>Tabla_cocina[[#This Row],[Ganancia Bruta]]-Tabla_cocina[[#This Row],[Costo]]</f>
        <v>20</v>
      </c>
      <c r="M714" s="7">
        <f>Tabla_cocina[[#This Row],[Costo Unitario]]*Tabla_cocina[[#This Row],[Cantidad Ordenada]]</f>
        <v>28</v>
      </c>
      <c r="N714" s="12">
        <f>(Tabla_cocina[[#This Row],[Ganancia Neta]]/Tabla_cocina[[#This Row],[Costo]])</f>
        <v>0.7142857142857143</v>
      </c>
      <c r="O714" s="17">
        <f>Tabla_cocina[[#This Row],[Tiempo de Preparacion]]/1440</f>
        <v>3.6111111111111108E-2</v>
      </c>
    </row>
    <row r="715" spans="1:15" x14ac:dyDescent="0.3">
      <c r="A715" s="1">
        <v>280</v>
      </c>
      <c r="B715" s="1">
        <v>14</v>
      </c>
      <c r="C715" s="2" t="s">
        <v>22</v>
      </c>
      <c r="D715" s="2" t="s">
        <v>99</v>
      </c>
      <c r="E715" s="3">
        <v>14</v>
      </c>
      <c r="F715" s="3">
        <v>23</v>
      </c>
      <c r="G715" s="1">
        <v>3</v>
      </c>
      <c r="H715" s="1">
        <v>34</v>
      </c>
      <c r="I715" s="2" t="s">
        <v>6</v>
      </c>
      <c r="J715" s="7">
        <f>Tabla_cocina[[#This Row],[Precio Unitario]]*Tabla_cocina[[#This Row],[Cantidad Ordenada]]</f>
        <v>69</v>
      </c>
      <c r="K715" s="7">
        <f>Tabla_cocina[[#This Row],[Total del Pedido]]</f>
        <v>69</v>
      </c>
      <c r="L715" s="7">
        <f>Tabla_cocina[[#This Row],[Ganancia Bruta]]-Tabla_cocina[[#This Row],[Costo]]</f>
        <v>27</v>
      </c>
      <c r="M715" s="7">
        <f>Tabla_cocina[[#This Row],[Costo Unitario]]*Tabla_cocina[[#This Row],[Cantidad Ordenada]]</f>
        <v>42</v>
      </c>
      <c r="N715" s="12">
        <f>(Tabla_cocina[[#This Row],[Ganancia Neta]]/Tabla_cocina[[#This Row],[Costo]])</f>
        <v>0.6428571428571429</v>
      </c>
      <c r="O715" s="17">
        <f>Tabla_cocina[[#This Row],[Tiempo de Preparacion]]/1440</f>
        <v>2.361111111111111E-2</v>
      </c>
    </row>
    <row r="716" spans="1:15" x14ac:dyDescent="0.3">
      <c r="A716" s="1">
        <v>281</v>
      </c>
      <c r="B716" s="1">
        <v>18</v>
      </c>
      <c r="C716" s="2" t="s">
        <v>14</v>
      </c>
      <c r="D716" s="2" t="s">
        <v>91</v>
      </c>
      <c r="E716" s="3">
        <v>20</v>
      </c>
      <c r="F716" s="3">
        <v>33</v>
      </c>
      <c r="G716" s="1">
        <v>2</v>
      </c>
      <c r="H716" s="1">
        <v>9</v>
      </c>
      <c r="I716" s="2" t="s">
        <v>8</v>
      </c>
      <c r="J716" s="7">
        <f>Tabla_cocina[[#This Row],[Precio Unitario]]*Tabla_cocina[[#This Row],[Cantidad Ordenada]]</f>
        <v>66</v>
      </c>
      <c r="K716" s="7">
        <f>Tabla_cocina[[#This Row],[Total del Pedido]]</f>
        <v>66</v>
      </c>
      <c r="L716" s="7">
        <f>Tabla_cocina[[#This Row],[Ganancia Bruta]]-Tabla_cocina[[#This Row],[Costo]]</f>
        <v>26</v>
      </c>
      <c r="M716" s="7">
        <f>Tabla_cocina[[#This Row],[Costo Unitario]]*Tabla_cocina[[#This Row],[Cantidad Ordenada]]</f>
        <v>40</v>
      </c>
      <c r="N716" s="12">
        <f>(Tabla_cocina[[#This Row],[Ganancia Neta]]/Tabla_cocina[[#This Row],[Costo]])</f>
        <v>0.65</v>
      </c>
      <c r="O716" s="17">
        <f>Tabla_cocina[[#This Row],[Tiempo de Preparacion]]/1440</f>
        <v>6.2500000000000003E-3</v>
      </c>
    </row>
    <row r="717" spans="1:15" x14ac:dyDescent="0.3">
      <c r="A717" s="1">
        <v>282</v>
      </c>
      <c r="B717" s="1">
        <v>6</v>
      </c>
      <c r="C717" s="2" t="s">
        <v>24</v>
      </c>
      <c r="D717" s="2" t="s">
        <v>101</v>
      </c>
      <c r="E717" s="3">
        <v>10</v>
      </c>
      <c r="F717" s="3">
        <v>18</v>
      </c>
      <c r="G717" s="1">
        <v>3</v>
      </c>
      <c r="H717" s="1">
        <v>57</v>
      </c>
      <c r="I717" s="2" t="s">
        <v>8</v>
      </c>
      <c r="J717" s="7">
        <f>Tabla_cocina[[#This Row],[Precio Unitario]]*Tabla_cocina[[#This Row],[Cantidad Ordenada]]</f>
        <v>54</v>
      </c>
      <c r="K717" s="7">
        <f>Tabla_cocina[[#This Row],[Total del Pedido]]</f>
        <v>54</v>
      </c>
      <c r="L717" s="7">
        <f>Tabla_cocina[[#This Row],[Ganancia Bruta]]-Tabla_cocina[[#This Row],[Costo]]</f>
        <v>24</v>
      </c>
      <c r="M717" s="7">
        <f>Tabla_cocina[[#This Row],[Costo Unitario]]*Tabla_cocina[[#This Row],[Cantidad Ordenada]]</f>
        <v>30</v>
      </c>
      <c r="N717" s="12">
        <f>(Tabla_cocina[[#This Row],[Ganancia Neta]]/Tabla_cocina[[#This Row],[Costo]])</f>
        <v>0.8</v>
      </c>
      <c r="O717" s="17">
        <f>Tabla_cocina[[#This Row],[Tiempo de Preparacion]]/1440</f>
        <v>3.9583333333333331E-2</v>
      </c>
    </row>
    <row r="718" spans="1:15" x14ac:dyDescent="0.3">
      <c r="A718" s="1">
        <v>282</v>
      </c>
      <c r="B718" s="1">
        <v>6</v>
      </c>
      <c r="C718" s="2" t="s">
        <v>21</v>
      </c>
      <c r="D718" s="2" t="s">
        <v>98</v>
      </c>
      <c r="E718" s="3">
        <v>12</v>
      </c>
      <c r="F718" s="3">
        <v>20</v>
      </c>
      <c r="G718" s="1">
        <v>1</v>
      </c>
      <c r="H718" s="1">
        <v>57</v>
      </c>
      <c r="I718" s="2" t="s">
        <v>8</v>
      </c>
      <c r="J718" s="7">
        <f>Tabla_cocina[[#This Row],[Precio Unitario]]*Tabla_cocina[[#This Row],[Cantidad Ordenada]]</f>
        <v>20</v>
      </c>
      <c r="K718" s="7">
        <f>Tabla_cocina[[#This Row],[Total del Pedido]]</f>
        <v>20</v>
      </c>
      <c r="L718" s="7">
        <f>Tabla_cocina[[#This Row],[Ganancia Bruta]]-Tabla_cocina[[#This Row],[Costo]]</f>
        <v>8</v>
      </c>
      <c r="M718" s="7">
        <f>Tabla_cocina[[#This Row],[Costo Unitario]]*Tabla_cocina[[#This Row],[Cantidad Ordenada]]</f>
        <v>12</v>
      </c>
      <c r="N718" s="12">
        <f>(Tabla_cocina[[#This Row],[Ganancia Neta]]/Tabla_cocina[[#This Row],[Costo]])</f>
        <v>0.66666666666666663</v>
      </c>
      <c r="O718" s="17">
        <f>Tabla_cocina[[#This Row],[Tiempo de Preparacion]]/1440</f>
        <v>3.9583333333333331E-2</v>
      </c>
    </row>
    <row r="719" spans="1:15" x14ac:dyDescent="0.3">
      <c r="A719" s="1">
        <v>283</v>
      </c>
      <c r="B719" s="1">
        <v>19</v>
      </c>
      <c r="C719" s="2" t="s">
        <v>25</v>
      </c>
      <c r="D719" s="2" t="s">
        <v>102</v>
      </c>
      <c r="E719" s="3">
        <v>15</v>
      </c>
      <c r="F719" s="3">
        <v>26</v>
      </c>
      <c r="G719" s="1">
        <v>3</v>
      </c>
      <c r="H719" s="1">
        <v>6</v>
      </c>
      <c r="I719" s="2" t="s">
        <v>6</v>
      </c>
      <c r="J719" s="7">
        <f>Tabla_cocina[[#This Row],[Precio Unitario]]*Tabla_cocina[[#This Row],[Cantidad Ordenada]]</f>
        <v>78</v>
      </c>
      <c r="K719" s="7">
        <f>Tabla_cocina[[#This Row],[Total del Pedido]]</f>
        <v>78</v>
      </c>
      <c r="L719" s="7">
        <f>Tabla_cocina[[#This Row],[Ganancia Bruta]]-Tabla_cocina[[#This Row],[Costo]]</f>
        <v>33</v>
      </c>
      <c r="M719" s="7">
        <f>Tabla_cocina[[#This Row],[Costo Unitario]]*Tabla_cocina[[#This Row],[Cantidad Ordenada]]</f>
        <v>45</v>
      </c>
      <c r="N719" s="12">
        <f>(Tabla_cocina[[#This Row],[Ganancia Neta]]/Tabla_cocina[[#This Row],[Costo]])</f>
        <v>0.73333333333333328</v>
      </c>
      <c r="O719" s="17">
        <f>Tabla_cocina[[#This Row],[Tiempo de Preparacion]]/1440</f>
        <v>4.1666666666666666E-3</v>
      </c>
    </row>
    <row r="720" spans="1:15" x14ac:dyDescent="0.3">
      <c r="A720" s="1">
        <v>284</v>
      </c>
      <c r="B720" s="1">
        <v>11</v>
      </c>
      <c r="C720" s="2" t="s">
        <v>21</v>
      </c>
      <c r="D720" s="2" t="s">
        <v>98</v>
      </c>
      <c r="E720" s="3">
        <v>12</v>
      </c>
      <c r="F720" s="3">
        <v>20</v>
      </c>
      <c r="G720" s="1">
        <v>3</v>
      </c>
      <c r="H720" s="1">
        <v>45</v>
      </c>
      <c r="I720" s="2" t="s">
        <v>6</v>
      </c>
      <c r="J720" s="7">
        <f>Tabla_cocina[[#This Row],[Precio Unitario]]*Tabla_cocina[[#This Row],[Cantidad Ordenada]]</f>
        <v>60</v>
      </c>
      <c r="K720" s="7">
        <f>Tabla_cocina[[#This Row],[Total del Pedido]]</f>
        <v>60</v>
      </c>
      <c r="L720" s="7">
        <f>Tabla_cocina[[#This Row],[Ganancia Bruta]]-Tabla_cocina[[#This Row],[Costo]]</f>
        <v>24</v>
      </c>
      <c r="M720" s="7">
        <f>Tabla_cocina[[#This Row],[Costo Unitario]]*Tabla_cocina[[#This Row],[Cantidad Ordenada]]</f>
        <v>36</v>
      </c>
      <c r="N720" s="12">
        <f>(Tabla_cocina[[#This Row],[Ganancia Neta]]/Tabla_cocina[[#This Row],[Costo]])</f>
        <v>0.66666666666666663</v>
      </c>
      <c r="O720" s="17">
        <f>Tabla_cocina[[#This Row],[Tiempo de Preparacion]]/1440</f>
        <v>3.125E-2</v>
      </c>
    </row>
    <row r="721" spans="1:15" x14ac:dyDescent="0.3">
      <c r="A721" s="1">
        <v>284</v>
      </c>
      <c r="B721" s="1">
        <v>11</v>
      </c>
      <c r="C721" s="2" t="s">
        <v>10</v>
      </c>
      <c r="D721" s="2" t="s">
        <v>87</v>
      </c>
      <c r="E721" s="3">
        <v>16</v>
      </c>
      <c r="F721" s="3">
        <v>27</v>
      </c>
      <c r="G721" s="1">
        <v>1</v>
      </c>
      <c r="H721" s="1">
        <v>59</v>
      </c>
      <c r="I721" s="2" t="s">
        <v>6</v>
      </c>
      <c r="J721" s="7">
        <f>Tabla_cocina[[#This Row],[Precio Unitario]]*Tabla_cocina[[#This Row],[Cantidad Ordenada]]</f>
        <v>27</v>
      </c>
      <c r="K721" s="7">
        <f>Tabla_cocina[[#This Row],[Total del Pedido]]</f>
        <v>27</v>
      </c>
      <c r="L721" s="7">
        <f>Tabla_cocina[[#This Row],[Ganancia Bruta]]-Tabla_cocina[[#This Row],[Costo]]</f>
        <v>11</v>
      </c>
      <c r="M721" s="7">
        <f>Tabla_cocina[[#This Row],[Costo Unitario]]*Tabla_cocina[[#This Row],[Cantidad Ordenada]]</f>
        <v>16</v>
      </c>
      <c r="N721" s="12">
        <f>(Tabla_cocina[[#This Row],[Ganancia Neta]]/Tabla_cocina[[#This Row],[Costo]])</f>
        <v>0.6875</v>
      </c>
      <c r="O721" s="17">
        <f>Tabla_cocina[[#This Row],[Tiempo de Preparacion]]/1440</f>
        <v>4.0972222222222222E-2</v>
      </c>
    </row>
    <row r="722" spans="1:15" x14ac:dyDescent="0.3">
      <c r="A722" s="1">
        <v>284</v>
      </c>
      <c r="B722" s="1">
        <v>11</v>
      </c>
      <c r="C722" s="2" t="s">
        <v>16</v>
      </c>
      <c r="D722" s="2" t="s">
        <v>93</v>
      </c>
      <c r="E722" s="3">
        <v>11</v>
      </c>
      <c r="F722" s="3">
        <v>19</v>
      </c>
      <c r="G722" s="1">
        <v>2</v>
      </c>
      <c r="H722" s="1">
        <v>41</v>
      </c>
      <c r="I722" s="2" t="s">
        <v>6</v>
      </c>
      <c r="J722" s="7">
        <f>Tabla_cocina[[#This Row],[Precio Unitario]]*Tabla_cocina[[#This Row],[Cantidad Ordenada]]</f>
        <v>38</v>
      </c>
      <c r="K722" s="7">
        <f>Tabla_cocina[[#This Row],[Total del Pedido]]</f>
        <v>38</v>
      </c>
      <c r="L722" s="7">
        <f>Tabla_cocina[[#This Row],[Ganancia Bruta]]-Tabla_cocina[[#This Row],[Costo]]</f>
        <v>16</v>
      </c>
      <c r="M722" s="7">
        <f>Tabla_cocina[[#This Row],[Costo Unitario]]*Tabla_cocina[[#This Row],[Cantidad Ordenada]]</f>
        <v>22</v>
      </c>
      <c r="N722" s="12">
        <f>(Tabla_cocina[[#This Row],[Ganancia Neta]]/Tabla_cocina[[#This Row],[Costo]])</f>
        <v>0.72727272727272729</v>
      </c>
      <c r="O722" s="17">
        <f>Tabla_cocina[[#This Row],[Tiempo de Preparacion]]/1440</f>
        <v>2.8472222222222222E-2</v>
      </c>
    </row>
    <row r="723" spans="1:15" x14ac:dyDescent="0.3">
      <c r="A723" s="1">
        <v>284</v>
      </c>
      <c r="B723" s="1">
        <v>11</v>
      </c>
      <c r="C723" s="2" t="s">
        <v>14</v>
      </c>
      <c r="D723" s="2" t="s">
        <v>91</v>
      </c>
      <c r="E723" s="3">
        <v>20</v>
      </c>
      <c r="F723" s="3">
        <v>33</v>
      </c>
      <c r="G723" s="1">
        <v>1</v>
      </c>
      <c r="H723" s="1">
        <v>50</v>
      </c>
      <c r="I723" s="2" t="s">
        <v>8</v>
      </c>
      <c r="J723" s="7">
        <f>Tabla_cocina[[#This Row],[Precio Unitario]]*Tabla_cocina[[#This Row],[Cantidad Ordenada]]</f>
        <v>33</v>
      </c>
      <c r="K723" s="7">
        <f>Tabla_cocina[[#This Row],[Total del Pedido]]</f>
        <v>33</v>
      </c>
      <c r="L723" s="7">
        <f>Tabla_cocina[[#This Row],[Ganancia Bruta]]-Tabla_cocina[[#This Row],[Costo]]</f>
        <v>13</v>
      </c>
      <c r="M723" s="7">
        <f>Tabla_cocina[[#This Row],[Costo Unitario]]*Tabla_cocina[[#This Row],[Cantidad Ordenada]]</f>
        <v>20</v>
      </c>
      <c r="N723" s="12">
        <f>(Tabla_cocina[[#This Row],[Ganancia Neta]]/Tabla_cocina[[#This Row],[Costo]])</f>
        <v>0.65</v>
      </c>
      <c r="O723" s="17">
        <f>Tabla_cocina[[#This Row],[Tiempo de Preparacion]]/1440</f>
        <v>3.4722222222222224E-2</v>
      </c>
    </row>
    <row r="724" spans="1:15" x14ac:dyDescent="0.3">
      <c r="A724" s="1">
        <v>285</v>
      </c>
      <c r="B724" s="1">
        <v>18</v>
      </c>
      <c r="C724" s="2" t="s">
        <v>23</v>
      </c>
      <c r="D724" s="2" t="s">
        <v>100</v>
      </c>
      <c r="E724" s="3">
        <v>13</v>
      </c>
      <c r="F724" s="3">
        <v>21</v>
      </c>
      <c r="G724" s="1">
        <v>2</v>
      </c>
      <c r="H724" s="1">
        <v>12</v>
      </c>
      <c r="I724" s="2" t="s">
        <v>8</v>
      </c>
      <c r="J724" s="7">
        <f>Tabla_cocina[[#This Row],[Precio Unitario]]*Tabla_cocina[[#This Row],[Cantidad Ordenada]]</f>
        <v>42</v>
      </c>
      <c r="K724" s="7">
        <f>Tabla_cocina[[#This Row],[Total del Pedido]]</f>
        <v>42</v>
      </c>
      <c r="L724" s="7">
        <f>Tabla_cocina[[#This Row],[Ganancia Bruta]]-Tabla_cocina[[#This Row],[Costo]]</f>
        <v>16</v>
      </c>
      <c r="M724" s="7">
        <f>Tabla_cocina[[#This Row],[Costo Unitario]]*Tabla_cocina[[#This Row],[Cantidad Ordenada]]</f>
        <v>26</v>
      </c>
      <c r="N724" s="12">
        <f>(Tabla_cocina[[#This Row],[Ganancia Neta]]/Tabla_cocina[[#This Row],[Costo]])</f>
        <v>0.61538461538461542</v>
      </c>
      <c r="O724" s="17">
        <f>Tabla_cocina[[#This Row],[Tiempo de Preparacion]]/1440</f>
        <v>8.3333333333333332E-3</v>
      </c>
    </row>
    <row r="725" spans="1:15" x14ac:dyDescent="0.3">
      <c r="A725" s="1">
        <v>286</v>
      </c>
      <c r="B725" s="1">
        <v>15</v>
      </c>
      <c r="C725" s="2" t="s">
        <v>20</v>
      </c>
      <c r="D725" s="2" t="s">
        <v>97</v>
      </c>
      <c r="E725" s="3">
        <v>20</v>
      </c>
      <c r="F725" s="3">
        <v>34</v>
      </c>
      <c r="G725" s="1">
        <v>2</v>
      </c>
      <c r="H725" s="1">
        <v>25</v>
      </c>
      <c r="I725" s="2" t="s">
        <v>6</v>
      </c>
      <c r="J725" s="7">
        <f>Tabla_cocina[[#This Row],[Precio Unitario]]*Tabla_cocina[[#This Row],[Cantidad Ordenada]]</f>
        <v>68</v>
      </c>
      <c r="K725" s="7">
        <f>Tabla_cocina[[#This Row],[Total del Pedido]]</f>
        <v>68</v>
      </c>
      <c r="L725" s="7">
        <f>Tabla_cocina[[#This Row],[Ganancia Bruta]]-Tabla_cocina[[#This Row],[Costo]]</f>
        <v>28</v>
      </c>
      <c r="M725" s="7">
        <f>Tabla_cocina[[#This Row],[Costo Unitario]]*Tabla_cocina[[#This Row],[Cantidad Ordenada]]</f>
        <v>40</v>
      </c>
      <c r="N725" s="12">
        <f>(Tabla_cocina[[#This Row],[Ganancia Neta]]/Tabla_cocina[[#This Row],[Costo]])</f>
        <v>0.7</v>
      </c>
      <c r="O725" s="17">
        <f>Tabla_cocina[[#This Row],[Tiempo de Preparacion]]/1440</f>
        <v>1.7361111111111112E-2</v>
      </c>
    </row>
    <row r="726" spans="1:15" x14ac:dyDescent="0.3">
      <c r="A726" s="1">
        <v>287</v>
      </c>
      <c r="B726" s="1">
        <v>20</v>
      </c>
      <c r="C726" s="2" t="s">
        <v>18</v>
      </c>
      <c r="D726" s="2" t="s">
        <v>95</v>
      </c>
      <c r="E726" s="3">
        <v>19</v>
      </c>
      <c r="F726" s="3">
        <v>32</v>
      </c>
      <c r="G726" s="1">
        <v>3</v>
      </c>
      <c r="H726" s="1">
        <v>46</v>
      </c>
      <c r="I726" s="2" t="s">
        <v>6</v>
      </c>
      <c r="J726" s="7">
        <f>Tabla_cocina[[#This Row],[Precio Unitario]]*Tabla_cocina[[#This Row],[Cantidad Ordenada]]</f>
        <v>96</v>
      </c>
      <c r="K726" s="7">
        <f>Tabla_cocina[[#This Row],[Total del Pedido]]</f>
        <v>96</v>
      </c>
      <c r="L726" s="7">
        <f>Tabla_cocina[[#This Row],[Ganancia Bruta]]-Tabla_cocina[[#This Row],[Costo]]</f>
        <v>39</v>
      </c>
      <c r="M726" s="7">
        <f>Tabla_cocina[[#This Row],[Costo Unitario]]*Tabla_cocina[[#This Row],[Cantidad Ordenada]]</f>
        <v>57</v>
      </c>
      <c r="N726" s="12">
        <f>(Tabla_cocina[[#This Row],[Ganancia Neta]]/Tabla_cocina[[#This Row],[Costo]])</f>
        <v>0.68421052631578949</v>
      </c>
      <c r="O726" s="17">
        <f>Tabla_cocina[[#This Row],[Tiempo de Preparacion]]/1440</f>
        <v>3.1944444444444442E-2</v>
      </c>
    </row>
    <row r="727" spans="1:15" x14ac:dyDescent="0.3">
      <c r="A727" s="1">
        <v>287</v>
      </c>
      <c r="B727" s="1">
        <v>20</v>
      </c>
      <c r="C727" s="2" t="s">
        <v>22</v>
      </c>
      <c r="D727" s="2" t="s">
        <v>99</v>
      </c>
      <c r="E727" s="3">
        <v>14</v>
      </c>
      <c r="F727" s="3">
        <v>23</v>
      </c>
      <c r="G727" s="1">
        <v>2</v>
      </c>
      <c r="H727" s="1">
        <v>58</v>
      </c>
      <c r="I727" s="2" t="s">
        <v>6</v>
      </c>
      <c r="J727" s="7">
        <f>Tabla_cocina[[#This Row],[Precio Unitario]]*Tabla_cocina[[#This Row],[Cantidad Ordenada]]</f>
        <v>46</v>
      </c>
      <c r="K727" s="7">
        <f>Tabla_cocina[[#This Row],[Total del Pedido]]</f>
        <v>46</v>
      </c>
      <c r="L727" s="7">
        <f>Tabla_cocina[[#This Row],[Ganancia Bruta]]-Tabla_cocina[[#This Row],[Costo]]</f>
        <v>18</v>
      </c>
      <c r="M727" s="7">
        <f>Tabla_cocina[[#This Row],[Costo Unitario]]*Tabla_cocina[[#This Row],[Cantidad Ordenada]]</f>
        <v>28</v>
      </c>
      <c r="N727" s="12">
        <f>(Tabla_cocina[[#This Row],[Ganancia Neta]]/Tabla_cocina[[#This Row],[Costo]])</f>
        <v>0.6428571428571429</v>
      </c>
      <c r="O727" s="17">
        <f>Tabla_cocina[[#This Row],[Tiempo de Preparacion]]/1440</f>
        <v>4.027777777777778E-2</v>
      </c>
    </row>
    <row r="728" spans="1:15" x14ac:dyDescent="0.3">
      <c r="A728" s="1">
        <v>287</v>
      </c>
      <c r="B728" s="1">
        <v>20</v>
      </c>
      <c r="C728" s="2" t="s">
        <v>7</v>
      </c>
      <c r="D728" s="2" t="s">
        <v>85</v>
      </c>
      <c r="E728" s="3">
        <v>18</v>
      </c>
      <c r="F728" s="3">
        <v>30</v>
      </c>
      <c r="G728" s="1">
        <v>2</v>
      </c>
      <c r="H728" s="1">
        <v>17</v>
      </c>
      <c r="I728" s="2" t="s">
        <v>8</v>
      </c>
      <c r="J728" s="7">
        <f>Tabla_cocina[[#This Row],[Precio Unitario]]*Tabla_cocina[[#This Row],[Cantidad Ordenada]]</f>
        <v>60</v>
      </c>
      <c r="K728" s="7">
        <f>Tabla_cocina[[#This Row],[Total del Pedido]]</f>
        <v>60</v>
      </c>
      <c r="L728" s="7">
        <f>Tabla_cocina[[#This Row],[Ganancia Bruta]]-Tabla_cocina[[#This Row],[Costo]]</f>
        <v>24</v>
      </c>
      <c r="M728" s="7">
        <f>Tabla_cocina[[#This Row],[Costo Unitario]]*Tabla_cocina[[#This Row],[Cantidad Ordenada]]</f>
        <v>36</v>
      </c>
      <c r="N728" s="12">
        <f>(Tabla_cocina[[#This Row],[Ganancia Neta]]/Tabla_cocina[[#This Row],[Costo]])</f>
        <v>0.66666666666666663</v>
      </c>
      <c r="O728" s="17">
        <f>Tabla_cocina[[#This Row],[Tiempo de Preparacion]]/1440</f>
        <v>1.1805555555555555E-2</v>
      </c>
    </row>
    <row r="729" spans="1:15" x14ac:dyDescent="0.3">
      <c r="A729" s="1">
        <v>288</v>
      </c>
      <c r="B729" s="1">
        <v>15</v>
      </c>
      <c r="C729" s="2" t="s">
        <v>5</v>
      </c>
      <c r="D729" s="2" t="s">
        <v>84</v>
      </c>
      <c r="E729" s="3">
        <v>14</v>
      </c>
      <c r="F729" s="3">
        <v>24</v>
      </c>
      <c r="G729" s="1">
        <v>2</v>
      </c>
      <c r="H729" s="1">
        <v>6</v>
      </c>
      <c r="I729" s="2" t="s">
        <v>8</v>
      </c>
      <c r="J729" s="7">
        <f>Tabla_cocina[[#This Row],[Precio Unitario]]*Tabla_cocina[[#This Row],[Cantidad Ordenada]]</f>
        <v>48</v>
      </c>
      <c r="K729" s="7">
        <f>Tabla_cocina[[#This Row],[Total del Pedido]]</f>
        <v>48</v>
      </c>
      <c r="L729" s="7">
        <f>Tabla_cocina[[#This Row],[Ganancia Bruta]]-Tabla_cocina[[#This Row],[Costo]]</f>
        <v>20</v>
      </c>
      <c r="M729" s="7">
        <f>Tabla_cocina[[#This Row],[Costo Unitario]]*Tabla_cocina[[#This Row],[Cantidad Ordenada]]</f>
        <v>28</v>
      </c>
      <c r="N729" s="12">
        <f>(Tabla_cocina[[#This Row],[Ganancia Neta]]/Tabla_cocina[[#This Row],[Costo]])</f>
        <v>0.7142857142857143</v>
      </c>
      <c r="O729" s="17">
        <f>Tabla_cocina[[#This Row],[Tiempo de Preparacion]]/1440</f>
        <v>4.1666666666666666E-3</v>
      </c>
    </row>
    <row r="730" spans="1:15" x14ac:dyDescent="0.3">
      <c r="A730" s="1">
        <v>288</v>
      </c>
      <c r="B730" s="1">
        <v>15</v>
      </c>
      <c r="C730" s="2" t="s">
        <v>16</v>
      </c>
      <c r="D730" s="2" t="s">
        <v>93</v>
      </c>
      <c r="E730" s="3">
        <v>11</v>
      </c>
      <c r="F730" s="3">
        <v>19</v>
      </c>
      <c r="G730" s="1">
        <v>2</v>
      </c>
      <c r="H730" s="1">
        <v>32</v>
      </c>
      <c r="I730" s="2" t="s">
        <v>6</v>
      </c>
      <c r="J730" s="7">
        <f>Tabla_cocina[[#This Row],[Precio Unitario]]*Tabla_cocina[[#This Row],[Cantidad Ordenada]]</f>
        <v>38</v>
      </c>
      <c r="K730" s="7">
        <f>Tabla_cocina[[#This Row],[Total del Pedido]]</f>
        <v>38</v>
      </c>
      <c r="L730" s="7">
        <f>Tabla_cocina[[#This Row],[Ganancia Bruta]]-Tabla_cocina[[#This Row],[Costo]]</f>
        <v>16</v>
      </c>
      <c r="M730" s="7">
        <f>Tabla_cocina[[#This Row],[Costo Unitario]]*Tabla_cocina[[#This Row],[Cantidad Ordenada]]</f>
        <v>22</v>
      </c>
      <c r="N730" s="12">
        <f>(Tabla_cocina[[#This Row],[Ganancia Neta]]/Tabla_cocina[[#This Row],[Costo]])</f>
        <v>0.72727272727272729</v>
      </c>
      <c r="O730" s="17">
        <f>Tabla_cocina[[#This Row],[Tiempo de Preparacion]]/1440</f>
        <v>2.2222222222222223E-2</v>
      </c>
    </row>
    <row r="731" spans="1:15" x14ac:dyDescent="0.3">
      <c r="A731" s="1">
        <v>289</v>
      </c>
      <c r="B731" s="1">
        <v>15</v>
      </c>
      <c r="C731" s="2" t="s">
        <v>21</v>
      </c>
      <c r="D731" s="2" t="s">
        <v>98</v>
      </c>
      <c r="E731" s="3">
        <v>12</v>
      </c>
      <c r="F731" s="3">
        <v>20</v>
      </c>
      <c r="G731" s="1">
        <v>3</v>
      </c>
      <c r="H731" s="1">
        <v>20</v>
      </c>
      <c r="I731" s="2" t="s">
        <v>6</v>
      </c>
      <c r="J731" s="7">
        <f>Tabla_cocina[[#This Row],[Precio Unitario]]*Tabla_cocina[[#This Row],[Cantidad Ordenada]]</f>
        <v>60</v>
      </c>
      <c r="K731" s="7">
        <f>Tabla_cocina[[#This Row],[Total del Pedido]]</f>
        <v>60</v>
      </c>
      <c r="L731" s="7">
        <f>Tabla_cocina[[#This Row],[Ganancia Bruta]]-Tabla_cocina[[#This Row],[Costo]]</f>
        <v>24</v>
      </c>
      <c r="M731" s="7">
        <f>Tabla_cocina[[#This Row],[Costo Unitario]]*Tabla_cocina[[#This Row],[Cantidad Ordenada]]</f>
        <v>36</v>
      </c>
      <c r="N731" s="12">
        <f>(Tabla_cocina[[#This Row],[Ganancia Neta]]/Tabla_cocina[[#This Row],[Costo]])</f>
        <v>0.66666666666666663</v>
      </c>
      <c r="O731" s="17">
        <f>Tabla_cocina[[#This Row],[Tiempo de Preparacion]]/1440</f>
        <v>1.3888888888888888E-2</v>
      </c>
    </row>
    <row r="732" spans="1:15" x14ac:dyDescent="0.3">
      <c r="A732" s="1">
        <v>289</v>
      </c>
      <c r="B732" s="1">
        <v>15</v>
      </c>
      <c r="C732" s="2" t="s">
        <v>25</v>
      </c>
      <c r="D732" s="2" t="s">
        <v>102</v>
      </c>
      <c r="E732" s="3">
        <v>15</v>
      </c>
      <c r="F732" s="3">
        <v>26</v>
      </c>
      <c r="G732" s="1">
        <v>3</v>
      </c>
      <c r="H732" s="1">
        <v>48</v>
      </c>
      <c r="I732" s="2" t="s">
        <v>8</v>
      </c>
      <c r="J732" s="7">
        <f>Tabla_cocina[[#This Row],[Precio Unitario]]*Tabla_cocina[[#This Row],[Cantidad Ordenada]]</f>
        <v>78</v>
      </c>
      <c r="K732" s="7">
        <f>Tabla_cocina[[#This Row],[Total del Pedido]]</f>
        <v>78</v>
      </c>
      <c r="L732" s="7">
        <f>Tabla_cocina[[#This Row],[Ganancia Bruta]]-Tabla_cocina[[#This Row],[Costo]]</f>
        <v>33</v>
      </c>
      <c r="M732" s="7">
        <f>Tabla_cocina[[#This Row],[Costo Unitario]]*Tabla_cocina[[#This Row],[Cantidad Ordenada]]</f>
        <v>45</v>
      </c>
      <c r="N732" s="12">
        <f>(Tabla_cocina[[#This Row],[Ganancia Neta]]/Tabla_cocina[[#This Row],[Costo]])</f>
        <v>0.73333333333333328</v>
      </c>
      <c r="O732" s="17">
        <f>Tabla_cocina[[#This Row],[Tiempo de Preparacion]]/1440</f>
        <v>3.3333333333333333E-2</v>
      </c>
    </row>
    <row r="733" spans="1:15" x14ac:dyDescent="0.3">
      <c r="A733" s="1">
        <v>290</v>
      </c>
      <c r="B733" s="1">
        <v>19</v>
      </c>
      <c r="C733" s="2" t="s">
        <v>11</v>
      </c>
      <c r="D733" s="2" t="s">
        <v>88</v>
      </c>
      <c r="E733" s="3">
        <v>25</v>
      </c>
      <c r="F733" s="3">
        <v>40</v>
      </c>
      <c r="G733" s="1">
        <v>1</v>
      </c>
      <c r="H733" s="1">
        <v>57</v>
      </c>
      <c r="I733" s="2" t="s">
        <v>6</v>
      </c>
      <c r="J733" s="7">
        <f>Tabla_cocina[[#This Row],[Precio Unitario]]*Tabla_cocina[[#This Row],[Cantidad Ordenada]]</f>
        <v>40</v>
      </c>
      <c r="K733" s="7">
        <f>Tabla_cocina[[#This Row],[Total del Pedido]]</f>
        <v>40</v>
      </c>
      <c r="L733" s="7">
        <f>Tabla_cocina[[#This Row],[Ganancia Bruta]]-Tabla_cocina[[#This Row],[Costo]]</f>
        <v>15</v>
      </c>
      <c r="M733" s="7">
        <f>Tabla_cocina[[#This Row],[Costo Unitario]]*Tabla_cocina[[#This Row],[Cantidad Ordenada]]</f>
        <v>25</v>
      </c>
      <c r="N733" s="12">
        <f>(Tabla_cocina[[#This Row],[Ganancia Neta]]/Tabla_cocina[[#This Row],[Costo]])</f>
        <v>0.6</v>
      </c>
      <c r="O733" s="17">
        <f>Tabla_cocina[[#This Row],[Tiempo de Preparacion]]/1440</f>
        <v>3.9583333333333331E-2</v>
      </c>
    </row>
    <row r="734" spans="1:15" x14ac:dyDescent="0.3">
      <c r="A734" s="1">
        <v>291</v>
      </c>
      <c r="B734" s="1">
        <v>2</v>
      </c>
      <c r="C734" s="2" t="s">
        <v>20</v>
      </c>
      <c r="D734" s="2" t="s">
        <v>97</v>
      </c>
      <c r="E734" s="3">
        <v>20</v>
      </c>
      <c r="F734" s="3">
        <v>34</v>
      </c>
      <c r="G734" s="1">
        <v>2</v>
      </c>
      <c r="H734" s="1">
        <v>28</v>
      </c>
      <c r="I734" s="2" t="s">
        <v>8</v>
      </c>
      <c r="J734" s="7">
        <f>Tabla_cocina[[#This Row],[Precio Unitario]]*Tabla_cocina[[#This Row],[Cantidad Ordenada]]</f>
        <v>68</v>
      </c>
      <c r="K734" s="7">
        <f>Tabla_cocina[[#This Row],[Total del Pedido]]</f>
        <v>68</v>
      </c>
      <c r="L734" s="7">
        <f>Tabla_cocina[[#This Row],[Ganancia Bruta]]-Tabla_cocina[[#This Row],[Costo]]</f>
        <v>28</v>
      </c>
      <c r="M734" s="7">
        <f>Tabla_cocina[[#This Row],[Costo Unitario]]*Tabla_cocina[[#This Row],[Cantidad Ordenada]]</f>
        <v>40</v>
      </c>
      <c r="N734" s="12">
        <f>(Tabla_cocina[[#This Row],[Ganancia Neta]]/Tabla_cocina[[#This Row],[Costo]])</f>
        <v>0.7</v>
      </c>
      <c r="O734" s="17">
        <f>Tabla_cocina[[#This Row],[Tiempo de Preparacion]]/1440</f>
        <v>1.9444444444444445E-2</v>
      </c>
    </row>
    <row r="735" spans="1:15" x14ac:dyDescent="0.3">
      <c r="A735" s="1">
        <v>291</v>
      </c>
      <c r="B735" s="1">
        <v>2</v>
      </c>
      <c r="C735" s="2" t="s">
        <v>26</v>
      </c>
      <c r="D735" s="2" t="s">
        <v>103</v>
      </c>
      <c r="E735" s="3">
        <v>15</v>
      </c>
      <c r="F735" s="3">
        <v>25</v>
      </c>
      <c r="G735" s="1">
        <v>1</v>
      </c>
      <c r="H735" s="1">
        <v>41</v>
      </c>
      <c r="I735" s="2" t="s">
        <v>6</v>
      </c>
      <c r="J735" s="7">
        <f>Tabla_cocina[[#This Row],[Precio Unitario]]*Tabla_cocina[[#This Row],[Cantidad Ordenada]]</f>
        <v>25</v>
      </c>
      <c r="K735" s="7">
        <f>Tabla_cocina[[#This Row],[Total del Pedido]]</f>
        <v>25</v>
      </c>
      <c r="L735" s="7">
        <f>Tabla_cocina[[#This Row],[Ganancia Bruta]]-Tabla_cocina[[#This Row],[Costo]]</f>
        <v>10</v>
      </c>
      <c r="M735" s="7">
        <f>Tabla_cocina[[#This Row],[Costo Unitario]]*Tabla_cocina[[#This Row],[Cantidad Ordenada]]</f>
        <v>15</v>
      </c>
      <c r="N735" s="12">
        <f>(Tabla_cocina[[#This Row],[Ganancia Neta]]/Tabla_cocina[[#This Row],[Costo]])</f>
        <v>0.66666666666666663</v>
      </c>
      <c r="O735" s="17">
        <f>Tabla_cocina[[#This Row],[Tiempo de Preparacion]]/1440</f>
        <v>2.8472222222222222E-2</v>
      </c>
    </row>
    <row r="736" spans="1:15" x14ac:dyDescent="0.3">
      <c r="A736" s="1">
        <v>291</v>
      </c>
      <c r="B736" s="1">
        <v>2</v>
      </c>
      <c r="C736" s="2" t="s">
        <v>17</v>
      </c>
      <c r="D736" s="2" t="s">
        <v>94</v>
      </c>
      <c r="E736" s="3">
        <v>21</v>
      </c>
      <c r="F736" s="3">
        <v>35</v>
      </c>
      <c r="G736" s="1">
        <v>3</v>
      </c>
      <c r="H736" s="1">
        <v>12</v>
      </c>
      <c r="I736" s="2" t="s">
        <v>8</v>
      </c>
      <c r="J736" s="7">
        <f>Tabla_cocina[[#This Row],[Precio Unitario]]*Tabla_cocina[[#This Row],[Cantidad Ordenada]]</f>
        <v>105</v>
      </c>
      <c r="K736" s="7">
        <f>Tabla_cocina[[#This Row],[Total del Pedido]]</f>
        <v>105</v>
      </c>
      <c r="L736" s="7">
        <f>Tabla_cocina[[#This Row],[Ganancia Bruta]]-Tabla_cocina[[#This Row],[Costo]]</f>
        <v>42</v>
      </c>
      <c r="M736" s="7">
        <f>Tabla_cocina[[#This Row],[Costo Unitario]]*Tabla_cocina[[#This Row],[Cantidad Ordenada]]</f>
        <v>63</v>
      </c>
      <c r="N736" s="12">
        <f>(Tabla_cocina[[#This Row],[Ganancia Neta]]/Tabla_cocina[[#This Row],[Costo]])</f>
        <v>0.66666666666666663</v>
      </c>
      <c r="O736" s="17">
        <f>Tabla_cocina[[#This Row],[Tiempo de Preparacion]]/1440</f>
        <v>8.3333333333333332E-3</v>
      </c>
    </row>
    <row r="737" spans="1:15" x14ac:dyDescent="0.3">
      <c r="A737" s="1">
        <v>291</v>
      </c>
      <c r="B737" s="1">
        <v>2</v>
      </c>
      <c r="C737" s="2" t="s">
        <v>9</v>
      </c>
      <c r="D737" s="2" t="s">
        <v>86</v>
      </c>
      <c r="E737" s="3">
        <v>19</v>
      </c>
      <c r="F737" s="3">
        <v>31</v>
      </c>
      <c r="G737" s="1">
        <v>2</v>
      </c>
      <c r="H737" s="1">
        <v>14</v>
      </c>
      <c r="I737" s="2" t="s">
        <v>6</v>
      </c>
      <c r="J737" s="7">
        <f>Tabla_cocina[[#This Row],[Precio Unitario]]*Tabla_cocina[[#This Row],[Cantidad Ordenada]]</f>
        <v>62</v>
      </c>
      <c r="K737" s="7">
        <f>Tabla_cocina[[#This Row],[Total del Pedido]]</f>
        <v>62</v>
      </c>
      <c r="L737" s="7">
        <f>Tabla_cocina[[#This Row],[Ganancia Bruta]]-Tabla_cocina[[#This Row],[Costo]]</f>
        <v>24</v>
      </c>
      <c r="M737" s="7">
        <f>Tabla_cocina[[#This Row],[Costo Unitario]]*Tabla_cocina[[#This Row],[Cantidad Ordenada]]</f>
        <v>38</v>
      </c>
      <c r="N737" s="12">
        <f>(Tabla_cocina[[#This Row],[Ganancia Neta]]/Tabla_cocina[[#This Row],[Costo]])</f>
        <v>0.63157894736842102</v>
      </c>
      <c r="O737" s="17">
        <f>Tabla_cocina[[#This Row],[Tiempo de Preparacion]]/1440</f>
        <v>9.7222222222222224E-3</v>
      </c>
    </row>
    <row r="738" spans="1:15" x14ac:dyDescent="0.3">
      <c r="A738" s="1">
        <v>292</v>
      </c>
      <c r="B738" s="1">
        <v>10</v>
      </c>
      <c r="C738" s="2" t="s">
        <v>15</v>
      </c>
      <c r="D738" s="2" t="s">
        <v>92</v>
      </c>
      <c r="E738" s="3">
        <v>16</v>
      </c>
      <c r="F738" s="3">
        <v>28</v>
      </c>
      <c r="G738" s="1">
        <v>3</v>
      </c>
      <c r="H738" s="1">
        <v>23</v>
      </c>
      <c r="I738" s="2" t="s">
        <v>8</v>
      </c>
      <c r="J738" s="7">
        <f>Tabla_cocina[[#This Row],[Precio Unitario]]*Tabla_cocina[[#This Row],[Cantidad Ordenada]]</f>
        <v>84</v>
      </c>
      <c r="K738" s="7">
        <f>Tabla_cocina[[#This Row],[Total del Pedido]]</f>
        <v>84</v>
      </c>
      <c r="L738" s="7">
        <f>Tabla_cocina[[#This Row],[Ganancia Bruta]]-Tabla_cocina[[#This Row],[Costo]]</f>
        <v>36</v>
      </c>
      <c r="M738" s="7">
        <f>Tabla_cocina[[#This Row],[Costo Unitario]]*Tabla_cocina[[#This Row],[Cantidad Ordenada]]</f>
        <v>48</v>
      </c>
      <c r="N738" s="12">
        <f>(Tabla_cocina[[#This Row],[Ganancia Neta]]/Tabla_cocina[[#This Row],[Costo]])</f>
        <v>0.75</v>
      </c>
      <c r="O738" s="17">
        <f>Tabla_cocina[[#This Row],[Tiempo de Preparacion]]/1440</f>
        <v>1.5972222222222221E-2</v>
      </c>
    </row>
    <row r="739" spans="1:15" x14ac:dyDescent="0.3">
      <c r="A739" s="1">
        <v>293</v>
      </c>
      <c r="B739" s="1">
        <v>16</v>
      </c>
      <c r="C739" s="2" t="s">
        <v>15</v>
      </c>
      <c r="D739" s="2" t="s">
        <v>92</v>
      </c>
      <c r="E739" s="3">
        <v>16</v>
      </c>
      <c r="F739" s="3">
        <v>28</v>
      </c>
      <c r="G739" s="1">
        <v>3</v>
      </c>
      <c r="H739" s="1">
        <v>44</v>
      </c>
      <c r="I739" s="2" t="s">
        <v>6</v>
      </c>
      <c r="J739" s="7">
        <f>Tabla_cocina[[#This Row],[Precio Unitario]]*Tabla_cocina[[#This Row],[Cantidad Ordenada]]</f>
        <v>84</v>
      </c>
      <c r="K739" s="7">
        <f>Tabla_cocina[[#This Row],[Total del Pedido]]</f>
        <v>84</v>
      </c>
      <c r="L739" s="7">
        <f>Tabla_cocina[[#This Row],[Ganancia Bruta]]-Tabla_cocina[[#This Row],[Costo]]</f>
        <v>36</v>
      </c>
      <c r="M739" s="7">
        <f>Tabla_cocina[[#This Row],[Costo Unitario]]*Tabla_cocina[[#This Row],[Cantidad Ordenada]]</f>
        <v>48</v>
      </c>
      <c r="N739" s="12">
        <f>(Tabla_cocina[[#This Row],[Ganancia Neta]]/Tabla_cocina[[#This Row],[Costo]])</f>
        <v>0.75</v>
      </c>
      <c r="O739" s="17">
        <f>Tabla_cocina[[#This Row],[Tiempo de Preparacion]]/1440</f>
        <v>3.0555555555555555E-2</v>
      </c>
    </row>
    <row r="740" spans="1:15" x14ac:dyDescent="0.3">
      <c r="A740" s="1">
        <v>293</v>
      </c>
      <c r="B740" s="1">
        <v>16</v>
      </c>
      <c r="C740" s="2" t="s">
        <v>7</v>
      </c>
      <c r="D740" s="2" t="s">
        <v>85</v>
      </c>
      <c r="E740" s="3">
        <v>18</v>
      </c>
      <c r="F740" s="3">
        <v>30</v>
      </c>
      <c r="G740" s="1">
        <v>2</v>
      </c>
      <c r="H740" s="1">
        <v>29</v>
      </c>
      <c r="I740" s="2" t="s">
        <v>6</v>
      </c>
      <c r="J740" s="7">
        <f>Tabla_cocina[[#This Row],[Precio Unitario]]*Tabla_cocina[[#This Row],[Cantidad Ordenada]]</f>
        <v>60</v>
      </c>
      <c r="K740" s="7">
        <f>Tabla_cocina[[#This Row],[Total del Pedido]]</f>
        <v>60</v>
      </c>
      <c r="L740" s="7">
        <f>Tabla_cocina[[#This Row],[Ganancia Bruta]]-Tabla_cocina[[#This Row],[Costo]]</f>
        <v>24</v>
      </c>
      <c r="M740" s="7">
        <f>Tabla_cocina[[#This Row],[Costo Unitario]]*Tabla_cocina[[#This Row],[Cantidad Ordenada]]</f>
        <v>36</v>
      </c>
      <c r="N740" s="12">
        <f>(Tabla_cocina[[#This Row],[Ganancia Neta]]/Tabla_cocina[[#This Row],[Costo]])</f>
        <v>0.66666666666666663</v>
      </c>
      <c r="O740" s="17">
        <f>Tabla_cocina[[#This Row],[Tiempo de Preparacion]]/1440</f>
        <v>2.013888888888889E-2</v>
      </c>
    </row>
    <row r="741" spans="1:15" x14ac:dyDescent="0.3">
      <c r="A741" s="1">
        <v>293</v>
      </c>
      <c r="B741" s="1">
        <v>16</v>
      </c>
      <c r="C741" s="2" t="s">
        <v>12</v>
      </c>
      <c r="D741" s="2" t="s">
        <v>89</v>
      </c>
      <c r="E741" s="3">
        <v>22</v>
      </c>
      <c r="F741" s="3">
        <v>36</v>
      </c>
      <c r="G741" s="1">
        <v>2</v>
      </c>
      <c r="H741" s="1">
        <v>47</v>
      </c>
      <c r="I741" s="2" t="s">
        <v>6</v>
      </c>
      <c r="J741" s="7">
        <f>Tabla_cocina[[#This Row],[Precio Unitario]]*Tabla_cocina[[#This Row],[Cantidad Ordenada]]</f>
        <v>72</v>
      </c>
      <c r="K741" s="7">
        <f>Tabla_cocina[[#This Row],[Total del Pedido]]</f>
        <v>72</v>
      </c>
      <c r="L741" s="7">
        <f>Tabla_cocina[[#This Row],[Ganancia Bruta]]-Tabla_cocina[[#This Row],[Costo]]</f>
        <v>28</v>
      </c>
      <c r="M741" s="7">
        <f>Tabla_cocina[[#This Row],[Costo Unitario]]*Tabla_cocina[[#This Row],[Cantidad Ordenada]]</f>
        <v>44</v>
      </c>
      <c r="N741" s="12">
        <f>(Tabla_cocina[[#This Row],[Ganancia Neta]]/Tabla_cocina[[#This Row],[Costo]])</f>
        <v>0.63636363636363635</v>
      </c>
      <c r="O741" s="17">
        <f>Tabla_cocina[[#This Row],[Tiempo de Preparacion]]/1440</f>
        <v>3.2638888888888891E-2</v>
      </c>
    </row>
    <row r="742" spans="1:15" x14ac:dyDescent="0.3">
      <c r="A742" s="1">
        <v>294</v>
      </c>
      <c r="B742" s="1">
        <v>17</v>
      </c>
      <c r="C742" s="2" t="s">
        <v>9</v>
      </c>
      <c r="D742" s="2" t="s">
        <v>86</v>
      </c>
      <c r="E742" s="3">
        <v>19</v>
      </c>
      <c r="F742" s="3">
        <v>31</v>
      </c>
      <c r="G742" s="1">
        <v>2</v>
      </c>
      <c r="H742" s="1">
        <v>31</v>
      </c>
      <c r="I742" s="2" t="s">
        <v>8</v>
      </c>
      <c r="J742" s="7">
        <f>Tabla_cocina[[#This Row],[Precio Unitario]]*Tabla_cocina[[#This Row],[Cantidad Ordenada]]</f>
        <v>62</v>
      </c>
      <c r="K742" s="7">
        <f>Tabla_cocina[[#This Row],[Total del Pedido]]</f>
        <v>62</v>
      </c>
      <c r="L742" s="7">
        <f>Tabla_cocina[[#This Row],[Ganancia Bruta]]-Tabla_cocina[[#This Row],[Costo]]</f>
        <v>24</v>
      </c>
      <c r="M742" s="7">
        <f>Tabla_cocina[[#This Row],[Costo Unitario]]*Tabla_cocina[[#This Row],[Cantidad Ordenada]]</f>
        <v>38</v>
      </c>
      <c r="N742" s="12">
        <f>(Tabla_cocina[[#This Row],[Ganancia Neta]]/Tabla_cocina[[#This Row],[Costo]])</f>
        <v>0.63157894736842102</v>
      </c>
      <c r="O742" s="17">
        <f>Tabla_cocina[[#This Row],[Tiempo de Preparacion]]/1440</f>
        <v>2.1527777777777778E-2</v>
      </c>
    </row>
    <row r="743" spans="1:15" x14ac:dyDescent="0.3">
      <c r="A743" s="1">
        <v>294</v>
      </c>
      <c r="B743" s="1">
        <v>17</v>
      </c>
      <c r="C743" s="2" t="s">
        <v>12</v>
      </c>
      <c r="D743" s="2" t="s">
        <v>89</v>
      </c>
      <c r="E743" s="3">
        <v>22</v>
      </c>
      <c r="F743" s="3">
        <v>36</v>
      </c>
      <c r="G743" s="1">
        <v>3</v>
      </c>
      <c r="H743" s="1">
        <v>13</v>
      </c>
      <c r="I743" s="2" t="s">
        <v>6</v>
      </c>
      <c r="J743" s="7">
        <f>Tabla_cocina[[#This Row],[Precio Unitario]]*Tabla_cocina[[#This Row],[Cantidad Ordenada]]</f>
        <v>108</v>
      </c>
      <c r="K743" s="7">
        <f>Tabla_cocina[[#This Row],[Total del Pedido]]</f>
        <v>108</v>
      </c>
      <c r="L743" s="7">
        <f>Tabla_cocina[[#This Row],[Ganancia Bruta]]-Tabla_cocina[[#This Row],[Costo]]</f>
        <v>42</v>
      </c>
      <c r="M743" s="7">
        <f>Tabla_cocina[[#This Row],[Costo Unitario]]*Tabla_cocina[[#This Row],[Cantidad Ordenada]]</f>
        <v>66</v>
      </c>
      <c r="N743" s="12">
        <f>(Tabla_cocina[[#This Row],[Ganancia Neta]]/Tabla_cocina[[#This Row],[Costo]])</f>
        <v>0.63636363636363635</v>
      </c>
      <c r="O743" s="17">
        <f>Tabla_cocina[[#This Row],[Tiempo de Preparacion]]/1440</f>
        <v>9.0277777777777769E-3</v>
      </c>
    </row>
    <row r="744" spans="1:15" x14ac:dyDescent="0.3">
      <c r="A744" s="1">
        <v>294</v>
      </c>
      <c r="B744" s="1">
        <v>17</v>
      </c>
      <c r="C744" s="2" t="s">
        <v>24</v>
      </c>
      <c r="D744" s="2" t="s">
        <v>101</v>
      </c>
      <c r="E744" s="3">
        <v>10</v>
      </c>
      <c r="F744" s="3">
        <v>18</v>
      </c>
      <c r="G744" s="1">
        <v>3</v>
      </c>
      <c r="H744" s="1">
        <v>33</v>
      </c>
      <c r="I744" s="2" t="s">
        <v>6</v>
      </c>
      <c r="J744" s="7">
        <f>Tabla_cocina[[#This Row],[Precio Unitario]]*Tabla_cocina[[#This Row],[Cantidad Ordenada]]</f>
        <v>54</v>
      </c>
      <c r="K744" s="7">
        <f>Tabla_cocina[[#This Row],[Total del Pedido]]</f>
        <v>54</v>
      </c>
      <c r="L744" s="7">
        <f>Tabla_cocina[[#This Row],[Ganancia Bruta]]-Tabla_cocina[[#This Row],[Costo]]</f>
        <v>24</v>
      </c>
      <c r="M744" s="7">
        <f>Tabla_cocina[[#This Row],[Costo Unitario]]*Tabla_cocina[[#This Row],[Cantidad Ordenada]]</f>
        <v>30</v>
      </c>
      <c r="N744" s="12">
        <f>(Tabla_cocina[[#This Row],[Ganancia Neta]]/Tabla_cocina[[#This Row],[Costo]])</f>
        <v>0.8</v>
      </c>
      <c r="O744" s="17">
        <f>Tabla_cocina[[#This Row],[Tiempo de Preparacion]]/1440</f>
        <v>2.2916666666666665E-2</v>
      </c>
    </row>
    <row r="745" spans="1:15" x14ac:dyDescent="0.3">
      <c r="A745" s="1">
        <v>294</v>
      </c>
      <c r="B745" s="1">
        <v>17</v>
      </c>
      <c r="C745" s="2" t="s">
        <v>20</v>
      </c>
      <c r="D745" s="2" t="s">
        <v>97</v>
      </c>
      <c r="E745" s="3">
        <v>20</v>
      </c>
      <c r="F745" s="3">
        <v>34</v>
      </c>
      <c r="G745" s="1">
        <v>3</v>
      </c>
      <c r="H745" s="1">
        <v>9</v>
      </c>
      <c r="I745" s="2" t="s">
        <v>8</v>
      </c>
      <c r="J745" s="7">
        <f>Tabla_cocina[[#This Row],[Precio Unitario]]*Tabla_cocina[[#This Row],[Cantidad Ordenada]]</f>
        <v>102</v>
      </c>
      <c r="K745" s="7">
        <f>Tabla_cocina[[#This Row],[Total del Pedido]]</f>
        <v>102</v>
      </c>
      <c r="L745" s="7">
        <f>Tabla_cocina[[#This Row],[Ganancia Bruta]]-Tabla_cocina[[#This Row],[Costo]]</f>
        <v>42</v>
      </c>
      <c r="M745" s="7">
        <f>Tabla_cocina[[#This Row],[Costo Unitario]]*Tabla_cocina[[#This Row],[Cantidad Ordenada]]</f>
        <v>60</v>
      </c>
      <c r="N745" s="12">
        <f>(Tabla_cocina[[#This Row],[Ganancia Neta]]/Tabla_cocina[[#This Row],[Costo]])</f>
        <v>0.7</v>
      </c>
      <c r="O745" s="17">
        <f>Tabla_cocina[[#This Row],[Tiempo de Preparacion]]/1440</f>
        <v>6.2500000000000003E-3</v>
      </c>
    </row>
    <row r="746" spans="1:15" x14ac:dyDescent="0.3">
      <c r="A746" s="1">
        <v>295</v>
      </c>
      <c r="B746" s="1">
        <v>3</v>
      </c>
      <c r="C746" s="2" t="s">
        <v>18</v>
      </c>
      <c r="D746" s="2" t="s">
        <v>95</v>
      </c>
      <c r="E746" s="3">
        <v>19</v>
      </c>
      <c r="F746" s="3">
        <v>32</v>
      </c>
      <c r="G746" s="1">
        <v>1</v>
      </c>
      <c r="H746" s="1">
        <v>44</v>
      </c>
      <c r="I746" s="2" t="s">
        <v>8</v>
      </c>
      <c r="J746" s="7">
        <f>Tabla_cocina[[#This Row],[Precio Unitario]]*Tabla_cocina[[#This Row],[Cantidad Ordenada]]</f>
        <v>32</v>
      </c>
      <c r="K746" s="7">
        <f>Tabla_cocina[[#This Row],[Total del Pedido]]</f>
        <v>32</v>
      </c>
      <c r="L746" s="7">
        <f>Tabla_cocina[[#This Row],[Ganancia Bruta]]-Tabla_cocina[[#This Row],[Costo]]</f>
        <v>13</v>
      </c>
      <c r="M746" s="7">
        <f>Tabla_cocina[[#This Row],[Costo Unitario]]*Tabla_cocina[[#This Row],[Cantidad Ordenada]]</f>
        <v>19</v>
      </c>
      <c r="N746" s="12">
        <f>(Tabla_cocina[[#This Row],[Ganancia Neta]]/Tabla_cocina[[#This Row],[Costo]])</f>
        <v>0.68421052631578949</v>
      </c>
      <c r="O746" s="17">
        <f>Tabla_cocina[[#This Row],[Tiempo de Preparacion]]/1440</f>
        <v>3.0555555555555555E-2</v>
      </c>
    </row>
    <row r="747" spans="1:15" x14ac:dyDescent="0.3">
      <c r="A747" s="1">
        <v>295</v>
      </c>
      <c r="B747" s="1">
        <v>3</v>
      </c>
      <c r="C747" s="2" t="s">
        <v>7</v>
      </c>
      <c r="D747" s="2" t="s">
        <v>85</v>
      </c>
      <c r="E747" s="3">
        <v>18</v>
      </c>
      <c r="F747" s="3">
        <v>30</v>
      </c>
      <c r="G747" s="1">
        <v>3</v>
      </c>
      <c r="H747" s="1">
        <v>35</v>
      </c>
      <c r="I747" s="2" t="s">
        <v>6</v>
      </c>
      <c r="J747" s="7">
        <f>Tabla_cocina[[#This Row],[Precio Unitario]]*Tabla_cocina[[#This Row],[Cantidad Ordenada]]</f>
        <v>90</v>
      </c>
      <c r="K747" s="7">
        <f>Tabla_cocina[[#This Row],[Total del Pedido]]</f>
        <v>90</v>
      </c>
      <c r="L747" s="7">
        <f>Tabla_cocina[[#This Row],[Ganancia Bruta]]-Tabla_cocina[[#This Row],[Costo]]</f>
        <v>36</v>
      </c>
      <c r="M747" s="7">
        <f>Tabla_cocina[[#This Row],[Costo Unitario]]*Tabla_cocina[[#This Row],[Cantidad Ordenada]]</f>
        <v>54</v>
      </c>
      <c r="N747" s="12">
        <f>(Tabla_cocina[[#This Row],[Ganancia Neta]]/Tabla_cocina[[#This Row],[Costo]])</f>
        <v>0.66666666666666663</v>
      </c>
      <c r="O747" s="17">
        <f>Tabla_cocina[[#This Row],[Tiempo de Preparacion]]/1440</f>
        <v>2.4305555555555556E-2</v>
      </c>
    </row>
    <row r="748" spans="1:15" x14ac:dyDescent="0.3">
      <c r="A748" s="1">
        <v>295</v>
      </c>
      <c r="B748" s="1">
        <v>3</v>
      </c>
      <c r="C748" s="2" t="s">
        <v>9</v>
      </c>
      <c r="D748" s="2" t="s">
        <v>86</v>
      </c>
      <c r="E748" s="3">
        <v>19</v>
      </c>
      <c r="F748" s="3">
        <v>31</v>
      </c>
      <c r="G748" s="1">
        <v>2</v>
      </c>
      <c r="H748" s="1">
        <v>39</v>
      </c>
      <c r="I748" s="2" t="s">
        <v>8</v>
      </c>
      <c r="J748" s="7">
        <f>Tabla_cocina[[#This Row],[Precio Unitario]]*Tabla_cocina[[#This Row],[Cantidad Ordenada]]</f>
        <v>62</v>
      </c>
      <c r="K748" s="7">
        <f>Tabla_cocina[[#This Row],[Total del Pedido]]</f>
        <v>62</v>
      </c>
      <c r="L748" s="7">
        <f>Tabla_cocina[[#This Row],[Ganancia Bruta]]-Tabla_cocina[[#This Row],[Costo]]</f>
        <v>24</v>
      </c>
      <c r="M748" s="7">
        <f>Tabla_cocina[[#This Row],[Costo Unitario]]*Tabla_cocina[[#This Row],[Cantidad Ordenada]]</f>
        <v>38</v>
      </c>
      <c r="N748" s="12">
        <f>(Tabla_cocina[[#This Row],[Ganancia Neta]]/Tabla_cocina[[#This Row],[Costo]])</f>
        <v>0.63157894736842102</v>
      </c>
      <c r="O748" s="17">
        <f>Tabla_cocina[[#This Row],[Tiempo de Preparacion]]/1440</f>
        <v>2.7083333333333334E-2</v>
      </c>
    </row>
    <row r="749" spans="1:15" x14ac:dyDescent="0.3">
      <c r="A749" s="1">
        <v>295</v>
      </c>
      <c r="B749" s="1">
        <v>3</v>
      </c>
      <c r="C749" s="2" t="s">
        <v>23</v>
      </c>
      <c r="D749" s="2" t="s">
        <v>100</v>
      </c>
      <c r="E749" s="3">
        <v>13</v>
      </c>
      <c r="F749" s="3">
        <v>21</v>
      </c>
      <c r="G749" s="1">
        <v>3</v>
      </c>
      <c r="H749" s="1">
        <v>59</v>
      </c>
      <c r="I749" s="2" t="s">
        <v>6</v>
      </c>
      <c r="J749" s="7">
        <f>Tabla_cocina[[#This Row],[Precio Unitario]]*Tabla_cocina[[#This Row],[Cantidad Ordenada]]</f>
        <v>63</v>
      </c>
      <c r="K749" s="7">
        <f>Tabla_cocina[[#This Row],[Total del Pedido]]</f>
        <v>63</v>
      </c>
      <c r="L749" s="7">
        <f>Tabla_cocina[[#This Row],[Ganancia Bruta]]-Tabla_cocina[[#This Row],[Costo]]</f>
        <v>24</v>
      </c>
      <c r="M749" s="7">
        <f>Tabla_cocina[[#This Row],[Costo Unitario]]*Tabla_cocina[[#This Row],[Cantidad Ordenada]]</f>
        <v>39</v>
      </c>
      <c r="N749" s="12">
        <f>(Tabla_cocina[[#This Row],[Ganancia Neta]]/Tabla_cocina[[#This Row],[Costo]])</f>
        <v>0.61538461538461542</v>
      </c>
      <c r="O749" s="17">
        <f>Tabla_cocina[[#This Row],[Tiempo de Preparacion]]/1440</f>
        <v>4.0972222222222222E-2</v>
      </c>
    </row>
    <row r="750" spans="1:15" x14ac:dyDescent="0.3">
      <c r="A750" s="1">
        <v>296</v>
      </c>
      <c r="B750" s="1">
        <v>14</v>
      </c>
      <c r="C750" s="2" t="s">
        <v>22</v>
      </c>
      <c r="D750" s="2" t="s">
        <v>99</v>
      </c>
      <c r="E750" s="3">
        <v>14</v>
      </c>
      <c r="F750" s="3">
        <v>23</v>
      </c>
      <c r="G750" s="1">
        <v>1</v>
      </c>
      <c r="H750" s="1">
        <v>20</v>
      </c>
      <c r="I750" s="2" t="s">
        <v>6</v>
      </c>
      <c r="J750" s="7">
        <f>Tabla_cocina[[#This Row],[Precio Unitario]]*Tabla_cocina[[#This Row],[Cantidad Ordenada]]</f>
        <v>23</v>
      </c>
      <c r="K750" s="7">
        <f>Tabla_cocina[[#This Row],[Total del Pedido]]</f>
        <v>23</v>
      </c>
      <c r="L750" s="7">
        <f>Tabla_cocina[[#This Row],[Ganancia Bruta]]-Tabla_cocina[[#This Row],[Costo]]</f>
        <v>9</v>
      </c>
      <c r="M750" s="7">
        <f>Tabla_cocina[[#This Row],[Costo Unitario]]*Tabla_cocina[[#This Row],[Cantidad Ordenada]]</f>
        <v>14</v>
      </c>
      <c r="N750" s="12">
        <f>(Tabla_cocina[[#This Row],[Ganancia Neta]]/Tabla_cocina[[#This Row],[Costo]])</f>
        <v>0.6428571428571429</v>
      </c>
      <c r="O750" s="17">
        <f>Tabla_cocina[[#This Row],[Tiempo de Preparacion]]/1440</f>
        <v>1.3888888888888888E-2</v>
      </c>
    </row>
    <row r="751" spans="1:15" x14ac:dyDescent="0.3">
      <c r="A751" s="1">
        <v>296</v>
      </c>
      <c r="B751" s="1">
        <v>14</v>
      </c>
      <c r="C751" s="2" t="s">
        <v>12</v>
      </c>
      <c r="D751" s="2" t="s">
        <v>89</v>
      </c>
      <c r="E751" s="3">
        <v>22</v>
      </c>
      <c r="F751" s="3">
        <v>36</v>
      </c>
      <c r="G751" s="1">
        <v>1</v>
      </c>
      <c r="H751" s="1">
        <v>26</v>
      </c>
      <c r="I751" s="2" t="s">
        <v>8</v>
      </c>
      <c r="J751" s="7">
        <f>Tabla_cocina[[#This Row],[Precio Unitario]]*Tabla_cocina[[#This Row],[Cantidad Ordenada]]</f>
        <v>36</v>
      </c>
      <c r="K751" s="7">
        <f>Tabla_cocina[[#This Row],[Total del Pedido]]</f>
        <v>36</v>
      </c>
      <c r="L751" s="7">
        <f>Tabla_cocina[[#This Row],[Ganancia Bruta]]-Tabla_cocina[[#This Row],[Costo]]</f>
        <v>14</v>
      </c>
      <c r="M751" s="7">
        <f>Tabla_cocina[[#This Row],[Costo Unitario]]*Tabla_cocina[[#This Row],[Cantidad Ordenada]]</f>
        <v>22</v>
      </c>
      <c r="N751" s="12">
        <f>(Tabla_cocina[[#This Row],[Ganancia Neta]]/Tabla_cocina[[#This Row],[Costo]])</f>
        <v>0.63636363636363635</v>
      </c>
      <c r="O751" s="17">
        <f>Tabla_cocina[[#This Row],[Tiempo de Preparacion]]/1440</f>
        <v>1.8055555555555554E-2</v>
      </c>
    </row>
    <row r="752" spans="1:15" x14ac:dyDescent="0.3">
      <c r="A752" s="1">
        <v>297</v>
      </c>
      <c r="B752" s="1">
        <v>4</v>
      </c>
      <c r="C752" s="2" t="s">
        <v>13</v>
      </c>
      <c r="D752" s="2" t="s">
        <v>90</v>
      </c>
      <c r="E752" s="3">
        <v>17</v>
      </c>
      <c r="F752" s="3">
        <v>29</v>
      </c>
      <c r="G752" s="1">
        <v>2</v>
      </c>
      <c r="H752" s="1">
        <v>59</v>
      </c>
      <c r="I752" s="2" t="s">
        <v>8</v>
      </c>
      <c r="J752" s="7">
        <f>Tabla_cocina[[#This Row],[Precio Unitario]]*Tabla_cocina[[#This Row],[Cantidad Ordenada]]</f>
        <v>58</v>
      </c>
      <c r="K752" s="7">
        <f>Tabla_cocina[[#This Row],[Total del Pedido]]</f>
        <v>58</v>
      </c>
      <c r="L752" s="7">
        <f>Tabla_cocina[[#This Row],[Ganancia Bruta]]-Tabla_cocina[[#This Row],[Costo]]</f>
        <v>24</v>
      </c>
      <c r="M752" s="7">
        <f>Tabla_cocina[[#This Row],[Costo Unitario]]*Tabla_cocina[[#This Row],[Cantidad Ordenada]]</f>
        <v>34</v>
      </c>
      <c r="N752" s="12">
        <f>(Tabla_cocina[[#This Row],[Ganancia Neta]]/Tabla_cocina[[#This Row],[Costo]])</f>
        <v>0.70588235294117652</v>
      </c>
      <c r="O752" s="17">
        <f>Tabla_cocina[[#This Row],[Tiempo de Preparacion]]/1440</f>
        <v>4.0972222222222222E-2</v>
      </c>
    </row>
    <row r="753" spans="1:15" x14ac:dyDescent="0.3">
      <c r="A753" s="1">
        <v>297</v>
      </c>
      <c r="B753" s="1">
        <v>4</v>
      </c>
      <c r="C753" s="2" t="s">
        <v>24</v>
      </c>
      <c r="D753" s="2" t="s">
        <v>101</v>
      </c>
      <c r="E753" s="3">
        <v>10</v>
      </c>
      <c r="F753" s="3">
        <v>18</v>
      </c>
      <c r="G753" s="1">
        <v>3</v>
      </c>
      <c r="H753" s="1">
        <v>13</v>
      </c>
      <c r="I753" s="2" t="s">
        <v>8</v>
      </c>
      <c r="J753" s="7">
        <f>Tabla_cocina[[#This Row],[Precio Unitario]]*Tabla_cocina[[#This Row],[Cantidad Ordenada]]</f>
        <v>54</v>
      </c>
      <c r="K753" s="7">
        <f>Tabla_cocina[[#This Row],[Total del Pedido]]</f>
        <v>54</v>
      </c>
      <c r="L753" s="7">
        <f>Tabla_cocina[[#This Row],[Ganancia Bruta]]-Tabla_cocina[[#This Row],[Costo]]</f>
        <v>24</v>
      </c>
      <c r="M753" s="7">
        <f>Tabla_cocina[[#This Row],[Costo Unitario]]*Tabla_cocina[[#This Row],[Cantidad Ordenada]]</f>
        <v>30</v>
      </c>
      <c r="N753" s="12">
        <f>(Tabla_cocina[[#This Row],[Ganancia Neta]]/Tabla_cocina[[#This Row],[Costo]])</f>
        <v>0.8</v>
      </c>
      <c r="O753" s="17">
        <f>Tabla_cocina[[#This Row],[Tiempo de Preparacion]]/1440</f>
        <v>9.0277777777777769E-3</v>
      </c>
    </row>
    <row r="754" spans="1:15" x14ac:dyDescent="0.3">
      <c r="A754" s="1">
        <v>297</v>
      </c>
      <c r="B754" s="1">
        <v>4</v>
      </c>
      <c r="C754" s="2" t="s">
        <v>23</v>
      </c>
      <c r="D754" s="2" t="s">
        <v>100</v>
      </c>
      <c r="E754" s="3">
        <v>13</v>
      </c>
      <c r="F754" s="3">
        <v>21</v>
      </c>
      <c r="G754" s="1">
        <v>3</v>
      </c>
      <c r="H754" s="1">
        <v>40</v>
      </c>
      <c r="I754" s="2" t="s">
        <v>8</v>
      </c>
      <c r="J754" s="7">
        <f>Tabla_cocina[[#This Row],[Precio Unitario]]*Tabla_cocina[[#This Row],[Cantidad Ordenada]]</f>
        <v>63</v>
      </c>
      <c r="K754" s="7">
        <f>Tabla_cocina[[#This Row],[Total del Pedido]]</f>
        <v>63</v>
      </c>
      <c r="L754" s="7">
        <f>Tabla_cocina[[#This Row],[Ganancia Bruta]]-Tabla_cocina[[#This Row],[Costo]]</f>
        <v>24</v>
      </c>
      <c r="M754" s="7">
        <f>Tabla_cocina[[#This Row],[Costo Unitario]]*Tabla_cocina[[#This Row],[Cantidad Ordenada]]</f>
        <v>39</v>
      </c>
      <c r="N754" s="12">
        <f>(Tabla_cocina[[#This Row],[Ganancia Neta]]/Tabla_cocina[[#This Row],[Costo]])</f>
        <v>0.61538461538461542</v>
      </c>
      <c r="O754" s="17">
        <f>Tabla_cocina[[#This Row],[Tiempo de Preparacion]]/1440</f>
        <v>2.7777777777777776E-2</v>
      </c>
    </row>
    <row r="755" spans="1:15" x14ac:dyDescent="0.3">
      <c r="A755" s="1">
        <v>298</v>
      </c>
      <c r="B755" s="1">
        <v>11</v>
      </c>
      <c r="C755" s="2" t="s">
        <v>10</v>
      </c>
      <c r="D755" s="2" t="s">
        <v>87</v>
      </c>
      <c r="E755" s="3">
        <v>16</v>
      </c>
      <c r="F755" s="3">
        <v>27</v>
      </c>
      <c r="G755" s="1">
        <v>3</v>
      </c>
      <c r="H755" s="1">
        <v>46</v>
      </c>
      <c r="I755" s="2" t="s">
        <v>6</v>
      </c>
      <c r="J755" s="7">
        <f>Tabla_cocina[[#This Row],[Precio Unitario]]*Tabla_cocina[[#This Row],[Cantidad Ordenada]]</f>
        <v>81</v>
      </c>
      <c r="K755" s="7">
        <f>Tabla_cocina[[#This Row],[Total del Pedido]]</f>
        <v>81</v>
      </c>
      <c r="L755" s="7">
        <f>Tabla_cocina[[#This Row],[Ganancia Bruta]]-Tabla_cocina[[#This Row],[Costo]]</f>
        <v>33</v>
      </c>
      <c r="M755" s="7">
        <f>Tabla_cocina[[#This Row],[Costo Unitario]]*Tabla_cocina[[#This Row],[Cantidad Ordenada]]</f>
        <v>48</v>
      </c>
      <c r="N755" s="12">
        <f>(Tabla_cocina[[#This Row],[Ganancia Neta]]/Tabla_cocina[[#This Row],[Costo]])</f>
        <v>0.6875</v>
      </c>
      <c r="O755" s="17">
        <f>Tabla_cocina[[#This Row],[Tiempo de Preparacion]]/1440</f>
        <v>3.1944444444444442E-2</v>
      </c>
    </row>
    <row r="756" spans="1:15" x14ac:dyDescent="0.3">
      <c r="A756" s="1">
        <v>298</v>
      </c>
      <c r="B756" s="1">
        <v>11</v>
      </c>
      <c r="C756" s="2" t="s">
        <v>12</v>
      </c>
      <c r="D756" s="2" t="s">
        <v>89</v>
      </c>
      <c r="E756" s="3">
        <v>22</v>
      </c>
      <c r="F756" s="3">
        <v>36</v>
      </c>
      <c r="G756" s="1">
        <v>3</v>
      </c>
      <c r="H756" s="1">
        <v>49</v>
      </c>
      <c r="I756" s="2" t="s">
        <v>6</v>
      </c>
      <c r="J756" s="7">
        <f>Tabla_cocina[[#This Row],[Precio Unitario]]*Tabla_cocina[[#This Row],[Cantidad Ordenada]]</f>
        <v>108</v>
      </c>
      <c r="K756" s="7">
        <f>Tabla_cocina[[#This Row],[Total del Pedido]]</f>
        <v>108</v>
      </c>
      <c r="L756" s="7">
        <f>Tabla_cocina[[#This Row],[Ganancia Bruta]]-Tabla_cocina[[#This Row],[Costo]]</f>
        <v>42</v>
      </c>
      <c r="M756" s="7">
        <f>Tabla_cocina[[#This Row],[Costo Unitario]]*Tabla_cocina[[#This Row],[Cantidad Ordenada]]</f>
        <v>66</v>
      </c>
      <c r="N756" s="12">
        <f>(Tabla_cocina[[#This Row],[Ganancia Neta]]/Tabla_cocina[[#This Row],[Costo]])</f>
        <v>0.63636363636363635</v>
      </c>
      <c r="O756" s="17">
        <f>Tabla_cocina[[#This Row],[Tiempo de Preparacion]]/1440</f>
        <v>3.4027777777777775E-2</v>
      </c>
    </row>
    <row r="757" spans="1:15" x14ac:dyDescent="0.3">
      <c r="A757" s="1">
        <v>298</v>
      </c>
      <c r="B757" s="1">
        <v>11</v>
      </c>
      <c r="C757" s="2" t="s">
        <v>19</v>
      </c>
      <c r="D757" s="2" t="s">
        <v>96</v>
      </c>
      <c r="E757" s="3">
        <v>13</v>
      </c>
      <c r="F757" s="3">
        <v>22</v>
      </c>
      <c r="G757" s="1">
        <v>3</v>
      </c>
      <c r="H757" s="1">
        <v>46</v>
      </c>
      <c r="I757" s="2" t="s">
        <v>8</v>
      </c>
      <c r="J757" s="7">
        <f>Tabla_cocina[[#This Row],[Precio Unitario]]*Tabla_cocina[[#This Row],[Cantidad Ordenada]]</f>
        <v>66</v>
      </c>
      <c r="K757" s="7">
        <f>Tabla_cocina[[#This Row],[Total del Pedido]]</f>
        <v>66</v>
      </c>
      <c r="L757" s="7">
        <f>Tabla_cocina[[#This Row],[Ganancia Bruta]]-Tabla_cocina[[#This Row],[Costo]]</f>
        <v>27</v>
      </c>
      <c r="M757" s="7">
        <f>Tabla_cocina[[#This Row],[Costo Unitario]]*Tabla_cocina[[#This Row],[Cantidad Ordenada]]</f>
        <v>39</v>
      </c>
      <c r="N757" s="12">
        <f>(Tabla_cocina[[#This Row],[Ganancia Neta]]/Tabla_cocina[[#This Row],[Costo]])</f>
        <v>0.69230769230769229</v>
      </c>
      <c r="O757" s="17">
        <f>Tabla_cocina[[#This Row],[Tiempo de Preparacion]]/1440</f>
        <v>3.1944444444444442E-2</v>
      </c>
    </row>
    <row r="758" spans="1:15" x14ac:dyDescent="0.3">
      <c r="A758" s="1">
        <v>299</v>
      </c>
      <c r="B758" s="1">
        <v>6</v>
      </c>
      <c r="C758" s="2" t="s">
        <v>21</v>
      </c>
      <c r="D758" s="2" t="s">
        <v>98</v>
      </c>
      <c r="E758" s="3">
        <v>12</v>
      </c>
      <c r="F758" s="3">
        <v>20</v>
      </c>
      <c r="G758" s="1">
        <v>1</v>
      </c>
      <c r="H758" s="1">
        <v>17</v>
      </c>
      <c r="I758" s="2" t="s">
        <v>6</v>
      </c>
      <c r="J758" s="7">
        <f>Tabla_cocina[[#This Row],[Precio Unitario]]*Tabla_cocina[[#This Row],[Cantidad Ordenada]]</f>
        <v>20</v>
      </c>
      <c r="K758" s="7">
        <f>Tabla_cocina[[#This Row],[Total del Pedido]]</f>
        <v>20</v>
      </c>
      <c r="L758" s="7">
        <f>Tabla_cocina[[#This Row],[Ganancia Bruta]]-Tabla_cocina[[#This Row],[Costo]]</f>
        <v>8</v>
      </c>
      <c r="M758" s="7">
        <f>Tabla_cocina[[#This Row],[Costo Unitario]]*Tabla_cocina[[#This Row],[Cantidad Ordenada]]</f>
        <v>12</v>
      </c>
      <c r="N758" s="12">
        <f>(Tabla_cocina[[#This Row],[Ganancia Neta]]/Tabla_cocina[[#This Row],[Costo]])</f>
        <v>0.66666666666666663</v>
      </c>
      <c r="O758" s="17">
        <f>Tabla_cocina[[#This Row],[Tiempo de Preparacion]]/1440</f>
        <v>1.1805555555555555E-2</v>
      </c>
    </row>
    <row r="759" spans="1:15" x14ac:dyDescent="0.3">
      <c r="A759" s="1">
        <v>299</v>
      </c>
      <c r="B759" s="1">
        <v>6</v>
      </c>
      <c r="C759" s="2" t="s">
        <v>12</v>
      </c>
      <c r="D759" s="2" t="s">
        <v>89</v>
      </c>
      <c r="E759" s="3">
        <v>22</v>
      </c>
      <c r="F759" s="3">
        <v>36</v>
      </c>
      <c r="G759" s="1">
        <v>2</v>
      </c>
      <c r="H759" s="1">
        <v>55</v>
      </c>
      <c r="I759" s="2" t="s">
        <v>6</v>
      </c>
      <c r="J759" s="7">
        <f>Tabla_cocina[[#This Row],[Precio Unitario]]*Tabla_cocina[[#This Row],[Cantidad Ordenada]]</f>
        <v>72</v>
      </c>
      <c r="K759" s="7">
        <f>Tabla_cocina[[#This Row],[Total del Pedido]]</f>
        <v>72</v>
      </c>
      <c r="L759" s="7">
        <f>Tabla_cocina[[#This Row],[Ganancia Bruta]]-Tabla_cocina[[#This Row],[Costo]]</f>
        <v>28</v>
      </c>
      <c r="M759" s="7">
        <f>Tabla_cocina[[#This Row],[Costo Unitario]]*Tabla_cocina[[#This Row],[Cantidad Ordenada]]</f>
        <v>44</v>
      </c>
      <c r="N759" s="12">
        <f>(Tabla_cocina[[#This Row],[Ganancia Neta]]/Tabla_cocina[[#This Row],[Costo]])</f>
        <v>0.63636363636363635</v>
      </c>
      <c r="O759" s="17">
        <f>Tabla_cocina[[#This Row],[Tiempo de Preparacion]]/1440</f>
        <v>3.8194444444444448E-2</v>
      </c>
    </row>
    <row r="760" spans="1:15" x14ac:dyDescent="0.3">
      <c r="A760" s="1">
        <v>299</v>
      </c>
      <c r="B760" s="1">
        <v>6</v>
      </c>
      <c r="C760" s="2" t="s">
        <v>5</v>
      </c>
      <c r="D760" s="2" t="s">
        <v>84</v>
      </c>
      <c r="E760" s="3">
        <v>14</v>
      </c>
      <c r="F760" s="3">
        <v>24</v>
      </c>
      <c r="G760" s="1">
        <v>3</v>
      </c>
      <c r="H760" s="1">
        <v>15</v>
      </c>
      <c r="I760" s="2" t="s">
        <v>8</v>
      </c>
      <c r="J760" s="7">
        <f>Tabla_cocina[[#This Row],[Precio Unitario]]*Tabla_cocina[[#This Row],[Cantidad Ordenada]]</f>
        <v>72</v>
      </c>
      <c r="K760" s="7">
        <f>Tabla_cocina[[#This Row],[Total del Pedido]]</f>
        <v>72</v>
      </c>
      <c r="L760" s="7">
        <f>Tabla_cocina[[#This Row],[Ganancia Bruta]]-Tabla_cocina[[#This Row],[Costo]]</f>
        <v>30</v>
      </c>
      <c r="M760" s="7">
        <f>Tabla_cocina[[#This Row],[Costo Unitario]]*Tabla_cocina[[#This Row],[Cantidad Ordenada]]</f>
        <v>42</v>
      </c>
      <c r="N760" s="12">
        <f>(Tabla_cocina[[#This Row],[Ganancia Neta]]/Tabla_cocina[[#This Row],[Costo]])</f>
        <v>0.7142857142857143</v>
      </c>
      <c r="O760" s="17">
        <f>Tabla_cocina[[#This Row],[Tiempo de Preparacion]]/1440</f>
        <v>1.0416666666666666E-2</v>
      </c>
    </row>
    <row r="761" spans="1:15" x14ac:dyDescent="0.3">
      <c r="A761" s="1">
        <v>299</v>
      </c>
      <c r="B761" s="1">
        <v>6</v>
      </c>
      <c r="C761" s="2" t="s">
        <v>24</v>
      </c>
      <c r="D761" s="2" t="s">
        <v>101</v>
      </c>
      <c r="E761" s="3">
        <v>10</v>
      </c>
      <c r="F761" s="3">
        <v>18</v>
      </c>
      <c r="G761" s="1">
        <v>1</v>
      </c>
      <c r="H761" s="1">
        <v>26</v>
      </c>
      <c r="I761" s="2" t="s">
        <v>6</v>
      </c>
      <c r="J761" s="7">
        <f>Tabla_cocina[[#This Row],[Precio Unitario]]*Tabla_cocina[[#This Row],[Cantidad Ordenada]]</f>
        <v>18</v>
      </c>
      <c r="K761" s="7">
        <f>Tabla_cocina[[#This Row],[Total del Pedido]]</f>
        <v>18</v>
      </c>
      <c r="L761" s="7">
        <f>Tabla_cocina[[#This Row],[Ganancia Bruta]]-Tabla_cocina[[#This Row],[Costo]]</f>
        <v>8</v>
      </c>
      <c r="M761" s="7">
        <f>Tabla_cocina[[#This Row],[Costo Unitario]]*Tabla_cocina[[#This Row],[Cantidad Ordenada]]</f>
        <v>10</v>
      </c>
      <c r="N761" s="12">
        <f>(Tabla_cocina[[#This Row],[Ganancia Neta]]/Tabla_cocina[[#This Row],[Costo]])</f>
        <v>0.8</v>
      </c>
      <c r="O761" s="17">
        <f>Tabla_cocina[[#This Row],[Tiempo de Preparacion]]/1440</f>
        <v>1.8055555555555554E-2</v>
      </c>
    </row>
    <row r="762" spans="1:15" x14ac:dyDescent="0.3">
      <c r="A762" s="1">
        <v>300</v>
      </c>
      <c r="B762" s="1">
        <v>18</v>
      </c>
      <c r="C762" s="2" t="s">
        <v>11</v>
      </c>
      <c r="D762" s="2" t="s">
        <v>88</v>
      </c>
      <c r="E762" s="3">
        <v>25</v>
      </c>
      <c r="F762" s="3">
        <v>40</v>
      </c>
      <c r="G762" s="1">
        <v>3</v>
      </c>
      <c r="H762" s="1">
        <v>54</v>
      </c>
      <c r="I762" s="2" t="s">
        <v>8</v>
      </c>
      <c r="J762" s="7">
        <f>Tabla_cocina[[#This Row],[Precio Unitario]]*Tabla_cocina[[#This Row],[Cantidad Ordenada]]</f>
        <v>120</v>
      </c>
      <c r="K762" s="7">
        <f>Tabla_cocina[[#This Row],[Total del Pedido]]</f>
        <v>120</v>
      </c>
      <c r="L762" s="7">
        <f>Tabla_cocina[[#This Row],[Ganancia Bruta]]-Tabla_cocina[[#This Row],[Costo]]</f>
        <v>45</v>
      </c>
      <c r="M762" s="7">
        <f>Tabla_cocina[[#This Row],[Costo Unitario]]*Tabla_cocina[[#This Row],[Cantidad Ordenada]]</f>
        <v>75</v>
      </c>
      <c r="N762" s="12">
        <f>(Tabla_cocina[[#This Row],[Ganancia Neta]]/Tabla_cocina[[#This Row],[Costo]])</f>
        <v>0.6</v>
      </c>
      <c r="O762" s="17">
        <f>Tabla_cocina[[#This Row],[Tiempo de Preparacion]]/1440</f>
        <v>3.7499999999999999E-2</v>
      </c>
    </row>
    <row r="763" spans="1:15" x14ac:dyDescent="0.3">
      <c r="A763" s="1">
        <v>300</v>
      </c>
      <c r="B763" s="1">
        <v>18</v>
      </c>
      <c r="C763" s="2" t="s">
        <v>24</v>
      </c>
      <c r="D763" s="2" t="s">
        <v>101</v>
      </c>
      <c r="E763" s="3">
        <v>10</v>
      </c>
      <c r="F763" s="3">
        <v>18</v>
      </c>
      <c r="G763" s="1">
        <v>3</v>
      </c>
      <c r="H763" s="1">
        <v>14</v>
      </c>
      <c r="I763" s="2" t="s">
        <v>6</v>
      </c>
      <c r="J763" s="7">
        <f>Tabla_cocina[[#This Row],[Precio Unitario]]*Tabla_cocina[[#This Row],[Cantidad Ordenada]]</f>
        <v>54</v>
      </c>
      <c r="K763" s="7">
        <f>Tabla_cocina[[#This Row],[Total del Pedido]]</f>
        <v>54</v>
      </c>
      <c r="L763" s="7">
        <f>Tabla_cocina[[#This Row],[Ganancia Bruta]]-Tabla_cocina[[#This Row],[Costo]]</f>
        <v>24</v>
      </c>
      <c r="M763" s="7">
        <f>Tabla_cocina[[#This Row],[Costo Unitario]]*Tabla_cocina[[#This Row],[Cantidad Ordenada]]</f>
        <v>30</v>
      </c>
      <c r="N763" s="12">
        <f>(Tabla_cocina[[#This Row],[Ganancia Neta]]/Tabla_cocina[[#This Row],[Costo]])</f>
        <v>0.8</v>
      </c>
      <c r="O763" s="17">
        <f>Tabla_cocina[[#This Row],[Tiempo de Preparacion]]/1440</f>
        <v>9.7222222222222224E-3</v>
      </c>
    </row>
    <row r="764" spans="1:15" x14ac:dyDescent="0.3">
      <c r="A764" s="1">
        <v>300</v>
      </c>
      <c r="B764" s="1">
        <v>18</v>
      </c>
      <c r="C764" s="2" t="s">
        <v>25</v>
      </c>
      <c r="D764" s="2" t="s">
        <v>102</v>
      </c>
      <c r="E764" s="3">
        <v>15</v>
      </c>
      <c r="F764" s="3">
        <v>26</v>
      </c>
      <c r="G764" s="1">
        <v>1</v>
      </c>
      <c r="H764" s="1">
        <v>22</v>
      </c>
      <c r="I764" s="2" t="s">
        <v>8</v>
      </c>
      <c r="J764" s="7">
        <f>Tabla_cocina[[#This Row],[Precio Unitario]]*Tabla_cocina[[#This Row],[Cantidad Ordenada]]</f>
        <v>26</v>
      </c>
      <c r="K764" s="7">
        <f>Tabla_cocina[[#This Row],[Total del Pedido]]</f>
        <v>26</v>
      </c>
      <c r="L764" s="7">
        <f>Tabla_cocina[[#This Row],[Ganancia Bruta]]-Tabla_cocina[[#This Row],[Costo]]</f>
        <v>11</v>
      </c>
      <c r="M764" s="7">
        <f>Tabla_cocina[[#This Row],[Costo Unitario]]*Tabla_cocina[[#This Row],[Cantidad Ordenada]]</f>
        <v>15</v>
      </c>
      <c r="N764" s="12">
        <f>(Tabla_cocina[[#This Row],[Ganancia Neta]]/Tabla_cocina[[#This Row],[Costo]])</f>
        <v>0.73333333333333328</v>
      </c>
      <c r="O764" s="17">
        <f>Tabla_cocina[[#This Row],[Tiempo de Preparacion]]/1440</f>
        <v>1.5277777777777777E-2</v>
      </c>
    </row>
    <row r="765" spans="1:15" x14ac:dyDescent="0.3">
      <c r="A765" s="1">
        <v>300</v>
      </c>
      <c r="B765" s="1">
        <v>18</v>
      </c>
      <c r="C765" s="2" t="s">
        <v>7</v>
      </c>
      <c r="D765" s="2" t="s">
        <v>85</v>
      </c>
      <c r="E765" s="3">
        <v>18</v>
      </c>
      <c r="F765" s="3">
        <v>30</v>
      </c>
      <c r="G765" s="1">
        <v>3</v>
      </c>
      <c r="H765" s="1">
        <v>28</v>
      </c>
      <c r="I765" s="2" t="s">
        <v>6</v>
      </c>
      <c r="J765" s="7">
        <f>Tabla_cocina[[#This Row],[Precio Unitario]]*Tabla_cocina[[#This Row],[Cantidad Ordenada]]</f>
        <v>90</v>
      </c>
      <c r="K765" s="7">
        <f>Tabla_cocina[[#This Row],[Total del Pedido]]</f>
        <v>90</v>
      </c>
      <c r="L765" s="7">
        <f>Tabla_cocina[[#This Row],[Ganancia Bruta]]-Tabla_cocina[[#This Row],[Costo]]</f>
        <v>36</v>
      </c>
      <c r="M765" s="7">
        <f>Tabla_cocina[[#This Row],[Costo Unitario]]*Tabla_cocina[[#This Row],[Cantidad Ordenada]]</f>
        <v>54</v>
      </c>
      <c r="N765" s="12">
        <f>(Tabla_cocina[[#This Row],[Ganancia Neta]]/Tabla_cocina[[#This Row],[Costo]])</f>
        <v>0.66666666666666663</v>
      </c>
      <c r="O765" s="17">
        <f>Tabla_cocina[[#This Row],[Tiempo de Preparacion]]/1440</f>
        <v>1.9444444444444445E-2</v>
      </c>
    </row>
    <row r="766" spans="1:15" x14ac:dyDescent="0.3">
      <c r="A766" s="1">
        <v>301</v>
      </c>
      <c r="B766" s="1">
        <v>8</v>
      </c>
      <c r="C766" s="2" t="s">
        <v>9</v>
      </c>
      <c r="D766" s="2" t="s">
        <v>86</v>
      </c>
      <c r="E766" s="3">
        <v>19</v>
      </c>
      <c r="F766" s="3">
        <v>31</v>
      </c>
      <c r="G766" s="1">
        <v>3</v>
      </c>
      <c r="H766" s="1">
        <v>23</v>
      </c>
      <c r="I766" s="2" t="s">
        <v>8</v>
      </c>
      <c r="J766" s="7">
        <f>Tabla_cocina[[#This Row],[Precio Unitario]]*Tabla_cocina[[#This Row],[Cantidad Ordenada]]</f>
        <v>93</v>
      </c>
      <c r="K766" s="7">
        <f>Tabla_cocina[[#This Row],[Total del Pedido]]</f>
        <v>93</v>
      </c>
      <c r="L766" s="7">
        <f>Tabla_cocina[[#This Row],[Ganancia Bruta]]-Tabla_cocina[[#This Row],[Costo]]</f>
        <v>36</v>
      </c>
      <c r="M766" s="7">
        <f>Tabla_cocina[[#This Row],[Costo Unitario]]*Tabla_cocina[[#This Row],[Cantidad Ordenada]]</f>
        <v>57</v>
      </c>
      <c r="N766" s="12">
        <f>(Tabla_cocina[[#This Row],[Ganancia Neta]]/Tabla_cocina[[#This Row],[Costo]])</f>
        <v>0.63157894736842102</v>
      </c>
      <c r="O766" s="17">
        <f>Tabla_cocina[[#This Row],[Tiempo de Preparacion]]/1440</f>
        <v>1.5972222222222221E-2</v>
      </c>
    </row>
    <row r="767" spans="1:15" x14ac:dyDescent="0.3">
      <c r="A767" s="1">
        <v>301</v>
      </c>
      <c r="B767" s="1">
        <v>8</v>
      </c>
      <c r="C767" s="2" t="s">
        <v>25</v>
      </c>
      <c r="D767" s="2" t="s">
        <v>102</v>
      </c>
      <c r="E767" s="3">
        <v>15</v>
      </c>
      <c r="F767" s="3">
        <v>26</v>
      </c>
      <c r="G767" s="1">
        <v>2</v>
      </c>
      <c r="H767" s="1">
        <v>57</v>
      </c>
      <c r="I767" s="2" t="s">
        <v>8</v>
      </c>
      <c r="J767" s="7">
        <f>Tabla_cocina[[#This Row],[Precio Unitario]]*Tabla_cocina[[#This Row],[Cantidad Ordenada]]</f>
        <v>52</v>
      </c>
      <c r="K767" s="7">
        <f>Tabla_cocina[[#This Row],[Total del Pedido]]</f>
        <v>52</v>
      </c>
      <c r="L767" s="7">
        <f>Tabla_cocina[[#This Row],[Ganancia Bruta]]-Tabla_cocina[[#This Row],[Costo]]</f>
        <v>22</v>
      </c>
      <c r="M767" s="7">
        <f>Tabla_cocina[[#This Row],[Costo Unitario]]*Tabla_cocina[[#This Row],[Cantidad Ordenada]]</f>
        <v>30</v>
      </c>
      <c r="N767" s="12">
        <f>(Tabla_cocina[[#This Row],[Ganancia Neta]]/Tabla_cocina[[#This Row],[Costo]])</f>
        <v>0.73333333333333328</v>
      </c>
      <c r="O767" s="17">
        <f>Tabla_cocina[[#This Row],[Tiempo de Preparacion]]/1440</f>
        <v>3.9583333333333331E-2</v>
      </c>
    </row>
    <row r="768" spans="1:15" x14ac:dyDescent="0.3">
      <c r="A768" s="1">
        <v>301</v>
      </c>
      <c r="B768" s="1">
        <v>8</v>
      </c>
      <c r="C768" s="2" t="s">
        <v>13</v>
      </c>
      <c r="D768" s="2" t="s">
        <v>90</v>
      </c>
      <c r="E768" s="3">
        <v>17</v>
      </c>
      <c r="F768" s="3">
        <v>29</v>
      </c>
      <c r="G768" s="1">
        <v>2</v>
      </c>
      <c r="H768" s="1">
        <v>49</v>
      </c>
      <c r="I768" s="2" t="s">
        <v>6</v>
      </c>
      <c r="J768" s="7">
        <f>Tabla_cocina[[#This Row],[Precio Unitario]]*Tabla_cocina[[#This Row],[Cantidad Ordenada]]</f>
        <v>58</v>
      </c>
      <c r="K768" s="7">
        <f>Tabla_cocina[[#This Row],[Total del Pedido]]</f>
        <v>58</v>
      </c>
      <c r="L768" s="7">
        <f>Tabla_cocina[[#This Row],[Ganancia Bruta]]-Tabla_cocina[[#This Row],[Costo]]</f>
        <v>24</v>
      </c>
      <c r="M768" s="7">
        <f>Tabla_cocina[[#This Row],[Costo Unitario]]*Tabla_cocina[[#This Row],[Cantidad Ordenada]]</f>
        <v>34</v>
      </c>
      <c r="N768" s="12">
        <f>(Tabla_cocina[[#This Row],[Ganancia Neta]]/Tabla_cocina[[#This Row],[Costo]])</f>
        <v>0.70588235294117652</v>
      </c>
      <c r="O768" s="17">
        <f>Tabla_cocina[[#This Row],[Tiempo de Preparacion]]/1440</f>
        <v>3.4027777777777775E-2</v>
      </c>
    </row>
    <row r="769" spans="1:15" x14ac:dyDescent="0.3">
      <c r="A769" s="1">
        <v>301</v>
      </c>
      <c r="B769" s="1">
        <v>8</v>
      </c>
      <c r="C769" s="2" t="s">
        <v>21</v>
      </c>
      <c r="D769" s="2" t="s">
        <v>98</v>
      </c>
      <c r="E769" s="3">
        <v>12</v>
      </c>
      <c r="F769" s="3">
        <v>20</v>
      </c>
      <c r="G769" s="1">
        <v>1</v>
      </c>
      <c r="H769" s="1">
        <v>54</v>
      </c>
      <c r="I769" s="2" t="s">
        <v>6</v>
      </c>
      <c r="J769" s="7">
        <f>Tabla_cocina[[#This Row],[Precio Unitario]]*Tabla_cocina[[#This Row],[Cantidad Ordenada]]</f>
        <v>20</v>
      </c>
      <c r="K769" s="7">
        <f>Tabla_cocina[[#This Row],[Total del Pedido]]</f>
        <v>20</v>
      </c>
      <c r="L769" s="7">
        <f>Tabla_cocina[[#This Row],[Ganancia Bruta]]-Tabla_cocina[[#This Row],[Costo]]</f>
        <v>8</v>
      </c>
      <c r="M769" s="7">
        <f>Tabla_cocina[[#This Row],[Costo Unitario]]*Tabla_cocina[[#This Row],[Cantidad Ordenada]]</f>
        <v>12</v>
      </c>
      <c r="N769" s="12">
        <f>(Tabla_cocina[[#This Row],[Ganancia Neta]]/Tabla_cocina[[#This Row],[Costo]])</f>
        <v>0.66666666666666663</v>
      </c>
      <c r="O769" s="17">
        <f>Tabla_cocina[[#This Row],[Tiempo de Preparacion]]/1440</f>
        <v>3.7499999999999999E-2</v>
      </c>
    </row>
    <row r="770" spans="1:15" x14ac:dyDescent="0.3">
      <c r="A770" s="1">
        <v>302</v>
      </c>
      <c r="B770" s="1">
        <v>5</v>
      </c>
      <c r="C770" s="2" t="s">
        <v>18</v>
      </c>
      <c r="D770" s="2" t="s">
        <v>95</v>
      </c>
      <c r="E770" s="3">
        <v>19</v>
      </c>
      <c r="F770" s="3">
        <v>32</v>
      </c>
      <c r="G770" s="1">
        <v>3</v>
      </c>
      <c r="H770" s="1">
        <v>15</v>
      </c>
      <c r="I770" s="2" t="s">
        <v>6</v>
      </c>
      <c r="J770" s="7">
        <f>Tabla_cocina[[#This Row],[Precio Unitario]]*Tabla_cocina[[#This Row],[Cantidad Ordenada]]</f>
        <v>96</v>
      </c>
      <c r="K770" s="7">
        <f>Tabla_cocina[[#This Row],[Total del Pedido]]</f>
        <v>96</v>
      </c>
      <c r="L770" s="7">
        <f>Tabla_cocina[[#This Row],[Ganancia Bruta]]-Tabla_cocina[[#This Row],[Costo]]</f>
        <v>39</v>
      </c>
      <c r="M770" s="7">
        <f>Tabla_cocina[[#This Row],[Costo Unitario]]*Tabla_cocina[[#This Row],[Cantidad Ordenada]]</f>
        <v>57</v>
      </c>
      <c r="N770" s="12">
        <f>(Tabla_cocina[[#This Row],[Ganancia Neta]]/Tabla_cocina[[#This Row],[Costo]])</f>
        <v>0.68421052631578949</v>
      </c>
      <c r="O770" s="17">
        <f>Tabla_cocina[[#This Row],[Tiempo de Preparacion]]/1440</f>
        <v>1.0416666666666666E-2</v>
      </c>
    </row>
    <row r="771" spans="1:15" x14ac:dyDescent="0.3">
      <c r="A771" s="1">
        <v>303</v>
      </c>
      <c r="B771" s="1">
        <v>14</v>
      </c>
      <c r="C771" s="2" t="s">
        <v>21</v>
      </c>
      <c r="D771" s="2" t="s">
        <v>98</v>
      </c>
      <c r="E771" s="3">
        <v>12</v>
      </c>
      <c r="F771" s="3">
        <v>20</v>
      </c>
      <c r="G771" s="1">
        <v>2</v>
      </c>
      <c r="H771" s="1">
        <v>13</v>
      </c>
      <c r="I771" s="2" t="s">
        <v>6</v>
      </c>
      <c r="J771" s="7">
        <f>Tabla_cocina[[#This Row],[Precio Unitario]]*Tabla_cocina[[#This Row],[Cantidad Ordenada]]</f>
        <v>40</v>
      </c>
      <c r="K771" s="7">
        <f>Tabla_cocina[[#This Row],[Total del Pedido]]</f>
        <v>40</v>
      </c>
      <c r="L771" s="7">
        <f>Tabla_cocina[[#This Row],[Ganancia Bruta]]-Tabla_cocina[[#This Row],[Costo]]</f>
        <v>16</v>
      </c>
      <c r="M771" s="7">
        <f>Tabla_cocina[[#This Row],[Costo Unitario]]*Tabla_cocina[[#This Row],[Cantidad Ordenada]]</f>
        <v>24</v>
      </c>
      <c r="N771" s="12">
        <f>(Tabla_cocina[[#This Row],[Ganancia Neta]]/Tabla_cocina[[#This Row],[Costo]])</f>
        <v>0.66666666666666663</v>
      </c>
      <c r="O771" s="17">
        <f>Tabla_cocina[[#This Row],[Tiempo de Preparacion]]/1440</f>
        <v>9.0277777777777769E-3</v>
      </c>
    </row>
    <row r="772" spans="1:15" x14ac:dyDescent="0.3">
      <c r="A772" s="1">
        <v>303</v>
      </c>
      <c r="B772" s="1">
        <v>14</v>
      </c>
      <c r="C772" s="2" t="s">
        <v>11</v>
      </c>
      <c r="D772" s="2" t="s">
        <v>88</v>
      </c>
      <c r="E772" s="3">
        <v>25</v>
      </c>
      <c r="F772" s="3">
        <v>40</v>
      </c>
      <c r="G772" s="1">
        <v>3</v>
      </c>
      <c r="H772" s="1">
        <v>16</v>
      </c>
      <c r="I772" s="2" t="s">
        <v>6</v>
      </c>
      <c r="J772" s="7">
        <f>Tabla_cocina[[#This Row],[Precio Unitario]]*Tabla_cocina[[#This Row],[Cantidad Ordenada]]</f>
        <v>120</v>
      </c>
      <c r="K772" s="7">
        <f>Tabla_cocina[[#This Row],[Total del Pedido]]</f>
        <v>120</v>
      </c>
      <c r="L772" s="7">
        <f>Tabla_cocina[[#This Row],[Ganancia Bruta]]-Tabla_cocina[[#This Row],[Costo]]</f>
        <v>45</v>
      </c>
      <c r="M772" s="7">
        <f>Tabla_cocina[[#This Row],[Costo Unitario]]*Tabla_cocina[[#This Row],[Cantidad Ordenada]]</f>
        <v>75</v>
      </c>
      <c r="N772" s="12">
        <f>(Tabla_cocina[[#This Row],[Ganancia Neta]]/Tabla_cocina[[#This Row],[Costo]])</f>
        <v>0.6</v>
      </c>
      <c r="O772" s="17">
        <f>Tabla_cocina[[#This Row],[Tiempo de Preparacion]]/1440</f>
        <v>1.1111111111111112E-2</v>
      </c>
    </row>
    <row r="773" spans="1:15" x14ac:dyDescent="0.3">
      <c r="A773" s="1">
        <v>303</v>
      </c>
      <c r="B773" s="1">
        <v>14</v>
      </c>
      <c r="C773" s="2" t="s">
        <v>25</v>
      </c>
      <c r="D773" s="2" t="s">
        <v>102</v>
      </c>
      <c r="E773" s="3">
        <v>15</v>
      </c>
      <c r="F773" s="3">
        <v>26</v>
      </c>
      <c r="G773" s="1">
        <v>1</v>
      </c>
      <c r="H773" s="1">
        <v>56</v>
      </c>
      <c r="I773" s="2" t="s">
        <v>8</v>
      </c>
      <c r="J773" s="7">
        <f>Tabla_cocina[[#This Row],[Precio Unitario]]*Tabla_cocina[[#This Row],[Cantidad Ordenada]]</f>
        <v>26</v>
      </c>
      <c r="K773" s="7">
        <f>Tabla_cocina[[#This Row],[Total del Pedido]]</f>
        <v>26</v>
      </c>
      <c r="L773" s="7">
        <f>Tabla_cocina[[#This Row],[Ganancia Bruta]]-Tabla_cocina[[#This Row],[Costo]]</f>
        <v>11</v>
      </c>
      <c r="M773" s="7">
        <f>Tabla_cocina[[#This Row],[Costo Unitario]]*Tabla_cocina[[#This Row],[Cantidad Ordenada]]</f>
        <v>15</v>
      </c>
      <c r="N773" s="12">
        <f>(Tabla_cocina[[#This Row],[Ganancia Neta]]/Tabla_cocina[[#This Row],[Costo]])</f>
        <v>0.73333333333333328</v>
      </c>
      <c r="O773" s="17">
        <f>Tabla_cocina[[#This Row],[Tiempo de Preparacion]]/1440</f>
        <v>3.888888888888889E-2</v>
      </c>
    </row>
    <row r="774" spans="1:15" x14ac:dyDescent="0.3">
      <c r="A774" s="1">
        <v>303</v>
      </c>
      <c r="B774" s="1">
        <v>14</v>
      </c>
      <c r="C774" s="2" t="s">
        <v>5</v>
      </c>
      <c r="D774" s="2" t="s">
        <v>84</v>
      </c>
      <c r="E774" s="3">
        <v>14</v>
      </c>
      <c r="F774" s="3">
        <v>24</v>
      </c>
      <c r="G774" s="1">
        <v>1</v>
      </c>
      <c r="H774" s="1">
        <v>7</v>
      </c>
      <c r="I774" s="2" t="s">
        <v>6</v>
      </c>
      <c r="J774" s="7">
        <f>Tabla_cocina[[#This Row],[Precio Unitario]]*Tabla_cocina[[#This Row],[Cantidad Ordenada]]</f>
        <v>24</v>
      </c>
      <c r="K774" s="7">
        <f>Tabla_cocina[[#This Row],[Total del Pedido]]</f>
        <v>24</v>
      </c>
      <c r="L774" s="7">
        <f>Tabla_cocina[[#This Row],[Ganancia Bruta]]-Tabla_cocina[[#This Row],[Costo]]</f>
        <v>10</v>
      </c>
      <c r="M774" s="7">
        <f>Tabla_cocina[[#This Row],[Costo Unitario]]*Tabla_cocina[[#This Row],[Cantidad Ordenada]]</f>
        <v>14</v>
      </c>
      <c r="N774" s="12">
        <f>(Tabla_cocina[[#This Row],[Ganancia Neta]]/Tabla_cocina[[#This Row],[Costo]])</f>
        <v>0.7142857142857143</v>
      </c>
      <c r="O774" s="17">
        <f>Tabla_cocina[[#This Row],[Tiempo de Preparacion]]/1440</f>
        <v>4.8611111111111112E-3</v>
      </c>
    </row>
    <row r="775" spans="1:15" x14ac:dyDescent="0.3">
      <c r="A775" s="1">
        <v>304</v>
      </c>
      <c r="B775" s="1">
        <v>6</v>
      </c>
      <c r="C775" s="2" t="s">
        <v>18</v>
      </c>
      <c r="D775" s="2" t="s">
        <v>95</v>
      </c>
      <c r="E775" s="3">
        <v>19</v>
      </c>
      <c r="F775" s="3">
        <v>32</v>
      </c>
      <c r="G775" s="1">
        <v>2</v>
      </c>
      <c r="H775" s="1">
        <v>9</v>
      </c>
      <c r="I775" s="2" t="s">
        <v>6</v>
      </c>
      <c r="J775" s="7">
        <f>Tabla_cocina[[#This Row],[Precio Unitario]]*Tabla_cocina[[#This Row],[Cantidad Ordenada]]</f>
        <v>64</v>
      </c>
      <c r="K775" s="7">
        <f>Tabla_cocina[[#This Row],[Total del Pedido]]</f>
        <v>64</v>
      </c>
      <c r="L775" s="7">
        <f>Tabla_cocina[[#This Row],[Ganancia Bruta]]-Tabla_cocina[[#This Row],[Costo]]</f>
        <v>26</v>
      </c>
      <c r="M775" s="7">
        <f>Tabla_cocina[[#This Row],[Costo Unitario]]*Tabla_cocina[[#This Row],[Cantidad Ordenada]]</f>
        <v>38</v>
      </c>
      <c r="N775" s="12">
        <f>(Tabla_cocina[[#This Row],[Ganancia Neta]]/Tabla_cocina[[#This Row],[Costo]])</f>
        <v>0.68421052631578949</v>
      </c>
      <c r="O775" s="17">
        <f>Tabla_cocina[[#This Row],[Tiempo de Preparacion]]/1440</f>
        <v>6.2500000000000003E-3</v>
      </c>
    </row>
    <row r="776" spans="1:15" x14ac:dyDescent="0.3">
      <c r="A776" s="1">
        <v>304</v>
      </c>
      <c r="B776" s="1">
        <v>6</v>
      </c>
      <c r="C776" s="2" t="s">
        <v>23</v>
      </c>
      <c r="D776" s="2" t="s">
        <v>100</v>
      </c>
      <c r="E776" s="3">
        <v>13</v>
      </c>
      <c r="F776" s="3">
        <v>21</v>
      </c>
      <c r="G776" s="1">
        <v>2</v>
      </c>
      <c r="H776" s="1">
        <v>7</v>
      </c>
      <c r="I776" s="2" t="s">
        <v>8</v>
      </c>
      <c r="J776" s="7">
        <f>Tabla_cocina[[#This Row],[Precio Unitario]]*Tabla_cocina[[#This Row],[Cantidad Ordenada]]</f>
        <v>42</v>
      </c>
      <c r="K776" s="7">
        <f>Tabla_cocina[[#This Row],[Total del Pedido]]</f>
        <v>42</v>
      </c>
      <c r="L776" s="7">
        <f>Tabla_cocina[[#This Row],[Ganancia Bruta]]-Tabla_cocina[[#This Row],[Costo]]</f>
        <v>16</v>
      </c>
      <c r="M776" s="7">
        <f>Tabla_cocina[[#This Row],[Costo Unitario]]*Tabla_cocina[[#This Row],[Cantidad Ordenada]]</f>
        <v>26</v>
      </c>
      <c r="N776" s="12">
        <f>(Tabla_cocina[[#This Row],[Ganancia Neta]]/Tabla_cocina[[#This Row],[Costo]])</f>
        <v>0.61538461538461542</v>
      </c>
      <c r="O776" s="17">
        <f>Tabla_cocina[[#This Row],[Tiempo de Preparacion]]/1440</f>
        <v>4.8611111111111112E-3</v>
      </c>
    </row>
    <row r="777" spans="1:15" x14ac:dyDescent="0.3">
      <c r="A777" s="1">
        <v>304</v>
      </c>
      <c r="B777" s="1">
        <v>6</v>
      </c>
      <c r="C777" s="2" t="s">
        <v>11</v>
      </c>
      <c r="D777" s="2" t="s">
        <v>88</v>
      </c>
      <c r="E777" s="3">
        <v>25</v>
      </c>
      <c r="F777" s="3">
        <v>40</v>
      </c>
      <c r="G777" s="1">
        <v>2</v>
      </c>
      <c r="H777" s="1">
        <v>48</v>
      </c>
      <c r="I777" s="2" t="s">
        <v>6</v>
      </c>
      <c r="J777" s="7">
        <f>Tabla_cocina[[#This Row],[Precio Unitario]]*Tabla_cocina[[#This Row],[Cantidad Ordenada]]</f>
        <v>80</v>
      </c>
      <c r="K777" s="7">
        <f>Tabla_cocina[[#This Row],[Total del Pedido]]</f>
        <v>80</v>
      </c>
      <c r="L777" s="7">
        <f>Tabla_cocina[[#This Row],[Ganancia Bruta]]-Tabla_cocina[[#This Row],[Costo]]</f>
        <v>30</v>
      </c>
      <c r="M777" s="7">
        <f>Tabla_cocina[[#This Row],[Costo Unitario]]*Tabla_cocina[[#This Row],[Cantidad Ordenada]]</f>
        <v>50</v>
      </c>
      <c r="N777" s="12">
        <f>(Tabla_cocina[[#This Row],[Ganancia Neta]]/Tabla_cocina[[#This Row],[Costo]])</f>
        <v>0.6</v>
      </c>
      <c r="O777" s="17">
        <f>Tabla_cocina[[#This Row],[Tiempo de Preparacion]]/1440</f>
        <v>3.3333333333333333E-2</v>
      </c>
    </row>
    <row r="778" spans="1:15" x14ac:dyDescent="0.3">
      <c r="A778" s="1">
        <v>304</v>
      </c>
      <c r="B778" s="1">
        <v>6</v>
      </c>
      <c r="C778" s="2" t="s">
        <v>9</v>
      </c>
      <c r="D778" s="2" t="s">
        <v>86</v>
      </c>
      <c r="E778" s="3">
        <v>19</v>
      </c>
      <c r="F778" s="3">
        <v>31</v>
      </c>
      <c r="G778" s="1">
        <v>3</v>
      </c>
      <c r="H778" s="1">
        <v>21</v>
      </c>
      <c r="I778" s="2" t="s">
        <v>6</v>
      </c>
      <c r="J778" s="7">
        <f>Tabla_cocina[[#This Row],[Precio Unitario]]*Tabla_cocina[[#This Row],[Cantidad Ordenada]]</f>
        <v>93</v>
      </c>
      <c r="K778" s="7">
        <f>Tabla_cocina[[#This Row],[Total del Pedido]]</f>
        <v>93</v>
      </c>
      <c r="L778" s="7">
        <f>Tabla_cocina[[#This Row],[Ganancia Bruta]]-Tabla_cocina[[#This Row],[Costo]]</f>
        <v>36</v>
      </c>
      <c r="M778" s="7">
        <f>Tabla_cocina[[#This Row],[Costo Unitario]]*Tabla_cocina[[#This Row],[Cantidad Ordenada]]</f>
        <v>57</v>
      </c>
      <c r="N778" s="12">
        <f>(Tabla_cocina[[#This Row],[Ganancia Neta]]/Tabla_cocina[[#This Row],[Costo]])</f>
        <v>0.63157894736842102</v>
      </c>
      <c r="O778" s="17">
        <f>Tabla_cocina[[#This Row],[Tiempo de Preparacion]]/1440</f>
        <v>1.4583333333333334E-2</v>
      </c>
    </row>
    <row r="779" spans="1:15" x14ac:dyDescent="0.3">
      <c r="A779" s="1">
        <v>305</v>
      </c>
      <c r="B779" s="1">
        <v>1</v>
      </c>
      <c r="C779" s="2" t="s">
        <v>17</v>
      </c>
      <c r="D779" s="2" t="s">
        <v>94</v>
      </c>
      <c r="E779" s="3">
        <v>21</v>
      </c>
      <c r="F779" s="3">
        <v>35</v>
      </c>
      <c r="G779" s="1">
        <v>3</v>
      </c>
      <c r="H779" s="1">
        <v>17</v>
      </c>
      <c r="I779" s="2" t="s">
        <v>6</v>
      </c>
      <c r="J779" s="7">
        <f>Tabla_cocina[[#This Row],[Precio Unitario]]*Tabla_cocina[[#This Row],[Cantidad Ordenada]]</f>
        <v>105</v>
      </c>
      <c r="K779" s="7">
        <f>Tabla_cocina[[#This Row],[Total del Pedido]]</f>
        <v>105</v>
      </c>
      <c r="L779" s="7">
        <f>Tabla_cocina[[#This Row],[Ganancia Bruta]]-Tabla_cocina[[#This Row],[Costo]]</f>
        <v>42</v>
      </c>
      <c r="M779" s="7">
        <f>Tabla_cocina[[#This Row],[Costo Unitario]]*Tabla_cocina[[#This Row],[Cantidad Ordenada]]</f>
        <v>63</v>
      </c>
      <c r="N779" s="12">
        <f>(Tabla_cocina[[#This Row],[Ganancia Neta]]/Tabla_cocina[[#This Row],[Costo]])</f>
        <v>0.66666666666666663</v>
      </c>
      <c r="O779" s="17">
        <f>Tabla_cocina[[#This Row],[Tiempo de Preparacion]]/1440</f>
        <v>1.1805555555555555E-2</v>
      </c>
    </row>
    <row r="780" spans="1:15" x14ac:dyDescent="0.3">
      <c r="A780" s="1">
        <v>305</v>
      </c>
      <c r="B780" s="1">
        <v>1</v>
      </c>
      <c r="C780" s="2" t="s">
        <v>22</v>
      </c>
      <c r="D780" s="2" t="s">
        <v>99</v>
      </c>
      <c r="E780" s="3">
        <v>14</v>
      </c>
      <c r="F780" s="3">
        <v>23</v>
      </c>
      <c r="G780" s="1">
        <v>1</v>
      </c>
      <c r="H780" s="1">
        <v>48</v>
      </c>
      <c r="I780" s="2" t="s">
        <v>6</v>
      </c>
      <c r="J780" s="7">
        <f>Tabla_cocina[[#This Row],[Precio Unitario]]*Tabla_cocina[[#This Row],[Cantidad Ordenada]]</f>
        <v>23</v>
      </c>
      <c r="K780" s="7">
        <f>Tabla_cocina[[#This Row],[Total del Pedido]]</f>
        <v>23</v>
      </c>
      <c r="L780" s="7">
        <f>Tabla_cocina[[#This Row],[Ganancia Bruta]]-Tabla_cocina[[#This Row],[Costo]]</f>
        <v>9</v>
      </c>
      <c r="M780" s="7">
        <f>Tabla_cocina[[#This Row],[Costo Unitario]]*Tabla_cocina[[#This Row],[Cantidad Ordenada]]</f>
        <v>14</v>
      </c>
      <c r="N780" s="12">
        <f>(Tabla_cocina[[#This Row],[Ganancia Neta]]/Tabla_cocina[[#This Row],[Costo]])</f>
        <v>0.6428571428571429</v>
      </c>
      <c r="O780" s="17">
        <f>Tabla_cocina[[#This Row],[Tiempo de Preparacion]]/1440</f>
        <v>3.3333333333333333E-2</v>
      </c>
    </row>
    <row r="781" spans="1:15" x14ac:dyDescent="0.3">
      <c r="A781" s="1">
        <v>306</v>
      </c>
      <c r="B781" s="1">
        <v>7</v>
      </c>
      <c r="C781" s="2" t="s">
        <v>18</v>
      </c>
      <c r="D781" s="2" t="s">
        <v>95</v>
      </c>
      <c r="E781" s="3">
        <v>19</v>
      </c>
      <c r="F781" s="3">
        <v>32</v>
      </c>
      <c r="G781" s="1">
        <v>1</v>
      </c>
      <c r="H781" s="1">
        <v>21</v>
      </c>
      <c r="I781" s="2" t="s">
        <v>8</v>
      </c>
      <c r="J781" s="7">
        <f>Tabla_cocina[[#This Row],[Precio Unitario]]*Tabla_cocina[[#This Row],[Cantidad Ordenada]]</f>
        <v>32</v>
      </c>
      <c r="K781" s="7">
        <f>Tabla_cocina[[#This Row],[Total del Pedido]]</f>
        <v>32</v>
      </c>
      <c r="L781" s="7">
        <f>Tabla_cocina[[#This Row],[Ganancia Bruta]]-Tabla_cocina[[#This Row],[Costo]]</f>
        <v>13</v>
      </c>
      <c r="M781" s="7">
        <f>Tabla_cocina[[#This Row],[Costo Unitario]]*Tabla_cocina[[#This Row],[Cantidad Ordenada]]</f>
        <v>19</v>
      </c>
      <c r="N781" s="12">
        <f>(Tabla_cocina[[#This Row],[Ganancia Neta]]/Tabla_cocina[[#This Row],[Costo]])</f>
        <v>0.68421052631578949</v>
      </c>
      <c r="O781" s="17">
        <f>Tabla_cocina[[#This Row],[Tiempo de Preparacion]]/1440</f>
        <v>1.4583333333333334E-2</v>
      </c>
    </row>
    <row r="782" spans="1:15" x14ac:dyDescent="0.3">
      <c r="A782" s="1">
        <v>307</v>
      </c>
      <c r="B782" s="1">
        <v>20</v>
      </c>
      <c r="C782" s="2" t="s">
        <v>23</v>
      </c>
      <c r="D782" s="2" t="s">
        <v>100</v>
      </c>
      <c r="E782" s="3">
        <v>13</v>
      </c>
      <c r="F782" s="3">
        <v>21</v>
      </c>
      <c r="G782" s="1">
        <v>3</v>
      </c>
      <c r="H782" s="1">
        <v>39</v>
      </c>
      <c r="I782" s="2" t="s">
        <v>8</v>
      </c>
      <c r="J782" s="7">
        <f>Tabla_cocina[[#This Row],[Precio Unitario]]*Tabla_cocina[[#This Row],[Cantidad Ordenada]]</f>
        <v>63</v>
      </c>
      <c r="K782" s="7">
        <f>Tabla_cocina[[#This Row],[Total del Pedido]]</f>
        <v>63</v>
      </c>
      <c r="L782" s="7">
        <f>Tabla_cocina[[#This Row],[Ganancia Bruta]]-Tabla_cocina[[#This Row],[Costo]]</f>
        <v>24</v>
      </c>
      <c r="M782" s="7">
        <f>Tabla_cocina[[#This Row],[Costo Unitario]]*Tabla_cocina[[#This Row],[Cantidad Ordenada]]</f>
        <v>39</v>
      </c>
      <c r="N782" s="12">
        <f>(Tabla_cocina[[#This Row],[Ganancia Neta]]/Tabla_cocina[[#This Row],[Costo]])</f>
        <v>0.61538461538461542</v>
      </c>
      <c r="O782" s="17">
        <f>Tabla_cocina[[#This Row],[Tiempo de Preparacion]]/1440</f>
        <v>2.7083333333333334E-2</v>
      </c>
    </row>
    <row r="783" spans="1:15" x14ac:dyDescent="0.3">
      <c r="A783" s="1">
        <v>308</v>
      </c>
      <c r="B783" s="1">
        <v>14</v>
      </c>
      <c r="C783" s="2" t="s">
        <v>20</v>
      </c>
      <c r="D783" s="2" t="s">
        <v>97</v>
      </c>
      <c r="E783" s="3">
        <v>20</v>
      </c>
      <c r="F783" s="3">
        <v>34</v>
      </c>
      <c r="G783" s="1">
        <v>1</v>
      </c>
      <c r="H783" s="1">
        <v>44</v>
      </c>
      <c r="I783" s="2" t="s">
        <v>8</v>
      </c>
      <c r="J783" s="7">
        <f>Tabla_cocina[[#This Row],[Precio Unitario]]*Tabla_cocina[[#This Row],[Cantidad Ordenada]]</f>
        <v>34</v>
      </c>
      <c r="K783" s="7">
        <f>Tabla_cocina[[#This Row],[Total del Pedido]]</f>
        <v>34</v>
      </c>
      <c r="L783" s="7">
        <f>Tabla_cocina[[#This Row],[Ganancia Bruta]]-Tabla_cocina[[#This Row],[Costo]]</f>
        <v>14</v>
      </c>
      <c r="M783" s="7">
        <f>Tabla_cocina[[#This Row],[Costo Unitario]]*Tabla_cocina[[#This Row],[Cantidad Ordenada]]</f>
        <v>20</v>
      </c>
      <c r="N783" s="12">
        <f>(Tabla_cocina[[#This Row],[Ganancia Neta]]/Tabla_cocina[[#This Row],[Costo]])</f>
        <v>0.7</v>
      </c>
      <c r="O783" s="17">
        <f>Tabla_cocina[[#This Row],[Tiempo de Preparacion]]/1440</f>
        <v>3.0555555555555555E-2</v>
      </c>
    </row>
    <row r="784" spans="1:15" x14ac:dyDescent="0.3">
      <c r="A784" s="1">
        <v>308</v>
      </c>
      <c r="B784" s="1">
        <v>14</v>
      </c>
      <c r="C784" s="2" t="s">
        <v>17</v>
      </c>
      <c r="D784" s="2" t="s">
        <v>94</v>
      </c>
      <c r="E784" s="3">
        <v>21</v>
      </c>
      <c r="F784" s="3">
        <v>35</v>
      </c>
      <c r="G784" s="1">
        <v>2</v>
      </c>
      <c r="H784" s="1">
        <v>41</v>
      </c>
      <c r="I784" s="2" t="s">
        <v>6</v>
      </c>
      <c r="J784" s="7">
        <f>Tabla_cocina[[#This Row],[Precio Unitario]]*Tabla_cocina[[#This Row],[Cantidad Ordenada]]</f>
        <v>70</v>
      </c>
      <c r="K784" s="7">
        <f>Tabla_cocina[[#This Row],[Total del Pedido]]</f>
        <v>70</v>
      </c>
      <c r="L784" s="7">
        <f>Tabla_cocina[[#This Row],[Ganancia Bruta]]-Tabla_cocina[[#This Row],[Costo]]</f>
        <v>28</v>
      </c>
      <c r="M784" s="7">
        <f>Tabla_cocina[[#This Row],[Costo Unitario]]*Tabla_cocina[[#This Row],[Cantidad Ordenada]]</f>
        <v>42</v>
      </c>
      <c r="N784" s="12">
        <f>(Tabla_cocina[[#This Row],[Ganancia Neta]]/Tabla_cocina[[#This Row],[Costo]])</f>
        <v>0.66666666666666663</v>
      </c>
      <c r="O784" s="17">
        <f>Tabla_cocina[[#This Row],[Tiempo de Preparacion]]/1440</f>
        <v>2.8472222222222222E-2</v>
      </c>
    </row>
    <row r="785" spans="1:15" x14ac:dyDescent="0.3">
      <c r="A785" s="1">
        <v>308</v>
      </c>
      <c r="B785" s="1">
        <v>14</v>
      </c>
      <c r="C785" s="2" t="s">
        <v>9</v>
      </c>
      <c r="D785" s="2" t="s">
        <v>86</v>
      </c>
      <c r="E785" s="3">
        <v>19</v>
      </c>
      <c r="F785" s="3">
        <v>31</v>
      </c>
      <c r="G785" s="1">
        <v>2</v>
      </c>
      <c r="H785" s="1">
        <v>42</v>
      </c>
      <c r="I785" s="2" t="s">
        <v>6</v>
      </c>
      <c r="J785" s="7">
        <f>Tabla_cocina[[#This Row],[Precio Unitario]]*Tabla_cocina[[#This Row],[Cantidad Ordenada]]</f>
        <v>62</v>
      </c>
      <c r="K785" s="7">
        <f>Tabla_cocina[[#This Row],[Total del Pedido]]</f>
        <v>62</v>
      </c>
      <c r="L785" s="7">
        <f>Tabla_cocina[[#This Row],[Ganancia Bruta]]-Tabla_cocina[[#This Row],[Costo]]</f>
        <v>24</v>
      </c>
      <c r="M785" s="7">
        <f>Tabla_cocina[[#This Row],[Costo Unitario]]*Tabla_cocina[[#This Row],[Cantidad Ordenada]]</f>
        <v>38</v>
      </c>
      <c r="N785" s="12">
        <f>(Tabla_cocina[[#This Row],[Ganancia Neta]]/Tabla_cocina[[#This Row],[Costo]])</f>
        <v>0.63157894736842102</v>
      </c>
      <c r="O785" s="17">
        <f>Tabla_cocina[[#This Row],[Tiempo de Preparacion]]/1440</f>
        <v>2.9166666666666667E-2</v>
      </c>
    </row>
    <row r="786" spans="1:15" x14ac:dyDescent="0.3">
      <c r="A786" s="1">
        <v>308</v>
      </c>
      <c r="B786" s="1">
        <v>14</v>
      </c>
      <c r="C786" s="2" t="s">
        <v>15</v>
      </c>
      <c r="D786" s="2" t="s">
        <v>92</v>
      </c>
      <c r="E786" s="3">
        <v>16</v>
      </c>
      <c r="F786" s="3">
        <v>28</v>
      </c>
      <c r="G786" s="1">
        <v>2</v>
      </c>
      <c r="H786" s="1">
        <v>59</v>
      </c>
      <c r="I786" s="2" t="s">
        <v>6</v>
      </c>
      <c r="J786" s="7">
        <f>Tabla_cocina[[#This Row],[Precio Unitario]]*Tabla_cocina[[#This Row],[Cantidad Ordenada]]</f>
        <v>56</v>
      </c>
      <c r="K786" s="7">
        <f>Tabla_cocina[[#This Row],[Total del Pedido]]</f>
        <v>56</v>
      </c>
      <c r="L786" s="7">
        <f>Tabla_cocina[[#This Row],[Ganancia Bruta]]-Tabla_cocina[[#This Row],[Costo]]</f>
        <v>24</v>
      </c>
      <c r="M786" s="7">
        <f>Tabla_cocina[[#This Row],[Costo Unitario]]*Tabla_cocina[[#This Row],[Cantidad Ordenada]]</f>
        <v>32</v>
      </c>
      <c r="N786" s="12">
        <f>(Tabla_cocina[[#This Row],[Ganancia Neta]]/Tabla_cocina[[#This Row],[Costo]])</f>
        <v>0.75</v>
      </c>
      <c r="O786" s="17">
        <f>Tabla_cocina[[#This Row],[Tiempo de Preparacion]]/1440</f>
        <v>4.0972222222222222E-2</v>
      </c>
    </row>
    <row r="787" spans="1:15" x14ac:dyDescent="0.3">
      <c r="A787" s="1">
        <v>309</v>
      </c>
      <c r="B787" s="1">
        <v>9</v>
      </c>
      <c r="C787" s="2" t="s">
        <v>11</v>
      </c>
      <c r="D787" s="2" t="s">
        <v>88</v>
      </c>
      <c r="E787" s="3">
        <v>25</v>
      </c>
      <c r="F787" s="3">
        <v>40</v>
      </c>
      <c r="G787" s="1">
        <v>1</v>
      </c>
      <c r="H787" s="1">
        <v>29</v>
      </c>
      <c r="I787" s="2" t="s">
        <v>6</v>
      </c>
      <c r="J787" s="7">
        <f>Tabla_cocina[[#This Row],[Precio Unitario]]*Tabla_cocina[[#This Row],[Cantidad Ordenada]]</f>
        <v>40</v>
      </c>
      <c r="K787" s="7">
        <f>Tabla_cocina[[#This Row],[Total del Pedido]]</f>
        <v>40</v>
      </c>
      <c r="L787" s="7">
        <f>Tabla_cocina[[#This Row],[Ganancia Bruta]]-Tabla_cocina[[#This Row],[Costo]]</f>
        <v>15</v>
      </c>
      <c r="M787" s="7">
        <f>Tabla_cocina[[#This Row],[Costo Unitario]]*Tabla_cocina[[#This Row],[Cantidad Ordenada]]</f>
        <v>25</v>
      </c>
      <c r="N787" s="12">
        <f>(Tabla_cocina[[#This Row],[Ganancia Neta]]/Tabla_cocina[[#This Row],[Costo]])</f>
        <v>0.6</v>
      </c>
      <c r="O787" s="17">
        <f>Tabla_cocina[[#This Row],[Tiempo de Preparacion]]/1440</f>
        <v>2.013888888888889E-2</v>
      </c>
    </row>
    <row r="788" spans="1:15" x14ac:dyDescent="0.3">
      <c r="A788" s="1">
        <v>309</v>
      </c>
      <c r="B788" s="1">
        <v>9</v>
      </c>
      <c r="C788" s="2" t="s">
        <v>9</v>
      </c>
      <c r="D788" s="2" t="s">
        <v>86</v>
      </c>
      <c r="E788" s="3">
        <v>19</v>
      </c>
      <c r="F788" s="3">
        <v>31</v>
      </c>
      <c r="G788" s="1">
        <v>2</v>
      </c>
      <c r="H788" s="1">
        <v>43</v>
      </c>
      <c r="I788" s="2" t="s">
        <v>8</v>
      </c>
      <c r="J788" s="7">
        <f>Tabla_cocina[[#This Row],[Precio Unitario]]*Tabla_cocina[[#This Row],[Cantidad Ordenada]]</f>
        <v>62</v>
      </c>
      <c r="K788" s="7">
        <f>Tabla_cocina[[#This Row],[Total del Pedido]]</f>
        <v>62</v>
      </c>
      <c r="L788" s="7">
        <f>Tabla_cocina[[#This Row],[Ganancia Bruta]]-Tabla_cocina[[#This Row],[Costo]]</f>
        <v>24</v>
      </c>
      <c r="M788" s="7">
        <f>Tabla_cocina[[#This Row],[Costo Unitario]]*Tabla_cocina[[#This Row],[Cantidad Ordenada]]</f>
        <v>38</v>
      </c>
      <c r="N788" s="12">
        <f>(Tabla_cocina[[#This Row],[Ganancia Neta]]/Tabla_cocina[[#This Row],[Costo]])</f>
        <v>0.63157894736842102</v>
      </c>
      <c r="O788" s="17">
        <f>Tabla_cocina[[#This Row],[Tiempo de Preparacion]]/1440</f>
        <v>2.9861111111111113E-2</v>
      </c>
    </row>
    <row r="789" spans="1:15" x14ac:dyDescent="0.3">
      <c r="A789" s="1">
        <v>309</v>
      </c>
      <c r="B789" s="1">
        <v>9</v>
      </c>
      <c r="C789" s="2" t="s">
        <v>17</v>
      </c>
      <c r="D789" s="2" t="s">
        <v>94</v>
      </c>
      <c r="E789" s="3">
        <v>21</v>
      </c>
      <c r="F789" s="3">
        <v>35</v>
      </c>
      <c r="G789" s="1">
        <v>2</v>
      </c>
      <c r="H789" s="1">
        <v>51</v>
      </c>
      <c r="I789" s="2" t="s">
        <v>8</v>
      </c>
      <c r="J789" s="7">
        <f>Tabla_cocina[[#This Row],[Precio Unitario]]*Tabla_cocina[[#This Row],[Cantidad Ordenada]]</f>
        <v>70</v>
      </c>
      <c r="K789" s="7">
        <f>Tabla_cocina[[#This Row],[Total del Pedido]]</f>
        <v>70</v>
      </c>
      <c r="L789" s="7">
        <f>Tabla_cocina[[#This Row],[Ganancia Bruta]]-Tabla_cocina[[#This Row],[Costo]]</f>
        <v>28</v>
      </c>
      <c r="M789" s="7">
        <f>Tabla_cocina[[#This Row],[Costo Unitario]]*Tabla_cocina[[#This Row],[Cantidad Ordenada]]</f>
        <v>42</v>
      </c>
      <c r="N789" s="12">
        <f>(Tabla_cocina[[#This Row],[Ganancia Neta]]/Tabla_cocina[[#This Row],[Costo]])</f>
        <v>0.66666666666666663</v>
      </c>
      <c r="O789" s="17">
        <f>Tabla_cocina[[#This Row],[Tiempo de Preparacion]]/1440</f>
        <v>3.5416666666666666E-2</v>
      </c>
    </row>
    <row r="790" spans="1:15" x14ac:dyDescent="0.3">
      <c r="A790" s="1">
        <v>310</v>
      </c>
      <c r="B790" s="1">
        <v>17</v>
      </c>
      <c r="C790" s="2" t="s">
        <v>25</v>
      </c>
      <c r="D790" s="2" t="s">
        <v>102</v>
      </c>
      <c r="E790" s="3">
        <v>15</v>
      </c>
      <c r="F790" s="3">
        <v>26</v>
      </c>
      <c r="G790" s="1">
        <v>3</v>
      </c>
      <c r="H790" s="1">
        <v>43</v>
      </c>
      <c r="I790" s="2" t="s">
        <v>6</v>
      </c>
      <c r="J790" s="7">
        <f>Tabla_cocina[[#This Row],[Precio Unitario]]*Tabla_cocina[[#This Row],[Cantidad Ordenada]]</f>
        <v>78</v>
      </c>
      <c r="K790" s="7">
        <f>Tabla_cocina[[#This Row],[Total del Pedido]]</f>
        <v>78</v>
      </c>
      <c r="L790" s="7">
        <f>Tabla_cocina[[#This Row],[Ganancia Bruta]]-Tabla_cocina[[#This Row],[Costo]]</f>
        <v>33</v>
      </c>
      <c r="M790" s="7">
        <f>Tabla_cocina[[#This Row],[Costo Unitario]]*Tabla_cocina[[#This Row],[Cantidad Ordenada]]</f>
        <v>45</v>
      </c>
      <c r="N790" s="12">
        <f>(Tabla_cocina[[#This Row],[Ganancia Neta]]/Tabla_cocina[[#This Row],[Costo]])</f>
        <v>0.73333333333333328</v>
      </c>
      <c r="O790" s="17">
        <f>Tabla_cocina[[#This Row],[Tiempo de Preparacion]]/1440</f>
        <v>2.9861111111111113E-2</v>
      </c>
    </row>
    <row r="791" spans="1:15" x14ac:dyDescent="0.3">
      <c r="A791" s="1">
        <v>310</v>
      </c>
      <c r="B791" s="1">
        <v>17</v>
      </c>
      <c r="C791" s="2" t="s">
        <v>7</v>
      </c>
      <c r="D791" s="2" t="s">
        <v>85</v>
      </c>
      <c r="E791" s="3">
        <v>18</v>
      </c>
      <c r="F791" s="3">
        <v>30</v>
      </c>
      <c r="G791" s="1">
        <v>2</v>
      </c>
      <c r="H791" s="1">
        <v>54</v>
      </c>
      <c r="I791" s="2" t="s">
        <v>8</v>
      </c>
      <c r="J791" s="7">
        <f>Tabla_cocina[[#This Row],[Precio Unitario]]*Tabla_cocina[[#This Row],[Cantidad Ordenada]]</f>
        <v>60</v>
      </c>
      <c r="K791" s="7">
        <f>Tabla_cocina[[#This Row],[Total del Pedido]]</f>
        <v>60</v>
      </c>
      <c r="L791" s="7">
        <f>Tabla_cocina[[#This Row],[Ganancia Bruta]]-Tabla_cocina[[#This Row],[Costo]]</f>
        <v>24</v>
      </c>
      <c r="M791" s="7">
        <f>Tabla_cocina[[#This Row],[Costo Unitario]]*Tabla_cocina[[#This Row],[Cantidad Ordenada]]</f>
        <v>36</v>
      </c>
      <c r="N791" s="12">
        <f>(Tabla_cocina[[#This Row],[Ganancia Neta]]/Tabla_cocina[[#This Row],[Costo]])</f>
        <v>0.66666666666666663</v>
      </c>
      <c r="O791" s="17">
        <f>Tabla_cocina[[#This Row],[Tiempo de Preparacion]]/1440</f>
        <v>3.7499999999999999E-2</v>
      </c>
    </row>
    <row r="792" spans="1:15" x14ac:dyDescent="0.3">
      <c r="A792" s="1">
        <v>311</v>
      </c>
      <c r="B792" s="1">
        <v>6</v>
      </c>
      <c r="C792" s="2" t="s">
        <v>5</v>
      </c>
      <c r="D792" s="2" t="s">
        <v>84</v>
      </c>
      <c r="E792" s="3">
        <v>14</v>
      </c>
      <c r="F792" s="3">
        <v>24</v>
      </c>
      <c r="G792" s="1">
        <v>1</v>
      </c>
      <c r="H792" s="1">
        <v>46</v>
      </c>
      <c r="I792" s="2" t="s">
        <v>8</v>
      </c>
      <c r="J792" s="7">
        <f>Tabla_cocina[[#This Row],[Precio Unitario]]*Tabla_cocina[[#This Row],[Cantidad Ordenada]]</f>
        <v>24</v>
      </c>
      <c r="K792" s="7">
        <f>Tabla_cocina[[#This Row],[Total del Pedido]]</f>
        <v>24</v>
      </c>
      <c r="L792" s="7">
        <f>Tabla_cocina[[#This Row],[Ganancia Bruta]]-Tabla_cocina[[#This Row],[Costo]]</f>
        <v>10</v>
      </c>
      <c r="M792" s="7">
        <f>Tabla_cocina[[#This Row],[Costo Unitario]]*Tabla_cocina[[#This Row],[Cantidad Ordenada]]</f>
        <v>14</v>
      </c>
      <c r="N792" s="12">
        <f>(Tabla_cocina[[#This Row],[Ganancia Neta]]/Tabla_cocina[[#This Row],[Costo]])</f>
        <v>0.7142857142857143</v>
      </c>
      <c r="O792" s="17">
        <f>Tabla_cocina[[#This Row],[Tiempo de Preparacion]]/1440</f>
        <v>3.1944444444444442E-2</v>
      </c>
    </row>
    <row r="793" spans="1:15" x14ac:dyDescent="0.3">
      <c r="A793" s="1">
        <v>311</v>
      </c>
      <c r="B793" s="1">
        <v>6</v>
      </c>
      <c r="C793" s="2" t="s">
        <v>13</v>
      </c>
      <c r="D793" s="2" t="s">
        <v>90</v>
      </c>
      <c r="E793" s="3">
        <v>17</v>
      </c>
      <c r="F793" s="3">
        <v>29</v>
      </c>
      <c r="G793" s="1">
        <v>1</v>
      </c>
      <c r="H793" s="1">
        <v>28</v>
      </c>
      <c r="I793" s="2" t="s">
        <v>8</v>
      </c>
      <c r="J793" s="7">
        <f>Tabla_cocina[[#This Row],[Precio Unitario]]*Tabla_cocina[[#This Row],[Cantidad Ordenada]]</f>
        <v>29</v>
      </c>
      <c r="K793" s="7">
        <f>Tabla_cocina[[#This Row],[Total del Pedido]]</f>
        <v>29</v>
      </c>
      <c r="L793" s="7">
        <f>Tabla_cocina[[#This Row],[Ganancia Bruta]]-Tabla_cocina[[#This Row],[Costo]]</f>
        <v>12</v>
      </c>
      <c r="M793" s="7">
        <f>Tabla_cocina[[#This Row],[Costo Unitario]]*Tabla_cocina[[#This Row],[Cantidad Ordenada]]</f>
        <v>17</v>
      </c>
      <c r="N793" s="12">
        <f>(Tabla_cocina[[#This Row],[Ganancia Neta]]/Tabla_cocina[[#This Row],[Costo]])</f>
        <v>0.70588235294117652</v>
      </c>
      <c r="O793" s="17">
        <f>Tabla_cocina[[#This Row],[Tiempo de Preparacion]]/1440</f>
        <v>1.9444444444444445E-2</v>
      </c>
    </row>
    <row r="794" spans="1:15" x14ac:dyDescent="0.3">
      <c r="A794" s="1">
        <v>312</v>
      </c>
      <c r="B794" s="1">
        <v>2</v>
      </c>
      <c r="C794" s="2" t="s">
        <v>18</v>
      </c>
      <c r="D794" s="2" t="s">
        <v>95</v>
      </c>
      <c r="E794" s="3">
        <v>19</v>
      </c>
      <c r="F794" s="3">
        <v>32</v>
      </c>
      <c r="G794" s="1">
        <v>2</v>
      </c>
      <c r="H794" s="1">
        <v>45</v>
      </c>
      <c r="I794" s="2" t="s">
        <v>8</v>
      </c>
      <c r="J794" s="7">
        <f>Tabla_cocina[[#This Row],[Precio Unitario]]*Tabla_cocina[[#This Row],[Cantidad Ordenada]]</f>
        <v>64</v>
      </c>
      <c r="K794" s="7">
        <f>Tabla_cocina[[#This Row],[Total del Pedido]]</f>
        <v>64</v>
      </c>
      <c r="L794" s="7">
        <f>Tabla_cocina[[#This Row],[Ganancia Bruta]]-Tabla_cocina[[#This Row],[Costo]]</f>
        <v>26</v>
      </c>
      <c r="M794" s="7">
        <f>Tabla_cocina[[#This Row],[Costo Unitario]]*Tabla_cocina[[#This Row],[Cantidad Ordenada]]</f>
        <v>38</v>
      </c>
      <c r="N794" s="12">
        <f>(Tabla_cocina[[#This Row],[Ganancia Neta]]/Tabla_cocina[[#This Row],[Costo]])</f>
        <v>0.68421052631578949</v>
      </c>
      <c r="O794" s="17">
        <f>Tabla_cocina[[#This Row],[Tiempo de Preparacion]]/1440</f>
        <v>3.125E-2</v>
      </c>
    </row>
    <row r="795" spans="1:15" x14ac:dyDescent="0.3">
      <c r="A795" s="1">
        <v>312</v>
      </c>
      <c r="B795" s="1">
        <v>2</v>
      </c>
      <c r="C795" s="2" t="s">
        <v>17</v>
      </c>
      <c r="D795" s="2" t="s">
        <v>94</v>
      </c>
      <c r="E795" s="3">
        <v>21</v>
      </c>
      <c r="F795" s="3">
        <v>35</v>
      </c>
      <c r="G795" s="1">
        <v>2</v>
      </c>
      <c r="H795" s="1">
        <v>10</v>
      </c>
      <c r="I795" s="2" t="s">
        <v>8</v>
      </c>
      <c r="J795" s="7">
        <f>Tabla_cocina[[#This Row],[Precio Unitario]]*Tabla_cocina[[#This Row],[Cantidad Ordenada]]</f>
        <v>70</v>
      </c>
      <c r="K795" s="7">
        <f>Tabla_cocina[[#This Row],[Total del Pedido]]</f>
        <v>70</v>
      </c>
      <c r="L795" s="7">
        <f>Tabla_cocina[[#This Row],[Ganancia Bruta]]-Tabla_cocina[[#This Row],[Costo]]</f>
        <v>28</v>
      </c>
      <c r="M795" s="7">
        <f>Tabla_cocina[[#This Row],[Costo Unitario]]*Tabla_cocina[[#This Row],[Cantidad Ordenada]]</f>
        <v>42</v>
      </c>
      <c r="N795" s="12">
        <f>(Tabla_cocina[[#This Row],[Ganancia Neta]]/Tabla_cocina[[#This Row],[Costo]])</f>
        <v>0.66666666666666663</v>
      </c>
      <c r="O795" s="17">
        <f>Tabla_cocina[[#This Row],[Tiempo de Preparacion]]/1440</f>
        <v>6.9444444444444441E-3</v>
      </c>
    </row>
    <row r="796" spans="1:15" x14ac:dyDescent="0.3">
      <c r="A796" s="1">
        <v>313</v>
      </c>
      <c r="B796" s="1">
        <v>10</v>
      </c>
      <c r="C796" s="2" t="s">
        <v>16</v>
      </c>
      <c r="D796" s="2" t="s">
        <v>93</v>
      </c>
      <c r="E796" s="3">
        <v>11</v>
      </c>
      <c r="F796" s="3">
        <v>19</v>
      </c>
      <c r="G796" s="1">
        <v>2</v>
      </c>
      <c r="H796" s="1">
        <v>27</v>
      </c>
      <c r="I796" s="2" t="s">
        <v>8</v>
      </c>
      <c r="J796" s="7">
        <f>Tabla_cocina[[#This Row],[Precio Unitario]]*Tabla_cocina[[#This Row],[Cantidad Ordenada]]</f>
        <v>38</v>
      </c>
      <c r="K796" s="7">
        <f>Tabla_cocina[[#This Row],[Total del Pedido]]</f>
        <v>38</v>
      </c>
      <c r="L796" s="7">
        <f>Tabla_cocina[[#This Row],[Ganancia Bruta]]-Tabla_cocina[[#This Row],[Costo]]</f>
        <v>16</v>
      </c>
      <c r="M796" s="7">
        <f>Tabla_cocina[[#This Row],[Costo Unitario]]*Tabla_cocina[[#This Row],[Cantidad Ordenada]]</f>
        <v>22</v>
      </c>
      <c r="N796" s="12">
        <f>(Tabla_cocina[[#This Row],[Ganancia Neta]]/Tabla_cocina[[#This Row],[Costo]])</f>
        <v>0.72727272727272729</v>
      </c>
      <c r="O796" s="17">
        <f>Tabla_cocina[[#This Row],[Tiempo de Preparacion]]/1440</f>
        <v>1.8749999999999999E-2</v>
      </c>
    </row>
    <row r="797" spans="1:15" x14ac:dyDescent="0.3">
      <c r="A797" s="1">
        <v>313</v>
      </c>
      <c r="B797" s="1">
        <v>10</v>
      </c>
      <c r="C797" s="2" t="s">
        <v>9</v>
      </c>
      <c r="D797" s="2" t="s">
        <v>86</v>
      </c>
      <c r="E797" s="3">
        <v>19</v>
      </c>
      <c r="F797" s="3">
        <v>31</v>
      </c>
      <c r="G797" s="1">
        <v>2</v>
      </c>
      <c r="H797" s="1">
        <v>38</v>
      </c>
      <c r="I797" s="2" t="s">
        <v>6</v>
      </c>
      <c r="J797" s="7">
        <f>Tabla_cocina[[#This Row],[Precio Unitario]]*Tabla_cocina[[#This Row],[Cantidad Ordenada]]</f>
        <v>62</v>
      </c>
      <c r="K797" s="7">
        <f>Tabla_cocina[[#This Row],[Total del Pedido]]</f>
        <v>62</v>
      </c>
      <c r="L797" s="7">
        <f>Tabla_cocina[[#This Row],[Ganancia Bruta]]-Tabla_cocina[[#This Row],[Costo]]</f>
        <v>24</v>
      </c>
      <c r="M797" s="7">
        <f>Tabla_cocina[[#This Row],[Costo Unitario]]*Tabla_cocina[[#This Row],[Cantidad Ordenada]]</f>
        <v>38</v>
      </c>
      <c r="N797" s="12">
        <f>(Tabla_cocina[[#This Row],[Ganancia Neta]]/Tabla_cocina[[#This Row],[Costo]])</f>
        <v>0.63157894736842102</v>
      </c>
      <c r="O797" s="17">
        <f>Tabla_cocina[[#This Row],[Tiempo de Preparacion]]/1440</f>
        <v>2.6388888888888889E-2</v>
      </c>
    </row>
    <row r="798" spans="1:15" x14ac:dyDescent="0.3">
      <c r="A798" s="1">
        <v>313</v>
      </c>
      <c r="B798" s="1">
        <v>10</v>
      </c>
      <c r="C798" s="2" t="s">
        <v>12</v>
      </c>
      <c r="D798" s="2" t="s">
        <v>89</v>
      </c>
      <c r="E798" s="3">
        <v>22</v>
      </c>
      <c r="F798" s="3">
        <v>36</v>
      </c>
      <c r="G798" s="1">
        <v>3</v>
      </c>
      <c r="H798" s="1">
        <v>26</v>
      </c>
      <c r="I798" s="2" t="s">
        <v>6</v>
      </c>
      <c r="J798" s="7">
        <f>Tabla_cocina[[#This Row],[Precio Unitario]]*Tabla_cocina[[#This Row],[Cantidad Ordenada]]</f>
        <v>108</v>
      </c>
      <c r="K798" s="7">
        <f>Tabla_cocina[[#This Row],[Total del Pedido]]</f>
        <v>108</v>
      </c>
      <c r="L798" s="7">
        <f>Tabla_cocina[[#This Row],[Ganancia Bruta]]-Tabla_cocina[[#This Row],[Costo]]</f>
        <v>42</v>
      </c>
      <c r="M798" s="7">
        <f>Tabla_cocina[[#This Row],[Costo Unitario]]*Tabla_cocina[[#This Row],[Cantidad Ordenada]]</f>
        <v>66</v>
      </c>
      <c r="N798" s="12">
        <f>(Tabla_cocina[[#This Row],[Ganancia Neta]]/Tabla_cocina[[#This Row],[Costo]])</f>
        <v>0.63636363636363635</v>
      </c>
      <c r="O798" s="17">
        <f>Tabla_cocina[[#This Row],[Tiempo de Preparacion]]/1440</f>
        <v>1.8055555555555554E-2</v>
      </c>
    </row>
    <row r="799" spans="1:15" x14ac:dyDescent="0.3">
      <c r="A799" s="1">
        <v>313</v>
      </c>
      <c r="B799" s="1">
        <v>10</v>
      </c>
      <c r="C799" s="2" t="s">
        <v>5</v>
      </c>
      <c r="D799" s="2" t="s">
        <v>84</v>
      </c>
      <c r="E799" s="3">
        <v>14</v>
      </c>
      <c r="F799" s="3">
        <v>24</v>
      </c>
      <c r="G799" s="1">
        <v>1</v>
      </c>
      <c r="H799" s="1">
        <v>15</v>
      </c>
      <c r="I799" s="2" t="s">
        <v>8</v>
      </c>
      <c r="J799" s="7">
        <f>Tabla_cocina[[#This Row],[Precio Unitario]]*Tabla_cocina[[#This Row],[Cantidad Ordenada]]</f>
        <v>24</v>
      </c>
      <c r="K799" s="7">
        <f>Tabla_cocina[[#This Row],[Total del Pedido]]</f>
        <v>24</v>
      </c>
      <c r="L799" s="7">
        <f>Tabla_cocina[[#This Row],[Ganancia Bruta]]-Tabla_cocina[[#This Row],[Costo]]</f>
        <v>10</v>
      </c>
      <c r="M799" s="7">
        <f>Tabla_cocina[[#This Row],[Costo Unitario]]*Tabla_cocina[[#This Row],[Cantidad Ordenada]]</f>
        <v>14</v>
      </c>
      <c r="N799" s="12">
        <f>(Tabla_cocina[[#This Row],[Ganancia Neta]]/Tabla_cocina[[#This Row],[Costo]])</f>
        <v>0.7142857142857143</v>
      </c>
      <c r="O799" s="17">
        <f>Tabla_cocina[[#This Row],[Tiempo de Preparacion]]/1440</f>
        <v>1.0416666666666666E-2</v>
      </c>
    </row>
    <row r="800" spans="1:15" x14ac:dyDescent="0.3">
      <c r="A800" s="1">
        <v>314</v>
      </c>
      <c r="B800" s="1">
        <v>20</v>
      </c>
      <c r="C800" s="2" t="s">
        <v>10</v>
      </c>
      <c r="D800" s="2" t="s">
        <v>87</v>
      </c>
      <c r="E800" s="3">
        <v>16</v>
      </c>
      <c r="F800" s="3">
        <v>27</v>
      </c>
      <c r="G800" s="1">
        <v>1</v>
      </c>
      <c r="H800" s="1">
        <v>5</v>
      </c>
      <c r="I800" s="2" t="s">
        <v>6</v>
      </c>
      <c r="J800" s="7">
        <f>Tabla_cocina[[#This Row],[Precio Unitario]]*Tabla_cocina[[#This Row],[Cantidad Ordenada]]</f>
        <v>27</v>
      </c>
      <c r="K800" s="7">
        <f>Tabla_cocina[[#This Row],[Total del Pedido]]</f>
        <v>27</v>
      </c>
      <c r="L800" s="7">
        <f>Tabla_cocina[[#This Row],[Ganancia Bruta]]-Tabla_cocina[[#This Row],[Costo]]</f>
        <v>11</v>
      </c>
      <c r="M800" s="7">
        <f>Tabla_cocina[[#This Row],[Costo Unitario]]*Tabla_cocina[[#This Row],[Cantidad Ordenada]]</f>
        <v>16</v>
      </c>
      <c r="N800" s="12">
        <f>(Tabla_cocina[[#This Row],[Ganancia Neta]]/Tabla_cocina[[#This Row],[Costo]])</f>
        <v>0.6875</v>
      </c>
      <c r="O800" s="17">
        <f>Tabla_cocina[[#This Row],[Tiempo de Preparacion]]/1440</f>
        <v>3.472222222222222E-3</v>
      </c>
    </row>
    <row r="801" spans="1:15" x14ac:dyDescent="0.3">
      <c r="A801" s="1">
        <v>315</v>
      </c>
      <c r="B801" s="1">
        <v>14</v>
      </c>
      <c r="C801" s="2" t="s">
        <v>26</v>
      </c>
      <c r="D801" s="2" t="s">
        <v>103</v>
      </c>
      <c r="E801" s="3">
        <v>15</v>
      </c>
      <c r="F801" s="3">
        <v>25</v>
      </c>
      <c r="G801" s="1">
        <v>1</v>
      </c>
      <c r="H801" s="1">
        <v>16</v>
      </c>
      <c r="I801" s="2" t="s">
        <v>8</v>
      </c>
      <c r="J801" s="7">
        <f>Tabla_cocina[[#This Row],[Precio Unitario]]*Tabla_cocina[[#This Row],[Cantidad Ordenada]]</f>
        <v>25</v>
      </c>
      <c r="K801" s="7">
        <f>Tabla_cocina[[#This Row],[Total del Pedido]]</f>
        <v>25</v>
      </c>
      <c r="L801" s="7">
        <f>Tabla_cocina[[#This Row],[Ganancia Bruta]]-Tabla_cocina[[#This Row],[Costo]]</f>
        <v>10</v>
      </c>
      <c r="M801" s="7">
        <f>Tabla_cocina[[#This Row],[Costo Unitario]]*Tabla_cocina[[#This Row],[Cantidad Ordenada]]</f>
        <v>15</v>
      </c>
      <c r="N801" s="12">
        <f>(Tabla_cocina[[#This Row],[Ganancia Neta]]/Tabla_cocina[[#This Row],[Costo]])</f>
        <v>0.66666666666666663</v>
      </c>
      <c r="O801" s="17">
        <f>Tabla_cocina[[#This Row],[Tiempo de Preparacion]]/1440</f>
        <v>1.1111111111111112E-2</v>
      </c>
    </row>
    <row r="802" spans="1:15" x14ac:dyDescent="0.3">
      <c r="A802" s="1">
        <v>315</v>
      </c>
      <c r="B802" s="1">
        <v>14</v>
      </c>
      <c r="C802" s="2" t="s">
        <v>15</v>
      </c>
      <c r="D802" s="2" t="s">
        <v>92</v>
      </c>
      <c r="E802" s="3">
        <v>16</v>
      </c>
      <c r="F802" s="3">
        <v>28</v>
      </c>
      <c r="G802" s="1">
        <v>1</v>
      </c>
      <c r="H802" s="1">
        <v>7</v>
      </c>
      <c r="I802" s="2" t="s">
        <v>8</v>
      </c>
      <c r="J802" s="7">
        <f>Tabla_cocina[[#This Row],[Precio Unitario]]*Tabla_cocina[[#This Row],[Cantidad Ordenada]]</f>
        <v>28</v>
      </c>
      <c r="K802" s="7">
        <f>Tabla_cocina[[#This Row],[Total del Pedido]]</f>
        <v>28</v>
      </c>
      <c r="L802" s="7">
        <f>Tabla_cocina[[#This Row],[Ganancia Bruta]]-Tabla_cocina[[#This Row],[Costo]]</f>
        <v>12</v>
      </c>
      <c r="M802" s="7">
        <f>Tabla_cocina[[#This Row],[Costo Unitario]]*Tabla_cocina[[#This Row],[Cantidad Ordenada]]</f>
        <v>16</v>
      </c>
      <c r="N802" s="12">
        <f>(Tabla_cocina[[#This Row],[Ganancia Neta]]/Tabla_cocina[[#This Row],[Costo]])</f>
        <v>0.75</v>
      </c>
      <c r="O802" s="17">
        <f>Tabla_cocina[[#This Row],[Tiempo de Preparacion]]/1440</f>
        <v>4.8611111111111112E-3</v>
      </c>
    </row>
    <row r="803" spans="1:15" x14ac:dyDescent="0.3">
      <c r="A803" s="1">
        <v>315</v>
      </c>
      <c r="B803" s="1">
        <v>14</v>
      </c>
      <c r="C803" s="2" t="s">
        <v>13</v>
      </c>
      <c r="D803" s="2" t="s">
        <v>90</v>
      </c>
      <c r="E803" s="3">
        <v>17</v>
      </c>
      <c r="F803" s="3">
        <v>29</v>
      </c>
      <c r="G803" s="1">
        <v>3</v>
      </c>
      <c r="H803" s="1">
        <v>52</v>
      </c>
      <c r="I803" s="2" t="s">
        <v>8</v>
      </c>
      <c r="J803" s="7">
        <f>Tabla_cocina[[#This Row],[Precio Unitario]]*Tabla_cocina[[#This Row],[Cantidad Ordenada]]</f>
        <v>87</v>
      </c>
      <c r="K803" s="7">
        <f>Tabla_cocina[[#This Row],[Total del Pedido]]</f>
        <v>87</v>
      </c>
      <c r="L803" s="7">
        <f>Tabla_cocina[[#This Row],[Ganancia Bruta]]-Tabla_cocina[[#This Row],[Costo]]</f>
        <v>36</v>
      </c>
      <c r="M803" s="7">
        <f>Tabla_cocina[[#This Row],[Costo Unitario]]*Tabla_cocina[[#This Row],[Cantidad Ordenada]]</f>
        <v>51</v>
      </c>
      <c r="N803" s="12">
        <f>(Tabla_cocina[[#This Row],[Ganancia Neta]]/Tabla_cocina[[#This Row],[Costo]])</f>
        <v>0.70588235294117652</v>
      </c>
      <c r="O803" s="17">
        <f>Tabla_cocina[[#This Row],[Tiempo de Preparacion]]/1440</f>
        <v>3.6111111111111108E-2</v>
      </c>
    </row>
    <row r="804" spans="1:15" x14ac:dyDescent="0.3">
      <c r="A804" s="1">
        <v>315</v>
      </c>
      <c r="B804" s="1">
        <v>14</v>
      </c>
      <c r="C804" s="2" t="s">
        <v>23</v>
      </c>
      <c r="D804" s="2" t="s">
        <v>100</v>
      </c>
      <c r="E804" s="3">
        <v>13</v>
      </c>
      <c r="F804" s="3">
        <v>21</v>
      </c>
      <c r="G804" s="1">
        <v>1</v>
      </c>
      <c r="H804" s="1">
        <v>51</v>
      </c>
      <c r="I804" s="2" t="s">
        <v>8</v>
      </c>
      <c r="J804" s="7">
        <f>Tabla_cocina[[#This Row],[Precio Unitario]]*Tabla_cocina[[#This Row],[Cantidad Ordenada]]</f>
        <v>21</v>
      </c>
      <c r="K804" s="7">
        <f>Tabla_cocina[[#This Row],[Total del Pedido]]</f>
        <v>21</v>
      </c>
      <c r="L804" s="7">
        <f>Tabla_cocina[[#This Row],[Ganancia Bruta]]-Tabla_cocina[[#This Row],[Costo]]</f>
        <v>8</v>
      </c>
      <c r="M804" s="7">
        <f>Tabla_cocina[[#This Row],[Costo Unitario]]*Tabla_cocina[[#This Row],[Cantidad Ordenada]]</f>
        <v>13</v>
      </c>
      <c r="N804" s="12">
        <f>(Tabla_cocina[[#This Row],[Ganancia Neta]]/Tabla_cocina[[#This Row],[Costo]])</f>
        <v>0.61538461538461542</v>
      </c>
      <c r="O804" s="17">
        <f>Tabla_cocina[[#This Row],[Tiempo de Preparacion]]/1440</f>
        <v>3.5416666666666666E-2</v>
      </c>
    </row>
    <row r="805" spans="1:15" x14ac:dyDescent="0.3">
      <c r="A805" s="1">
        <v>316</v>
      </c>
      <c r="B805" s="1">
        <v>2</v>
      </c>
      <c r="C805" s="2" t="s">
        <v>24</v>
      </c>
      <c r="D805" s="2" t="s">
        <v>101</v>
      </c>
      <c r="E805" s="3">
        <v>10</v>
      </c>
      <c r="F805" s="3">
        <v>18</v>
      </c>
      <c r="G805" s="1">
        <v>1</v>
      </c>
      <c r="H805" s="1">
        <v>30</v>
      </c>
      <c r="I805" s="2" t="s">
        <v>6</v>
      </c>
      <c r="J805" s="7">
        <f>Tabla_cocina[[#This Row],[Precio Unitario]]*Tabla_cocina[[#This Row],[Cantidad Ordenada]]</f>
        <v>18</v>
      </c>
      <c r="K805" s="7">
        <f>Tabla_cocina[[#This Row],[Total del Pedido]]</f>
        <v>18</v>
      </c>
      <c r="L805" s="7">
        <f>Tabla_cocina[[#This Row],[Ganancia Bruta]]-Tabla_cocina[[#This Row],[Costo]]</f>
        <v>8</v>
      </c>
      <c r="M805" s="7">
        <f>Tabla_cocina[[#This Row],[Costo Unitario]]*Tabla_cocina[[#This Row],[Cantidad Ordenada]]</f>
        <v>10</v>
      </c>
      <c r="N805" s="12">
        <f>(Tabla_cocina[[#This Row],[Ganancia Neta]]/Tabla_cocina[[#This Row],[Costo]])</f>
        <v>0.8</v>
      </c>
      <c r="O805" s="17">
        <f>Tabla_cocina[[#This Row],[Tiempo de Preparacion]]/1440</f>
        <v>2.0833333333333332E-2</v>
      </c>
    </row>
    <row r="806" spans="1:15" x14ac:dyDescent="0.3">
      <c r="A806" s="1">
        <v>316</v>
      </c>
      <c r="B806" s="1">
        <v>2</v>
      </c>
      <c r="C806" s="2" t="s">
        <v>23</v>
      </c>
      <c r="D806" s="2" t="s">
        <v>100</v>
      </c>
      <c r="E806" s="3">
        <v>13</v>
      </c>
      <c r="F806" s="3">
        <v>21</v>
      </c>
      <c r="G806" s="1">
        <v>1</v>
      </c>
      <c r="H806" s="1">
        <v>23</v>
      </c>
      <c r="I806" s="2" t="s">
        <v>6</v>
      </c>
      <c r="J806" s="7">
        <f>Tabla_cocina[[#This Row],[Precio Unitario]]*Tabla_cocina[[#This Row],[Cantidad Ordenada]]</f>
        <v>21</v>
      </c>
      <c r="K806" s="7">
        <f>Tabla_cocina[[#This Row],[Total del Pedido]]</f>
        <v>21</v>
      </c>
      <c r="L806" s="7">
        <f>Tabla_cocina[[#This Row],[Ganancia Bruta]]-Tabla_cocina[[#This Row],[Costo]]</f>
        <v>8</v>
      </c>
      <c r="M806" s="7">
        <f>Tabla_cocina[[#This Row],[Costo Unitario]]*Tabla_cocina[[#This Row],[Cantidad Ordenada]]</f>
        <v>13</v>
      </c>
      <c r="N806" s="12">
        <f>(Tabla_cocina[[#This Row],[Ganancia Neta]]/Tabla_cocina[[#This Row],[Costo]])</f>
        <v>0.61538461538461542</v>
      </c>
      <c r="O806" s="17">
        <f>Tabla_cocina[[#This Row],[Tiempo de Preparacion]]/1440</f>
        <v>1.5972222222222221E-2</v>
      </c>
    </row>
    <row r="807" spans="1:15" x14ac:dyDescent="0.3">
      <c r="A807" s="1">
        <v>316</v>
      </c>
      <c r="B807" s="1">
        <v>2</v>
      </c>
      <c r="C807" s="2" t="s">
        <v>10</v>
      </c>
      <c r="D807" s="2" t="s">
        <v>87</v>
      </c>
      <c r="E807" s="3">
        <v>16</v>
      </c>
      <c r="F807" s="3">
        <v>27</v>
      </c>
      <c r="G807" s="1">
        <v>3</v>
      </c>
      <c r="H807" s="1">
        <v>53</v>
      </c>
      <c r="I807" s="2" t="s">
        <v>8</v>
      </c>
      <c r="J807" s="7">
        <f>Tabla_cocina[[#This Row],[Precio Unitario]]*Tabla_cocina[[#This Row],[Cantidad Ordenada]]</f>
        <v>81</v>
      </c>
      <c r="K807" s="7">
        <f>Tabla_cocina[[#This Row],[Total del Pedido]]</f>
        <v>81</v>
      </c>
      <c r="L807" s="7">
        <f>Tabla_cocina[[#This Row],[Ganancia Bruta]]-Tabla_cocina[[#This Row],[Costo]]</f>
        <v>33</v>
      </c>
      <c r="M807" s="7">
        <f>Tabla_cocina[[#This Row],[Costo Unitario]]*Tabla_cocina[[#This Row],[Cantidad Ordenada]]</f>
        <v>48</v>
      </c>
      <c r="N807" s="12">
        <f>(Tabla_cocina[[#This Row],[Ganancia Neta]]/Tabla_cocina[[#This Row],[Costo]])</f>
        <v>0.6875</v>
      </c>
      <c r="O807" s="17">
        <f>Tabla_cocina[[#This Row],[Tiempo de Preparacion]]/1440</f>
        <v>3.6805555555555557E-2</v>
      </c>
    </row>
    <row r="808" spans="1:15" x14ac:dyDescent="0.3">
      <c r="A808" s="1">
        <v>316</v>
      </c>
      <c r="B808" s="1">
        <v>2</v>
      </c>
      <c r="C808" s="2" t="s">
        <v>11</v>
      </c>
      <c r="D808" s="2" t="s">
        <v>88</v>
      </c>
      <c r="E808" s="3">
        <v>25</v>
      </c>
      <c r="F808" s="3">
        <v>40</v>
      </c>
      <c r="G808" s="1">
        <v>1</v>
      </c>
      <c r="H808" s="1">
        <v>52</v>
      </c>
      <c r="I808" s="2" t="s">
        <v>8</v>
      </c>
      <c r="J808" s="7">
        <f>Tabla_cocina[[#This Row],[Precio Unitario]]*Tabla_cocina[[#This Row],[Cantidad Ordenada]]</f>
        <v>40</v>
      </c>
      <c r="K808" s="7">
        <f>Tabla_cocina[[#This Row],[Total del Pedido]]</f>
        <v>40</v>
      </c>
      <c r="L808" s="7">
        <f>Tabla_cocina[[#This Row],[Ganancia Bruta]]-Tabla_cocina[[#This Row],[Costo]]</f>
        <v>15</v>
      </c>
      <c r="M808" s="7">
        <f>Tabla_cocina[[#This Row],[Costo Unitario]]*Tabla_cocina[[#This Row],[Cantidad Ordenada]]</f>
        <v>25</v>
      </c>
      <c r="N808" s="12">
        <f>(Tabla_cocina[[#This Row],[Ganancia Neta]]/Tabla_cocina[[#This Row],[Costo]])</f>
        <v>0.6</v>
      </c>
      <c r="O808" s="17">
        <f>Tabla_cocina[[#This Row],[Tiempo de Preparacion]]/1440</f>
        <v>3.6111111111111108E-2</v>
      </c>
    </row>
    <row r="809" spans="1:15" x14ac:dyDescent="0.3">
      <c r="A809" s="1">
        <v>317</v>
      </c>
      <c r="B809" s="1">
        <v>17</v>
      </c>
      <c r="C809" s="2" t="s">
        <v>19</v>
      </c>
      <c r="D809" s="2" t="s">
        <v>96</v>
      </c>
      <c r="E809" s="3">
        <v>13</v>
      </c>
      <c r="F809" s="3">
        <v>22</v>
      </c>
      <c r="G809" s="1">
        <v>2</v>
      </c>
      <c r="H809" s="1">
        <v>20</v>
      </c>
      <c r="I809" s="2" t="s">
        <v>8</v>
      </c>
      <c r="J809" s="7">
        <f>Tabla_cocina[[#This Row],[Precio Unitario]]*Tabla_cocina[[#This Row],[Cantidad Ordenada]]</f>
        <v>44</v>
      </c>
      <c r="K809" s="7">
        <f>Tabla_cocina[[#This Row],[Total del Pedido]]</f>
        <v>44</v>
      </c>
      <c r="L809" s="7">
        <f>Tabla_cocina[[#This Row],[Ganancia Bruta]]-Tabla_cocina[[#This Row],[Costo]]</f>
        <v>18</v>
      </c>
      <c r="M809" s="7">
        <f>Tabla_cocina[[#This Row],[Costo Unitario]]*Tabla_cocina[[#This Row],[Cantidad Ordenada]]</f>
        <v>26</v>
      </c>
      <c r="N809" s="12">
        <f>(Tabla_cocina[[#This Row],[Ganancia Neta]]/Tabla_cocina[[#This Row],[Costo]])</f>
        <v>0.69230769230769229</v>
      </c>
      <c r="O809" s="17">
        <f>Tabla_cocina[[#This Row],[Tiempo de Preparacion]]/1440</f>
        <v>1.3888888888888888E-2</v>
      </c>
    </row>
    <row r="810" spans="1:15" x14ac:dyDescent="0.3">
      <c r="A810" s="1">
        <v>317</v>
      </c>
      <c r="B810" s="1">
        <v>17</v>
      </c>
      <c r="C810" s="2" t="s">
        <v>20</v>
      </c>
      <c r="D810" s="2" t="s">
        <v>97</v>
      </c>
      <c r="E810" s="3">
        <v>20</v>
      </c>
      <c r="F810" s="3">
        <v>34</v>
      </c>
      <c r="G810" s="1">
        <v>3</v>
      </c>
      <c r="H810" s="1">
        <v>37</v>
      </c>
      <c r="I810" s="2" t="s">
        <v>8</v>
      </c>
      <c r="J810" s="7">
        <f>Tabla_cocina[[#This Row],[Precio Unitario]]*Tabla_cocina[[#This Row],[Cantidad Ordenada]]</f>
        <v>102</v>
      </c>
      <c r="K810" s="7">
        <f>Tabla_cocina[[#This Row],[Total del Pedido]]</f>
        <v>102</v>
      </c>
      <c r="L810" s="7">
        <f>Tabla_cocina[[#This Row],[Ganancia Bruta]]-Tabla_cocina[[#This Row],[Costo]]</f>
        <v>42</v>
      </c>
      <c r="M810" s="7">
        <f>Tabla_cocina[[#This Row],[Costo Unitario]]*Tabla_cocina[[#This Row],[Cantidad Ordenada]]</f>
        <v>60</v>
      </c>
      <c r="N810" s="12">
        <f>(Tabla_cocina[[#This Row],[Ganancia Neta]]/Tabla_cocina[[#This Row],[Costo]])</f>
        <v>0.7</v>
      </c>
      <c r="O810" s="17">
        <f>Tabla_cocina[[#This Row],[Tiempo de Preparacion]]/1440</f>
        <v>2.5694444444444443E-2</v>
      </c>
    </row>
    <row r="811" spans="1:15" x14ac:dyDescent="0.3">
      <c r="A811" s="1">
        <v>317</v>
      </c>
      <c r="B811" s="1">
        <v>17</v>
      </c>
      <c r="C811" s="2" t="s">
        <v>18</v>
      </c>
      <c r="D811" s="2" t="s">
        <v>95</v>
      </c>
      <c r="E811" s="3">
        <v>19</v>
      </c>
      <c r="F811" s="3">
        <v>32</v>
      </c>
      <c r="G811" s="1">
        <v>1</v>
      </c>
      <c r="H811" s="1">
        <v>31</v>
      </c>
      <c r="I811" s="2" t="s">
        <v>8</v>
      </c>
      <c r="J811" s="7">
        <f>Tabla_cocina[[#This Row],[Precio Unitario]]*Tabla_cocina[[#This Row],[Cantidad Ordenada]]</f>
        <v>32</v>
      </c>
      <c r="K811" s="7">
        <f>Tabla_cocina[[#This Row],[Total del Pedido]]</f>
        <v>32</v>
      </c>
      <c r="L811" s="7">
        <f>Tabla_cocina[[#This Row],[Ganancia Bruta]]-Tabla_cocina[[#This Row],[Costo]]</f>
        <v>13</v>
      </c>
      <c r="M811" s="7">
        <f>Tabla_cocina[[#This Row],[Costo Unitario]]*Tabla_cocina[[#This Row],[Cantidad Ordenada]]</f>
        <v>19</v>
      </c>
      <c r="N811" s="12">
        <f>(Tabla_cocina[[#This Row],[Ganancia Neta]]/Tabla_cocina[[#This Row],[Costo]])</f>
        <v>0.68421052631578949</v>
      </c>
      <c r="O811" s="17">
        <f>Tabla_cocina[[#This Row],[Tiempo de Preparacion]]/1440</f>
        <v>2.1527777777777778E-2</v>
      </c>
    </row>
    <row r="812" spans="1:15" x14ac:dyDescent="0.3">
      <c r="A812" s="1">
        <v>318</v>
      </c>
      <c r="B812" s="1">
        <v>13</v>
      </c>
      <c r="C812" s="2" t="s">
        <v>13</v>
      </c>
      <c r="D812" s="2" t="s">
        <v>90</v>
      </c>
      <c r="E812" s="3">
        <v>17</v>
      </c>
      <c r="F812" s="3">
        <v>29</v>
      </c>
      <c r="G812" s="1">
        <v>1</v>
      </c>
      <c r="H812" s="1">
        <v>39</v>
      </c>
      <c r="I812" s="2" t="s">
        <v>8</v>
      </c>
      <c r="J812" s="7">
        <f>Tabla_cocina[[#This Row],[Precio Unitario]]*Tabla_cocina[[#This Row],[Cantidad Ordenada]]</f>
        <v>29</v>
      </c>
      <c r="K812" s="7">
        <f>Tabla_cocina[[#This Row],[Total del Pedido]]</f>
        <v>29</v>
      </c>
      <c r="L812" s="7">
        <f>Tabla_cocina[[#This Row],[Ganancia Bruta]]-Tabla_cocina[[#This Row],[Costo]]</f>
        <v>12</v>
      </c>
      <c r="M812" s="7">
        <f>Tabla_cocina[[#This Row],[Costo Unitario]]*Tabla_cocina[[#This Row],[Cantidad Ordenada]]</f>
        <v>17</v>
      </c>
      <c r="N812" s="12">
        <f>(Tabla_cocina[[#This Row],[Ganancia Neta]]/Tabla_cocina[[#This Row],[Costo]])</f>
        <v>0.70588235294117652</v>
      </c>
      <c r="O812" s="17">
        <f>Tabla_cocina[[#This Row],[Tiempo de Preparacion]]/1440</f>
        <v>2.7083333333333334E-2</v>
      </c>
    </row>
    <row r="813" spans="1:15" x14ac:dyDescent="0.3">
      <c r="A813" s="1">
        <v>319</v>
      </c>
      <c r="B813" s="1">
        <v>1</v>
      </c>
      <c r="C813" s="2" t="s">
        <v>18</v>
      </c>
      <c r="D813" s="2" t="s">
        <v>95</v>
      </c>
      <c r="E813" s="3">
        <v>19</v>
      </c>
      <c r="F813" s="3">
        <v>32</v>
      </c>
      <c r="G813" s="1">
        <v>3</v>
      </c>
      <c r="H813" s="1">
        <v>16</v>
      </c>
      <c r="I813" s="2" t="s">
        <v>8</v>
      </c>
      <c r="J813" s="7">
        <f>Tabla_cocina[[#This Row],[Precio Unitario]]*Tabla_cocina[[#This Row],[Cantidad Ordenada]]</f>
        <v>96</v>
      </c>
      <c r="K813" s="7">
        <f>Tabla_cocina[[#This Row],[Total del Pedido]]</f>
        <v>96</v>
      </c>
      <c r="L813" s="7">
        <f>Tabla_cocina[[#This Row],[Ganancia Bruta]]-Tabla_cocina[[#This Row],[Costo]]</f>
        <v>39</v>
      </c>
      <c r="M813" s="7">
        <f>Tabla_cocina[[#This Row],[Costo Unitario]]*Tabla_cocina[[#This Row],[Cantidad Ordenada]]</f>
        <v>57</v>
      </c>
      <c r="N813" s="12">
        <f>(Tabla_cocina[[#This Row],[Ganancia Neta]]/Tabla_cocina[[#This Row],[Costo]])</f>
        <v>0.68421052631578949</v>
      </c>
      <c r="O813" s="17">
        <f>Tabla_cocina[[#This Row],[Tiempo de Preparacion]]/1440</f>
        <v>1.1111111111111112E-2</v>
      </c>
    </row>
    <row r="814" spans="1:15" x14ac:dyDescent="0.3">
      <c r="A814" s="1">
        <v>319</v>
      </c>
      <c r="B814" s="1">
        <v>1</v>
      </c>
      <c r="C814" s="2" t="s">
        <v>17</v>
      </c>
      <c r="D814" s="2" t="s">
        <v>94</v>
      </c>
      <c r="E814" s="3">
        <v>21</v>
      </c>
      <c r="F814" s="3">
        <v>35</v>
      </c>
      <c r="G814" s="1">
        <v>2</v>
      </c>
      <c r="H814" s="1">
        <v>17</v>
      </c>
      <c r="I814" s="2" t="s">
        <v>6</v>
      </c>
      <c r="J814" s="7">
        <f>Tabla_cocina[[#This Row],[Precio Unitario]]*Tabla_cocina[[#This Row],[Cantidad Ordenada]]</f>
        <v>70</v>
      </c>
      <c r="K814" s="7">
        <f>Tabla_cocina[[#This Row],[Total del Pedido]]</f>
        <v>70</v>
      </c>
      <c r="L814" s="7">
        <f>Tabla_cocina[[#This Row],[Ganancia Bruta]]-Tabla_cocina[[#This Row],[Costo]]</f>
        <v>28</v>
      </c>
      <c r="M814" s="7">
        <f>Tabla_cocina[[#This Row],[Costo Unitario]]*Tabla_cocina[[#This Row],[Cantidad Ordenada]]</f>
        <v>42</v>
      </c>
      <c r="N814" s="12">
        <f>(Tabla_cocina[[#This Row],[Ganancia Neta]]/Tabla_cocina[[#This Row],[Costo]])</f>
        <v>0.66666666666666663</v>
      </c>
      <c r="O814" s="17">
        <f>Tabla_cocina[[#This Row],[Tiempo de Preparacion]]/1440</f>
        <v>1.1805555555555555E-2</v>
      </c>
    </row>
    <row r="815" spans="1:15" x14ac:dyDescent="0.3">
      <c r="A815" s="1">
        <v>319</v>
      </c>
      <c r="B815" s="1">
        <v>1</v>
      </c>
      <c r="C815" s="2" t="s">
        <v>11</v>
      </c>
      <c r="D815" s="2" t="s">
        <v>88</v>
      </c>
      <c r="E815" s="3">
        <v>25</v>
      </c>
      <c r="F815" s="3">
        <v>40</v>
      </c>
      <c r="G815" s="1">
        <v>1</v>
      </c>
      <c r="H815" s="1">
        <v>38</v>
      </c>
      <c r="I815" s="2" t="s">
        <v>8</v>
      </c>
      <c r="J815" s="7">
        <f>Tabla_cocina[[#This Row],[Precio Unitario]]*Tabla_cocina[[#This Row],[Cantidad Ordenada]]</f>
        <v>40</v>
      </c>
      <c r="K815" s="7">
        <f>Tabla_cocina[[#This Row],[Total del Pedido]]</f>
        <v>40</v>
      </c>
      <c r="L815" s="7">
        <f>Tabla_cocina[[#This Row],[Ganancia Bruta]]-Tabla_cocina[[#This Row],[Costo]]</f>
        <v>15</v>
      </c>
      <c r="M815" s="7">
        <f>Tabla_cocina[[#This Row],[Costo Unitario]]*Tabla_cocina[[#This Row],[Cantidad Ordenada]]</f>
        <v>25</v>
      </c>
      <c r="N815" s="12">
        <f>(Tabla_cocina[[#This Row],[Ganancia Neta]]/Tabla_cocina[[#This Row],[Costo]])</f>
        <v>0.6</v>
      </c>
      <c r="O815" s="17">
        <f>Tabla_cocina[[#This Row],[Tiempo de Preparacion]]/1440</f>
        <v>2.6388888888888889E-2</v>
      </c>
    </row>
    <row r="816" spans="1:15" x14ac:dyDescent="0.3">
      <c r="A816" s="1">
        <v>319</v>
      </c>
      <c r="B816" s="1">
        <v>1</v>
      </c>
      <c r="C816" s="2" t="s">
        <v>9</v>
      </c>
      <c r="D816" s="2" t="s">
        <v>86</v>
      </c>
      <c r="E816" s="3">
        <v>19</v>
      </c>
      <c r="F816" s="3">
        <v>31</v>
      </c>
      <c r="G816" s="1">
        <v>2</v>
      </c>
      <c r="H816" s="1">
        <v>55</v>
      </c>
      <c r="I816" s="2" t="s">
        <v>8</v>
      </c>
      <c r="J816" s="7">
        <f>Tabla_cocina[[#This Row],[Precio Unitario]]*Tabla_cocina[[#This Row],[Cantidad Ordenada]]</f>
        <v>62</v>
      </c>
      <c r="K816" s="7">
        <f>Tabla_cocina[[#This Row],[Total del Pedido]]</f>
        <v>62</v>
      </c>
      <c r="L816" s="7">
        <f>Tabla_cocina[[#This Row],[Ganancia Bruta]]-Tabla_cocina[[#This Row],[Costo]]</f>
        <v>24</v>
      </c>
      <c r="M816" s="7">
        <f>Tabla_cocina[[#This Row],[Costo Unitario]]*Tabla_cocina[[#This Row],[Cantidad Ordenada]]</f>
        <v>38</v>
      </c>
      <c r="N816" s="12">
        <f>(Tabla_cocina[[#This Row],[Ganancia Neta]]/Tabla_cocina[[#This Row],[Costo]])</f>
        <v>0.63157894736842102</v>
      </c>
      <c r="O816" s="17">
        <f>Tabla_cocina[[#This Row],[Tiempo de Preparacion]]/1440</f>
        <v>3.8194444444444448E-2</v>
      </c>
    </row>
    <row r="817" spans="1:15" x14ac:dyDescent="0.3">
      <c r="A817" s="1">
        <v>320</v>
      </c>
      <c r="B817" s="1">
        <v>9</v>
      </c>
      <c r="C817" s="2" t="s">
        <v>23</v>
      </c>
      <c r="D817" s="2" t="s">
        <v>100</v>
      </c>
      <c r="E817" s="3">
        <v>13</v>
      </c>
      <c r="F817" s="3">
        <v>21</v>
      </c>
      <c r="G817" s="1">
        <v>2</v>
      </c>
      <c r="H817" s="1">
        <v>44</v>
      </c>
      <c r="I817" s="2" t="s">
        <v>8</v>
      </c>
      <c r="J817" s="7">
        <f>Tabla_cocina[[#This Row],[Precio Unitario]]*Tabla_cocina[[#This Row],[Cantidad Ordenada]]</f>
        <v>42</v>
      </c>
      <c r="K817" s="7">
        <f>Tabla_cocina[[#This Row],[Total del Pedido]]</f>
        <v>42</v>
      </c>
      <c r="L817" s="7">
        <f>Tabla_cocina[[#This Row],[Ganancia Bruta]]-Tabla_cocina[[#This Row],[Costo]]</f>
        <v>16</v>
      </c>
      <c r="M817" s="7">
        <f>Tabla_cocina[[#This Row],[Costo Unitario]]*Tabla_cocina[[#This Row],[Cantidad Ordenada]]</f>
        <v>26</v>
      </c>
      <c r="N817" s="12">
        <f>(Tabla_cocina[[#This Row],[Ganancia Neta]]/Tabla_cocina[[#This Row],[Costo]])</f>
        <v>0.61538461538461542</v>
      </c>
      <c r="O817" s="17">
        <f>Tabla_cocina[[#This Row],[Tiempo de Preparacion]]/1440</f>
        <v>3.0555555555555555E-2</v>
      </c>
    </row>
    <row r="818" spans="1:15" x14ac:dyDescent="0.3">
      <c r="A818" s="1">
        <v>320</v>
      </c>
      <c r="B818" s="1">
        <v>9</v>
      </c>
      <c r="C818" s="2" t="s">
        <v>19</v>
      </c>
      <c r="D818" s="2" t="s">
        <v>96</v>
      </c>
      <c r="E818" s="3">
        <v>13</v>
      </c>
      <c r="F818" s="3">
        <v>22</v>
      </c>
      <c r="G818" s="1">
        <v>1</v>
      </c>
      <c r="H818" s="1">
        <v>44</v>
      </c>
      <c r="I818" s="2" t="s">
        <v>8</v>
      </c>
      <c r="J818" s="7">
        <f>Tabla_cocina[[#This Row],[Precio Unitario]]*Tabla_cocina[[#This Row],[Cantidad Ordenada]]</f>
        <v>22</v>
      </c>
      <c r="K818" s="7">
        <f>Tabla_cocina[[#This Row],[Total del Pedido]]</f>
        <v>22</v>
      </c>
      <c r="L818" s="7">
        <f>Tabla_cocina[[#This Row],[Ganancia Bruta]]-Tabla_cocina[[#This Row],[Costo]]</f>
        <v>9</v>
      </c>
      <c r="M818" s="7">
        <f>Tabla_cocina[[#This Row],[Costo Unitario]]*Tabla_cocina[[#This Row],[Cantidad Ordenada]]</f>
        <v>13</v>
      </c>
      <c r="N818" s="12">
        <f>(Tabla_cocina[[#This Row],[Ganancia Neta]]/Tabla_cocina[[#This Row],[Costo]])</f>
        <v>0.69230769230769229</v>
      </c>
      <c r="O818" s="17">
        <f>Tabla_cocina[[#This Row],[Tiempo de Preparacion]]/1440</f>
        <v>3.0555555555555555E-2</v>
      </c>
    </row>
    <row r="819" spans="1:15" x14ac:dyDescent="0.3">
      <c r="A819" s="1">
        <v>320</v>
      </c>
      <c r="B819" s="1">
        <v>9</v>
      </c>
      <c r="C819" s="2" t="s">
        <v>20</v>
      </c>
      <c r="D819" s="2" t="s">
        <v>97</v>
      </c>
      <c r="E819" s="3">
        <v>20</v>
      </c>
      <c r="F819" s="3">
        <v>34</v>
      </c>
      <c r="G819" s="1">
        <v>1</v>
      </c>
      <c r="H819" s="1">
        <v>42</v>
      </c>
      <c r="I819" s="2" t="s">
        <v>6</v>
      </c>
      <c r="J819" s="7">
        <f>Tabla_cocina[[#This Row],[Precio Unitario]]*Tabla_cocina[[#This Row],[Cantidad Ordenada]]</f>
        <v>34</v>
      </c>
      <c r="K819" s="7">
        <f>Tabla_cocina[[#This Row],[Total del Pedido]]</f>
        <v>34</v>
      </c>
      <c r="L819" s="7">
        <f>Tabla_cocina[[#This Row],[Ganancia Bruta]]-Tabla_cocina[[#This Row],[Costo]]</f>
        <v>14</v>
      </c>
      <c r="M819" s="7">
        <f>Tabla_cocina[[#This Row],[Costo Unitario]]*Tabla_cocina[[#This Row],[Cantidad Ordenada]]</f>
        <v>20</v>
      </c>
      <c r="N819" s="12">
        <f>(Tabla_cocina[[#This Row],[Ganancia Neta]]/Tabla_cocina[[#This Row],[Costo]])</f>
        <v>0.7</v>
      </c>
      <c r="O819" s="17">
        <f>Tabla_cocina[[#This Row],[Tiempo de Preparacion]]/1440</f>
        <v>2.9166666666666667E-2</v>
      </c>
    </row>
    <row r="820" spans="1:15" x14ac:dyDescent="0.3">
      <c r="A820" s="1">
        <v>321</v>
      </c>
      <c r="B820" s="1">
        <v>18</v>
      </c>
      <c r="C820" s="2" t="s">
        <v>15</v>
      </c>
      <c r="D820" s="2" t="s">
        <v>92</v>
      </c>
      <c r="E820" s="3">
        <v>16</v>
      </c>
      <c r="F820" s="3">
        <v>28</v>
      </c>
      <c r="G820" s="1">
        <v>1</v>
      </c>
      <c r="H820" s="1">
        <v>34</v>
      </c>
      <c r="I820" s="2" t="s">
        <v>8</v>
      </c>
      <c r="J820" s="7">
        <f>Tabla_cocina[[#This Row],[Precio Unitario]]*Tabla_cocina[[#This Row],[Cantidad Ordenada]]</f>
        <v>28</v>
      </c>
      <c r="K820" s="7">
        <f>Tabla_cocina[[#This Row],[Total del Pedido]]</f>
        <v>28</v>
      </c>
      <c r="L820" s="7">
        <f>Tabla_cocina[[#This Row],[Ganancia Bruta]]-Tabla_cocina[[#This Row],[Costo]]</f>
        <v>12</v>
      </c>
      <c r="M820" s="7">
        <f>Tabla_cocina[[#This Row],[Costo Unitario]]*Tabla_cocina[[#This Row],[Cantidad Ordenada]]</f>
        <v>16</v>
      </c>
      <c r="N820" s="12">
        <f>(Tabla_cocina[[#This Row],[Ganancia Neta]]/Tabla_cocina[[#This Row],[Costo]])</f>
        <v>0.75</v>
      </c>
      <c r="O820" s="17">
        <f>Tabla_cocina[[#This Row],[Tiempo de Preparacion]]/1440</f>
        <v>2.361111111111111E-2</v>
      </c>
    </row>
    <row r="821" spans="1:15" x14ac:dyDescent="0.3">
      <c r="A821" s="1">
        <v>321</v>
      </c>
      <c r="B821" s="1">
        <v>18</v>
      </c>
      <c r="C821" s="2" t="s">
        <v>19</v>
      </c>
      <c r="D821" s="2" t="s">
        <v>96</v>
      </c>
      <c r="E821" s="3">
        <v>13</v>
      </c>
      <c r="F821" s="3">
        <v>22</v>
      </c>
      <c r="G821" s="1">
        <v>2</v>
      </c>
      <c r="H821" s="1">
        <v>22</v>
      </c>
      <c r="I821" s="2" t="s">
        <v>8</v>
      </c>
      <c r="J821" s="7">
        <f>Tabla_cocina[[#This Row],[Precio Unitario]]*Tabla_cocina[[#This Row],[Cantidad Ordenada]]</f>
        <v>44</v>
      </c>
      <c r="K821" s="7">
        <f>Tabla_cocina[[#This Row],[Total del Pedido]]</f>
        <v>44</v>
      </c>
      <c r="L821" s="7">
        <f>Tabla_cocina[[#This Row],[Ganancia Bruta]]-Tabla_cocina[[#This Row],[Costo]]</f>
        <v>18</v>
      </c>
      <c r="M821" s="7">
        <f>Tabla_cocina[[#This Row],[Costo Unitario]]*Tabla_cocina[[#This Row],[Cantidad Ordenada]]</f>
        <v>26</v>
      </c>
      <c r="N821" s="12">
        <f>(Tabla_cocina[[#This Row],[Ganancia Neta]]/Tabla_cocina[[#This Row],[Costo]])</f>
        <v>0.69230769230769229</v>
      </c>
      <c r="O821" s="17">
        <f>Tabla_cocina[[#This Row],[Tiempo de Preparacion]]/1440</f>
        <v>1.5277777777777777E-2</v>
      </c>
    </row>
    <row r="822" spans="1:15" x14ac:dyDescent="0.3">
      <c r="A822" s="1">
        <v>321</v>
      </c>
      <c r="B822" s="1">
        <v>18</v>
      </c>
      <c r="C822" s="2" t="s">
        <v>22</v>
      </c>
      <c r="D822" s="2" t="s">
        <v>99</v>
      </c>
      <c r="E822" s="3">
        <v>14</v>
      </c>
      <c r="F822" s="3">
        <v>23</v>
      </c>
      <c r="G822" s="1">
        <v>3</v>
      </c>
      <c r="H822" s="1">
        <v>39</v>
      </c>
      <c r="I822" s="2" t="s">
        <v>6</v>
      </c>
      <c r="J822" s="7">
        <f>Tabla_cocina[[#This Row],[Precio Unitario]]*Tabla_cocina[[#This Row],[Cantidad Ordenada]]</f>
        <v>69</v>
      </c>
      <c r="K822" s="7">
        <f>Tabla_cocina[[#This Row],[Total del Pedido]]</f>
        <v>69</v>
      </c>
      <c r="L822" s="7">
        <f>Tabla_cocina[[#This Row],[Ganancia Bruta]]-Tabla_cocina[[#This Row],[Costo]]</f>
        <v>27</v>
      </c>
      <c r="M822" s="7">
        <f>Tabla_cocina[[#This Row],[Costo Unitario]]*Tabla_cocina[[#This Row],[Cantidad Ordenada]]</f>
        <v>42</v>
      </c>
      <c r="N822" s="12">
        <f>(Tabla_cocina[[#This Row],[Ganancia Neta]]/Tabla_cocina[[#This Row],[Costo]])</f>
        <v>0.6428571428571429</v>
      </c>
      <c r="O822" s="17">
        <f>Tabla_cocina[[#This Row],[Tiempo de Preparacion]]/1440</f>
        <v>2.7083333333333334E-2</v>
      </c>
    </row>
    <row r="823" spans="1:15" x14ac:dyDescent="0.3">
      <c r="A823" s="1">
        <v>322</v>
      </c>
      <c r="B823" s="1">
        <v>12</v>
      </c>
      <c r="C823" s="2" t="s">
        <v>18</v>
      </c>
      <c r="D823" s="2" t="s">
        <v>95</v>
      </c>
      <c r="E823" s="3">
        <v>19</v>
      </c>
      <c r="F823" s="3">
        <v>32</v>
      </c>
      <c r="G823" s="1">
        <v>2</v>
      </c>
      <c r="H823" s="1">
        <v>8</v>
      </c>
      <c r="I823" s="2" t="s">
        <v>6</v>
      </c>
      <c r="J823" s="7">
        <f>Tabla_cocina[[#This Row],[Precio Unitario]]*Tabla_cocina[[#This Row],[Cantidad Ordenada]]</f>
        <v>64</v>
      </c>
      <c r="K823" s="7">
        <f>Tabla_cocina[[#This Row],[Total del Pedido]]</f>
        <v>64</v>
      </c>
      <c r="L823" s="7">
        <f>Tabla_cocina[[#This Row],[Ganancia Bruta]]-Tabla_cocina[[#This Row],[Costo]]</f>
        <v>26</v>
      </c>
      <c r="M823" s="7">
        <f>Tabla_cocina[[#This Row],[Costo Unitario]]*Tabla_cocina[[#This Row],[Cantidad Ordenada]]</f>
        <v>38</v>
      </c>
      <c r="N823" s="12">
        <f>(Tabla_cocina[[#This Row],[Ganancia Neta]]/Tabla_cocina[[#This Row],[Costo]])</f>
        <v>0.68421052631578949</v>
      </c>
      <c r="O823" s="17">
        <f>Tabla_cocina[[#This Row],[Tiempo de Preparacion]]/1440</f>
        <v>5.5555555555555558E-3</v>
      </c>
    </row>
    <row r="824" spans="1:15" x14ac:dyDescent="0.3">
      <c r="A824" s="1">
        <v>322</v>
      </c>
      <c r="B824" s="1">
        <v>12</v>
      </c>
      <c r="C824" s="2" t="s">
        <v>23</v>
      </c>
      <c r="D824" s="2" t="s">
        <v>100</v>
      </c>
      <c r="E824" s="3">
        <v>13</v>
      </c>
      <c r="F824" s="3">
        <v>21</v>
      </c>
      <c r="G824" s="1">
        <v>1</v>
      </c>
      <c r="H824" s="1">
        <v>52</v>
      </c>
      <c r="I824" s="2" t="s">
        <v>8</v>
      </c>
      <c r="J824" s="7">
        <f>Tabla_cocina[[#This Row],[Precio Unitario]]*Tabla_cocina[[#This Row],[Cantidad Ordenada]]</f>
        <v>21</v>
      </c>
      <c r="K824" s="7">
        <f>Tabla_cocina[[#This Row],[Total del Pedido]]</f>
        <v>21</v>
      </c>
      <c r="L824" s="7">
        <f>Tabla_cocina[[#This Row],[Ganancia Bruta]]-Tabla_cocina[[#This Row],[Costo]]</f>
        <v>8</v>
      </c>
      <c r="M824" s="7">
        <f>Tabla_cocina[[#This Row],[Costo Unitario]]*Tabla_cocina[[#This Row],[Cantidad Ordenada]]</f>
        <v>13</v>
      </c>
      <c r="N824" s="12">
        <f>(Tabla_cocina[[#This Row],[Ganancia Neta]]/Tabla_cocina[[#This Row],[Costo]])</f>
        <v>0.61538461538461542</v>
      </c>
      <c r="O824" s="17">
        <f>Tabla_cocina[[#This Row],[Tiempo de Preparacion]]/1440</f>
        <v>3.6111111111111108E-2</v>
      </c>
    </row>
    <row r="825" spans="1:15" x14ac:dyDescent="0.3">
      <c r="A825" s="1">
        <v>323</v>
      </c>
      <c r="B825" s="1">
        <v>8</v>
      </c>
      <c r="C825" s="2" t="s">
        <v>19</v>
      </c>
      <c r="D825" s="2" t="s">
        <v>96</v>
      </c>
      <c r="E825" s="3">
        <v>13</v>
      </c>
      <c r="F825" s="3">
        <v>22</v>
      </c>
      <c r="G825" s="1">
        <v>3</v>
      </c>
      <c r="H825" s="1">
        <v>37</v>
      </c>
      <c r="I825" s="2" t="s">
        <v>8</v>
      </c>
      <c r="J825" s="7">
        <f>Tabla_cocina[[#This Row],[Precio Unitario]]*Tabla_cocina[[#This Row],[Cantidad Ordenada]]</f>
        <v>66</v>
      </c>
      <c r="K825" s="7">
        <f>Tabla_cocina[[#This Row],[Total del Pedido]]</f>
        <v>66</v>
      </c>
      <c r="L825" s="7">
        <f>Tabla_cocina[[#This Row],[Ganancia Bruta]]-Tabla_cocina[[#This Row],[Costo]]</f>
        <v>27</v>
      </c>
      <c r="M825" s="7">
        <f>Tabla_cocina[[#This Row],[Costo Unitario]]*Tabla_cocina[[#This Row],[Cantidad Ordenada]]</f>
        <v>39</v>
      </c>
      <c r="N825" s="12">
        <f>(Tabla_cocina[[#This Row],[Ganancia Neta]]/Tabla_cocina[[#This Row],[Costo]])</f>
        <v>0.69230769230769229</v>
      </c>
      <c r="O825" s="17">
        <f>Tabla_cocina[[#This Row],[Tiempo de Preparacion]]/1440</f>
        <v>2.5694444444444443E-2</v>
      </c>
    </row>
    <row r="826" spans="1:15" x14ac:dyDescent="0.3">
      <c r="A826" s="1">
        <v>323</v>
      </c>
      <c r="B826" s="1">
        <v>8</v>
      </c>
      <c r="C826" s="2" t="s">
        <v>13</v>
      </c>
      <c r="D826" s="2" t="s">
        <v>90</v>
      </c>
      <c r="E826" s="3">
        <v>17</v>
      </c>
      <c r="F826" s="3">
        <v>29</v>
      </c>
      <c r="G826" s="1">
        <v>2</v>
      </c>
      <c r="H826" s="1">
        <v>33</v>
      </c>
      <c r="I826" s="2" t="s">
        <v>6</v>
      </c>
      <c r="J826" s="7">
        <f>Tabla_cocina[[#This Row],[Precio Unitario]]*Tabla_cocina[[#This Row],[Cantidad Ordenada]]</f>
        <v>58</v>
      </c>
      <c r="K826" s="7">
        <f>Tabla_cocina[[#This Row],[Total del Pedido]]</f>
        <v>58</v>
      </c>
      <c r="L826" s="7">
        <f>Tabla_cocina[[#This Row],[Ganancia Bruta]]-Tabla_cocina[[#This Row],[Costo]]</f>
        <v>24</v>
      </c>
      <c r="M826" s="7">
        <f>Tabla_cocina[[#This Row],[Costo Unitario]]*Tabla_cocina[[#This Row],[Cantidad Ordenada]]</f>
        <v>34</v>
      </c>
      <c r="N826" s="12">
        <f>(Tabla_cocina[[#This Row],[Ganancia Neta]]/Tabla_cocina[[#This Row],[Costo]])</f>
        <v>0.70588235294117652</v>
      </c>
      <c r="O826" s="17">
        <f>Tabla_cocina[[#This Row],[Tiempo de Preparacion]]/1440</f>
        <v>2.2916666666666665E-2</v>
      </c>
    </row>
    <row r="827" spans="1:15" x14ac:dyDescent="0.3">
      <c r="A827" s="1">
        <v>323</v>
      </c>
      <c r="B827" s="1">
        <v>8</v>
      </c>
      <c r="C827" s="2" t="s">
        <v>5</v>
      </c>
      <c r="D827" s="2" t="s">
        <v>84</v>
      </c>
      <c r="E827" s="3">
        <v>14</v>
      </c>
      <c r="F827" s="3">
        <v>24</v>
      </c>
      <c r="G827" s="1">
        <v>2</v>
      </c>
      <c r="H827" s="1">
        <v>30</v>
      </c>
      <c r="I827" s="2" t="s">
        <v>6</v>
      </c>
      <c r="J827" s="7">
        <f>Tabla_cocina[[#This Row],[Precio Unitario]]*Tabla_cocina[[#This Row],[Cantidad Ordenada]]</f>
        <v>48</v>
      </c>
      <c r="K827" s="7">
        <f>Tabla_cocina[[#This Row],[Total del Pedido]]</f>
        <v>48</v>
      </c>
      <c r="L827" s="7">
        <f>Tabla_cocina[[#This Row],[Ganancia Bruta]]-Tabla_cocina[[#This Row],[Costo]]</f>
        <v>20</v>
      </c>
      <c r="M827" s="7">
        <f>Tabla_cocina[[#This Row],[Costo Unitario]]*Tabla_cocina[[#This Row],[Cantidad Ordenada]]</f>
        <v>28</v>
      </c>
      <c r="N827" s="12">
        <f>(Tabla_cocina[[#This Row],[Ganancia Neta]]/Tabla_cocina[[#This Row],[Costo]])</f>
        <v>0.7142857142857143</v>
      </c>
      <c r="O827" s="17">
        <f>Tabla_cocina[[#This Row],[Tiempo de Preparacion]]/1440</f>
        <v>2.0833333333333332E-2</v>
      </c>
    </row>
    <row r="828" spans="1:15" x14ac:dyDescent="0.3">
      <c r="A828" s="1">
        <v>323</v>
      </c>
      <c r="B828" s="1">
        <v>8</v>
      </c>
      <c r="C828" s="2" t="s">
        <v>24</v>
      </c>
      <c r="D828" s="2" t="s">
        <v>101</v>
      </c>
      <c r="E828" s="3">
        <v>10</v>
      </c>
      <c r="F828" s="3">
        <v>18</v>
      </c>
      <c r="G828" s="1">
        <v>2</v>
      </c>
      <c r="H828" s="1">
        <v>22</v>
      </c>
      <c r="I828" s="2" t="s">
        <v>8</v>
      </c>
      <c r="J828" s="7">
        <f>Tabla_cocina[[#This Row],[Precio Unitario]]*Tabla_cocina[[#This Row],[Cantidad Ordenada]]</f>
        <v>36</v>
      </c>
      <c r="K828" s="7">
        <f>Tabla_cocina[[#This Row],[Total del Pedido]]</f>
        <v>36</v>
      </c>
      <c r="L828" s="7">
        <f>Tabla_cocina[[#This Row],[Ganancia Bruta]]-Tabla_cocina[[#This Row],[Costo]]</f>
        <v>16</v>
      </c>
      <c r="M828" s="7">
        <f>Tabla_cocina[[#This Row],[Costo Unitario]]*Tabla_cocina[[#This Row],[Cantidad Ordenada]]</f>
        <v>20</v>
      </c>
      <c r="N828" s="12">
        <f>(Tabla_cocina[[#This Row],[Ganancia Neta]]/Tabla_cocina[[#This Row],[Costo]])</f>
        <v>0.8</v>
      </c>
      <c r="O828" s="17">
        <f>Tabla_cocina[[#This Row],[Tiempo de Preparacion]]/1440</f>
        <v>1.5277777777777777E-2</v>
      </c>
    </row>
    <row r="829" spans="1:15" x14ac:dyDescent="0.3">
      <c r="A829" s="1">
        <v>324</v>
      </c>
      <c r="B829" s="1">
        <v>9</v>
      </c>
      <c r="C829" s="2" t="s">
        <v>7</v>
      </c>
      <c r="D829" s="2" t="s">
        <v>85</v>
      </c>
      <c r="E829" s="3">
        <v>18</v>
      </c>
      <c r="F829" s="3">
        <v>30</v>
      </c>
      <c r="G829" s="1">
        <v>1</v>
      </c>
      <c r="H829" s="1">
        <v>15</v>
      </c>
      <c r="I829" s="2" t="s">
        <v>8</v>
      </c>
      <c r="J829" s="7">
        <f>Tabla_cocina[[#This Row],[Precio Unitario]]*Tabla_cocina[[#This Row],[Cantidad Ordenada]]</f>
        <v>30</v>
      </c>
      <c r="K829" s="7">
        <f>Tabla_cocina[[#This Row],[Total del Pedido]]</f>
        <v>30</v>
      </c>
      <c r="L829" s="7">
        <f>Tabla_cocina[[#This Row],[Ganancia Bruta]]-Tabla_cocina[[#This Row],[Costo]]</f>
        <v>12</v>
      </c>
      <c r="M829" s="7">
        <f>Tabla_cocina[[#This Row],[Costo Unitario]]*Tabla_cocina[[#This Row],[Cantidad Ordenada]]</f>
        <v>18</v>
      </c>
      <c r="N829" s="12">
        <f>(Tabla_cocina[[#This Row],[Ganancia Neta]]/Tabla_cocina[[#This Row],[Costo]])</f>
        <v>0.66666666666666663</v>
      </c>
      <c r="O829" s="17">
        <f>Tabla_cocina[[#This Row],[Tiempo de Preparacion]]/1440</f>
        <v>1.0416666666666666E-2</v>
      </c>
    </row>
    <row r="830" spans="1:15" x14ac:dyDescent="0.3">
      <c r="A830" s="1">
        <v>324</v>
      </c>
      <c r="B830" s="1">
        <v>9</v>
      </c>
      <c r="C830" s="2" t="s">
        <v>10</v>
      </c>
      <c r="D830" s="2" t="s">
        <v>87</v>
      </c>
      <c r="E830" s="3">
        <v>16</v>
      </c>
      <c r="F830" s="3">
        <v>27</v>
      </c>
      <c r="G830" s="1">
        <v>3</v>
      </c>
      <c r="H830" s="1">
        <v>58</v>
      </c>
      <c r="I830" s="2" t="s">
        <v>6</v>
      </c>
      <c r="J830" s="7">
        <f>Tabla_cocina[[#This Row],[Precio Unitario]]*Tabla_cocina[[#This Row],[Cantidad Ordenada]]</f>
        <v>81</v>
      </c>
      <c r="K830" s="7">
        <f>Tabla_cocina[[#This Row],[Total del Pedido]]</f>
        <v>81</v>
      </c>
      <c r="L830" s="7">
        <f>Tabla_cocina[[#This Row],[Ganancia Bruta]]-Tabla_cocina[[#This Row],[Costo]]</f>
        <v>33</v>
      </c>
      <c r="M830" s="7">
        <f>Tabla_cocina[[#This Row],[Costo Unitario]]*Tabla_cocina[[#This Row],[Cantidad Ordenada]]</f>
        <v>48</v>
      </c>
      <c r="N830" s="12">
        <f>(Tabla_cocina[[#This Row],[Ganancia Neta]]/Tabla_cocina[[#This Row],[Costo]])</f>
        <v>0.6875</v>
      </c>
      <c r="O830" s="17">
        <f>Tabla_cocina[[#This Row],[Tiempo de Preparacion]]/1440</f>
        <v>4.027777777777778E-2</v>
      </c>
    </row>
    <row r="831" spans="1:15" x14ac:dyDescent="0.3">
      <c r="A831" s="1">
        <v>324</v>
      </c>
      <c r="B831" s="1">
        <v>9</v>
      </c>
      <c r="C831" s="2" t="s">
        <v>25</v>
      </c>
      <c r="D831" s="2" t="s">
        <v>102</v>
      </c>
      <c r="E831" s="3">
        <v>15</v>
      </c>
      <c r="F831" s="3">
        <v>26</v>
      </c>
      <c r="G831" s="1">
        <v>1</v>
      </c>
      <c r="H831" s="1">
        <v>17</v>
      </c>
      <c r="I831" s="2" t="s">
        <v>6</v>
      </c>
      <c r="J831" s="7">
        <f>Tabla_cocina[[#This Row],[Precio Unitario]]*Tabla_cocina[[#This Row],[Cantidad Ordenada]]</f>
        <v>26</v>
      </c>
      <c r="K831" s="7">
        <f>Tabla_cocina[[#This Row],[Total del Pedido]]</f>
        <v>26</v>
      </c>
      <c r="L831" s="7">
        <f>Tabla_cocina[[#This Row],[Ganancia Bruta]]-Tabla_cocina[[#This Row],[Costo]]</f>
        <v>11</v>
      </c>
      <c r="M831" s="7">
        <f>Tabla_cocina[[#This Row],[Costo Unitario]]*Tabla_cocina[[#This Row],[Cantidad Ordenada]]</f>
        <v>15</v>
      </c>
      <c r="N831" s="12">
        <f>(Tabla_cocina[[#This Row],[Ganancia Neta]]/Tabla_cocina[[#This Row],[Costo]])</f>
        <v>0.73333333333333328</v>
      </c>
      <c r="O831" s="17">
        <f>Tabla_cocina[[#This Row],[Tiempo de Preparacion]]/1440</f>
        <v>1.1805555555555555E-2</v>
      </c>
    </row>
    <row r="832" spans="1:15" x14ac:dyDescent="0.3">
      <c r="A832" s="1">
        <v>325</v>
      </c>
      <c r="B832" s="1">
        <v>18</v>
      </c>
      <c r="C832" s="2" t="s">
        <v>23</v>
      </c>
      <c r="D832" s="2" t="s">
        <v>100</v>
      </c>
      <c r="E832" s="3">
        <v>13</v>
      </c>
      <c r="F832" s="3">
        <v>21</v>
      </c>
      <c r="G832" s="1">
        <v>1</v>
      </c>
      <c r="H832" s="1">
        <v>26</v>
      </c>
      <c r="I832" s="2" t="s">
        <v>8</v>
      </c>
      <c r="J832" s="7">
        <f>Tabla_cocina[[#This Row],[Precio Unitario]]*Tabla_cocina[[#This Row],[Cantidad Ordenada]]</f>
        <v>21</v>
      </c>
      <c r="K832" s="7">
        <f>Tabla_cocina[[#This Row],[Total del Pedido]]</f>
        <v>21</v>
      </c>
      <c r="L832" s="7">
        <f>Tabla_cocina[[#This Row],[Ganancia Bruta]]-Tabla_cocina[[#This Row],[Costo]]</f>
        <v>8</v>
      </c>
      <c r="M832" s="7">
        <f>Tabla_cocina[[#This Row],[Costo Unitario]]*Tabla_cocina[[#This Row],[Cantidad Ordenada]]</f>
        <v>13</v>
      </c>
      <c r="N832" s="12">
        <f>(Tabla_cocina[[#This Row],[Ganancia Neta]]/Tabla_cocina[[#This Row],[Costo]])</f>
        <v>0.61538461538461542</v>
      </c>
      <c r="O832" s="17">
        <f>Tabla_cocina[[#This Row],[Tiempo de Preparacion]]/1440</f>
        <v>1.8055555555555554E-2</v>
      </c>
    </row>
    <row r="833" spans="1:15" x14ac:dyDescent="0.3">
      <c r="A833" s="1">
        <v>325</v>
      </c>
      <c r="B833" s="1">
        <v>18</v>
      </c>
      <c r="C833" s="2" t="s">
        <v>9</v>
      </c>
      <c r="D833" s="2" t="s">
        <v>86</v>
      </c>
      <c r="E833" s="3">
        <v>19</v>
      </c>
      <c r="F833" s="3">
        <v>31</v>
      </c>
      <c r="G833" s="1">
        <v>1</v>
      </c>
      <c r="H833" s="1">
        <v>5</v>
      </c>
      <c r="I833" s="2" t="s">
        <v>8</v>
      </c>
      <c r="J833" s="7">
        <f>Tabla_cocina[[#This Row],[Precio Unitario]]*Tabla_cocina[[#This Row],[Cantidad Ordenada]]</f>
        <v>31</v>
      </c>
      <c r="K833" s="7">
        <f>Tabla_cocina[[#This Row],[Total del Pedido]]</f>
        <v>31</v>
      </c>
      <c r="L833" s="7">
        <f>Tabla_cocina[[#This Row],[Ganancia Bruta]]-Tabla_cocina[[#This Row],[Costo]]</f>
        <v>12</v>
      </c>
      <c r="M833" s="7">
        <f>Tabla_cocina[[#This Row],[Costo Unitario]]*Tabla_cocina[[#This Row],[Cantidad Ordenada]]</f>
        <v>19</v>
      </c>
      <c r="N833" s="12">
        <f>(Tabla_cocina[[#This Row],[Ganancia Neta]]/Tabla_cocina[[#This Row],[Costo]])</f>
        <v>0.63157894736842102</v>
      </c>
      <c r="O833" s="17">
        <f>Tabla_cocina[[#This Row],[Tiempo de Preparacion]]/1440</f>
        <v>3.472222222222222E-3</v>
      </c>
    </row>
    <row r="834" spans="1:15" x14ac:dyDescent="0.3">
      <c r="A834" s="1">
        <v>325</v>
      </c>
      <c r="B834" s="1">
        <v>18</v>
      </c>
      <c r="C834" s="2" t="s">
        <v>17</v>
      </c>
      <c r="D834" s="2" t="s">
        <v>94</v>
      </c>
      <c r="E834" s="3">
        <v>21</v>
      </c>
      <c r="F834" s="3">
        <v>35</v>
      </c>
      <c r="G834" s="1">
        <v>2</v>
      </c>
      <c r="H834" s="1">
        <v>13</v>
      </c>
      <c r="I834" s="2" t="s">
        <v>8</v>
      </c>
      <c r="J834" s="7">
        <f>Tabla_cocina[[#This Row],[Precio Unitario]]*Tabla_cocina[[#This Row],[Cantidad Ordenada]]</f>
        <v>70</v>
      </c>
      <c r="K834" s="7">
        <f>Tabla_cocina[[#This Row],[Total del Pedido]]</f>
        <v>70</v>
      </c>
      <c r="L834" s="7">
        <f>Tabla_cocina[[#This Row],[Ganancia Bruta]]-Tabla_cocina[[#This Row],[Costo]]</f>
        <v>28</v>
      </c>
      <c r="M834" s="7">
        <f>Tabla_cocina[[#This Row],[Costo Unitario]]*Tabla_cocina[[#This Row],[Cantidad Ordenada]]</f>
        <v>42</v>
      </c>
      <c r="N834" s="12">
        <f>(Tabla_cocina[[#This Row],[Ganancia Neta]]/Tabla_cocina[[#This Row],[Costo]])</f>
        <v>0.66666666666666663</v>
      </c>
      <c r="O834" s="17">
        <f>Tabla_cocina[[#This Row],[Tiempo de Preparacion]]/1440</f>
        <v>9.0277777777777769E-3</v>
      </c>
    </row>
    <row r="835" spans="1:15" x14ac:dyDescent="0.3">
      <c r="A835" s="1">
        <v>325</v>
      </c>
      <c r="B835" s="1">
        <v>18</v>
      </c>
      <c r="C835" s="2" t="s">
        <v>18</v>
      </c>
      <c r="D835" s="2" t="s">
        <v>95</v>
      </c>
      <c r="E835" s="3">
        <v>19</v>
      </c>
      <c r="F835" s="3">
        <v>32</v>
      </c>
      <c r="G835" s="1">
        <v>1</v>
      </c>
      <c r="H835" s="1">
        <v>27</v>
      </c>
      <c r="I835" s="2" t="s">
        <v>6</v>
      </c>
      <c r="J835" s="7">
        <f>Tabla_cocina[[#This Row],[Precio Unitario]]*Tabla_cocina[[#This Row],[Cantidad Ordenada]]</f>
        <v>32</v>
      </c>
      <c r="K835" s="7">
        <f>Tabla_cocina[[#This Row],[Total del Pedido]]</f>
        <v>32</v>
      </c>
      <c r="L835" s="7">
        <f>Tabla_cocina[[#This Row],[Ganancia Bruta]]-Tabla_cocina[[#This Row],[Costo]]</f>
        <v>13</v>
      </c>
      <c r="M835" s="7">
        <f>Tabla_cocina[[#This Row],[Costo Unitario]]*Tabla_cocina[[#This Row],[Cantidad Ordenada]]</f>
        <v>19</v>
      </c>
      <c r="N835" s="12">
        <f>(Tabla_cocina[[#This Row],[Ganancia Neta]]/Tabla_cocina[[#This Row],[Costo]])</f>
        <v>0.68421052631578949</v>
      </c>
      <c r="O835" s="17">
        <f>Tabla_cocina[[#This Row],[Tiempo de Preparacion]]/1440</f>
        <v>1.8749999999999999E-2</v>
      </c>
    </row>
    <row r="836" spans="1:15" x14ac:dyDescent="0.3">
      <c r="A836" s="1">
        <v>326</v>
      </c>
      <c r="B836" s="1">
        <v>14</v>
      </c>
      <c r="C836" s="2" t="s">
        <v>17</v>
      </c>
      <c r="D836" s="2" t="s">
        <v>94</v>
      </c>
      <c r="E836" s="3">
        <v>21</v>
      </c>
      <c r="F836" s="3">
        <v>35</v>
      </c>
      <c r="G836" s="1">
        <v>1</v>
      </c>
      <c r="H836" s="1">
        <v>14</v>
      </c>
      <c r="I836" s="2" t="s">
        <v>6</v>
      </c>
      <c r="J836" s="7">
        <f>Tabla_cocina[[#This Row],[Precio Unitario]]*Tabla_cocina[[#This Row],[Cantidad Ordenada]]</f>
        <v>35</v>
      </c>
      <c r="K836" s="7">
        <f>Tabla_cocina[[#This Row],[Total del Pedido]]</f>
        <v>35</v>
      </c>
      <c r="L836" s="7">
        <f>Tabla_cocina[[#This Row],[Ganancia Bruta]]-Tabla_cocina[[#This Row],[Costo]]</f>
        <v>14</v>
      </c>
      <c r="M836" s="7">
        <f>Tabla_cocina[[#This Row],[Costo Unitario]]*Tabla_cocina[[#This Row],[Cantidad Ordenada]]</f>
        <v>21</v>
      </c>
      <c r="N836" s="12">
        <f>(Tabla_cocina[[#This Row],[Ganancia Neta]]/Tabla_cocina[[#This Row],[Costo]])</f>
        <v>0.66666666666666663</v>
      </c>
      <c r="O836" s="17">
        <f>Tabla_cocina[[#This Row],[Tiempo de Preparacion]]/1440</f>
        <v>9.7222222222222224E-3</v>
      </c>
    </row>
    <row r="837" spans="1:15" x14ac:dyDescent="0.3">
      <c r="A837" s="1">
        <v>326</v>
      </c>
      <c r="B837" s="1">
        <v>14</v>
      </c>
      <c r="C837" s="2" t="s">
        <v>24</v>
      </c>
      <c r="D837" s="2" t="s">
        <v>101</v>
      </c>
      <c r="E837" s="3">
        <v>10</v>
      </c>
      <c r="F837" s="3">
        <v>18</v>
      </c>
      <c r="G837" s="1">
        <v>1</v>
      </c>
      <c r="H837" s="1">
        <v>28</v>
      </c>
      <c r="I837" s="2" t="s">
        <v>6</v>
      </c>
      <c r="J837" s="7">
        <f>Tabla_cocina[[#This Row],[Precio Unitario]]*Tabla_cocina[[#This Row],[Cantidad Ordenada]]</f>
        <v>18</v>
      </c>
      <c r="K837" s="7">
        <f>Tabla_cocina[[#This Row],[Total del Pedido]]</f>
        <v>18</v>
      </c>
      <c r="L837" s="7">
        <f>Tabla_cocina[[#This Row],[Ganancia Bruta]]-Tabla_cocina[[#This Row],[Costo]]</f>
        <v>8</v>
      </c>
      <c r="M837" s="7">
        <f>Tabla_cocina[[#This Row],[Costo Unitario]]*Tabla_cocina[[#This Row],[Cantidad Ordenada]]</f>
        <v>10</v>
      </c>
      <c r="N837" s="12">
        <f>(Tabla_cocina[[#This Row],[Ganancia Neta]]/Tabla_cocina[[#This Row],[Costo]])</f>
        <v>0.8</v>
      </c>
      <c r="O837" s="17">
        <f>Tabla_cocina[[#This Row],[Tiempo de Preparacion]]/1440</f>
        <v>1.9444444444444445E-2</v>
      </c>
    </row>
    <row r="838" spans="1:15" x14ac:dyDescent="0.3">
      <c r="A838" s="1">
        <v>326</v>
      </c>
      <c r="B838" s="1">
        <v>14</v>
      </c>
      <c r="C838" s="2" t="s">
        <v>15</v>
      </c>
      <c r="D838" s="2" t="s">
        <v>92</v>
      </c>
      <c r="E838" s="3">
        <v>16</v>
      </c>
      <c r="F838" s="3">
        <v>28</v>
      </c>
      <c r="G838" s="1">
        <v>1</v>
      </c>
      <c r="H838" s="1">
        <v>49</v>
      </c>
      <c r="I838" s="2" t="s">
        <v>6</v>
      </c>
      <c r="J838" s="7">
        <f>Tabla_cocina[[#This Row],[Precio Unitario]]*Tabla_cocina[[#This Row],[Cantidad Ordenada]]</f>
        <v>28</v>
      </c>
      <c r="K838" s="7">
        <f>Tabla_cocina[[#This Row],[Total del Pedido]]</f>
        <v>28</v>
      </c>
      <c r="L838" s="7">
        <f>Tabla_cocina[[#This Row],[Ganancia Bruta]]-Tabla_cocina[[#This Row],[Costo]]</f>
        <v>12</v>
      </c>
      <c r="M838" s="7">
        <f>Tabla_cocina[[#This Row],[Costo Unitario]]*Tabla_cocina[[#This Row],[Cantidad Ordenada]]</f>
        <v>16</v>
      </c>
      <c r="N838" s="12">
        <f>(Tabla_cocina[[#This Row],[Ganancia Neta]]/Tabla_cocina[[#This Row],[Costo]])</f>
        <v>0.75</v>
      </c>
      <c r="O838" s="17">
        <f>Tabla_cocina[[#This Row],[Tiempo de Preparacion]]/1440</f>
        <v>3.4027777777777775E-2</v>
      </c>
    </row>
    <row r="839" spans="1:15" x14ac:dyDescent="0.3">
      <c r="A839" s="1">
        <v>327</v>
      </c>
      <c r="B839" s="1">
        <v>12</v>
      </c>
      <c r="C839" s="2" t="s">
        <v>20</v>
      </c>
      <c r="D839" s="2" t="s">
        <v>97</v>
      </c>
      <c r="E839" s="3">
        <v>20</v>
      </c>
      <c r="F839" s="3">
        <v>34</v>
      </c>
      <c r="G839" s="1">
        <v>3</v>
      </c>
      <c r="H839" s="1">
        <v>33</v>
      </c>
      <c r="I839" s="2" t="s">
        <v>6</v>
      </c>
      <c r="J839" s="7">
        <f>Tabla_cocina[[#This Row],[Precio Unitario]]*Tabla_cocina[[#This Row],[Cantidad Ordenada]]</f>
        <v>102</v>
      </c>
      <c r="K839" s="7">
        <f>Tabla_cocina[[#This Row],[Total del Pedido]]</f>
        <v>102</v>
      </c>
      <c r="L839" s="7">
        <f>Tabla_cocina[[#This Row],[Ganancia Bruta]]-Tabla_cocina[[#This Row],[Costo]]</f>
        <v>42</v>
      </c>
      <c r="M839" s="7">
        <f>Tabla_cocina[[#This Row],[Costo Unitario]]*Tabla_cocina[[#This Row],[Cantidad Ordenada]]</f>
        <v>60</v>
      </c>
      <c r="N839" s="12">
        <f>(Tabla_cocina[[#This Row],[Ganancia Neta]]/Tabla_cocina[[#This Row],[Costo]])</f>
        <v>0.7</v>
      </c>
      <c r="O839" s="17">
        <f>Tabla_cocina[[#This Row],[Tiempo de Preparacion]]/1440</f>
        <v>2.2916666666666665E-2</v>
      </c>
    </row>
    <row r="840" spans="1:15" x14ac:dyDescent="0.3">
      <c r="A840" s="1">
        <v>327</v>
      </c>
      <c r="B840" s="1">
        <v>12</v>
      </c>
      <c r="C840" s="2" t="s">
        <v>24</v>
      </c>
      <c r="D840" s="2" t="s">
        <v>101</v>
      </c>
      <c r="E840" s="3">
        <v>10</v>
      </c>
      <c r="F840" s="3">
        <v>18</v>
      </c>
      <c r="G840" s="1">
        <v>1</v>
      </c>
      <c r="H840" s="1">
        <v>7</v>
      </c>
      <c r="I840" s="2" t="s">
        <v>8</v>
      </c>
      <c r="J840" s="7">
        <f>Tabla_cocina[[#This Row],[Precio Unitario]]*Tabla_cocina[[#This Row],[Cantidad Ordenada]]</f>
        <v>18</v>
      </c>
      <c r="K840" s="7">
        <f>Tabla_cocina[[#This Row],[Total del Pedido]]</f>
        <v>18</v>
      </c>
      <c r="L840" s="7">
        <f>Tabla_cocina[[#This Row],[Ganancia Bruta]]-Tabla_cocina[[#This Row],[Costo]]</f>
        <v>8</v>
      </c>
      <c r="M840" s="7">
        <f>Tabla_cocina[[#This Row],[Costo Unitario]]*Tabla_cocina[[#This Row],[Cantidad Ordenada]]</f>
        <v>10</v>
      </c>
      <c r="N840" s="12">
        <f>(Tabla_cocina[[#This Row],[Ganancia Neta]]/Tabla_cocina[[#This Row],[Costo]])</f>
        <v>0.8</v>
      </c>
      <c r="O840" s="17">
        <f>Tabla_cocina[[#This Row],[Tiempo de Preparacion]]/1440</f>
        <v>4.8611111111111112E-3</v>
      </c>
    </row>
    <row r="841" spans="1:15" x14ac:dyDescent="0.3">
      <c r="A841" s="1">
        <v>327</v>
      </c>
      <c r="B841" s="1">
        <v>12</v>
      </c>
      <c r="C841" s="2" t="s">
        <v>10</v>
      </c>
      <c r="D841" s="2" t="s">
        <v>87</v>
      </c>
      <c r="E841" s="3">
        <v>16</v>
      </c>
      <c r="F841" s="3">
        <v>27</v>
      </c>
      <c r="G841" s="1">
        <v>1</v>
      </c>
      <c r="H841" s="1">
        <v>34</v>
      </c>
      <c r="I841" s="2" t="s">
        <v>6</v>
      </c>
      <c r="J841" s="7">
        <f>Tabla_cocina[[#This Row],[Precio Unitario]]*Tabla_cocina[[#This Row],[Cantidad Ordenada]]</f>
        <v>27</v>
      </c>
      <c r="K841" s="7">
        <f>Tabla_cocina[[#This Row],[Total del Pedido]]</f>
        <v>27</v>
      </c>
      <c r="L841" s="7">
        <f>Tabla_cocina[[#This Row],[Ganancia Bruta]]-Tabla_cocina[[#This Row],[Costo]]</f>
        <v>11</v>
      </c>
      <c r="M841" s="7">
        <f>Tabla_cocina[[#This Row],[Costo Unitario]]*Tabla_cocina[[#This Row],[Cantidad Ordenada]]</f>
        <v>16</v>
      </c>
      <c r="N841" s="12">
        <f>(Tabla_cocina[[#This Row],[Ganancia Neta]]/Tabla_cocina[[#This Row],[Costo]])</f>
        <v>0.6875</v>
      </c>
      <c r="O841" s="17">
        <f>Tabla_cocina[[#This Row],[Tiempo de Preparacion]]/1440</f>
        <v>2.361111111111111E-2</v>
      </c>
    </row>
    <row r="842" spans="1:15" x14ac:dyDescent="0.3">
      <c r="A842" s="1">
        <v>328</v>
      </c>
      <c r="B842" s="1">
        <v>4</v>
      </c>
      <c r="C842" s="2" t="s">
        <v>17</v>
      </c>
      <c r="D842" s="2" t="s">
        <v>94</v>
      </c>
      <c r="E842" s="3">
        <v>21</v>
      </c>
      <c r="F842" s="3">
        <v>35</v>
      </c>
      <c r="G842" s="1">
        <v>1</v>
      </c>
      <c r="H842" s="1">
        <v>21</v>
      </c>
      <c r="I842" s="2" t="s">
        <v>6</v>
      </c>
      <c r="J842" s="7">
        <f>Tabla_cocina[[#This Row],[Precio Unitario]]*Tabla_cocina[[#This Row],[Cantidad Ordenada]]</f>
        <v>35</v>
      </c>
      <c r="K842" s="7">
        <f>Tabla_cocina[[#This Row],[Total del Pedido]]</f>
        <v>35</v>
      </c>
      <c r="L842" s="7">
        <f>Tabla_cocina[[#This Row],[Ganancia Bruta]]-Tabla_cocina[[#This Row],[Costo]]</f>
        <v>14</v>
      </c>
      <c r="M842" s="7">
        <f>Tabla_cocina[[#This Row],[Costo Unitario]]*Tabla_cocina[[#This Row],[Cantidad Ordenada]]</f>
        <v>21</v>
      </c>
      <c r="N842" s="12">
        <f>(Tabla_cocina[[#This Row],[Ganancia Neta]]/Tabla_cocina[[#This Row],[Costo]])</f>
        <v>0.66666666666666663</v>
      </c>
      <c r="O842" s="17">
        <f>Tabla_cocina[[#This Row],[Tiempo de Preparacion]]/1440</f>
        <v>1.4583333333333334E-2</v>
      </c>
    </row>
    <row r="843" spans="1:15" x14ac:dyDescent="0.3">
      <c r="A843" s="1">
        <v>329</v>
      </c>
      <c r="B843" s="1">
        <v>13</v>
      </c>
      <c r="C843" s="2" t="s">
        <v>23</v>
      </c>
      <c r="D843" s="2" t="s">
        <v>100</v>
      </c>
      <c r="E843" s="3">
        <v>13</v>
      </c>
      <c r="F843" s="3">
        <v>21</v>
      </c>
      <c r="G843" s="1">
        <v>2</v>
      </c>
      <c r="H843" s="1">
        <v>56</v>
      </c>
      <c r="I843" s="2" t="s">
        <v>6</v>
      </c>
      <c r="J843" s="7">
        <f>Tabla_cocina[[#This Row],[Precio Unitario]]*Tabla_cocina[[#This Row],[Cantidad Ordenada]]</f>
        <v>42</v>
      </c>
      <c r="K843" s="7">
        <f>Tabla_cocina[[#This Row],[Total del Pedido]]</f>
        <v>42</v>
      </c>
      <c r="L843" s="7">
        <f>Tabla_cocina[[#This Row],[Ganancia Bruta]]-Tabla_cocina[[#This Row],[Costo]]</f>
        <v>16</v>
      </c>
      <c r="M843" s="7">
        <f>Tabla_cocina[[#This Row],[Costo Unitario]]*Tabla_cocina[[#This Row],[Cantidad Ordenada]]</f>
        <v>26</v>
      </c>
      <c r="N843" s="12">
        <f>(Tabla_cocina[[#This Row],[Ganancia Neta]]/Tabla_cocina[[#This Row],[Costo]])</f>
        <v>0.61538461538461542</v>
      </c>
      <c r="O843" s="17">
        <f>Tabla_cocina[[#This Row],[Tiempo de Preparacion]]/1440</f>
        <v>3.888888888888889E-2</v>
      </c>
    </row>
    <row r="844" spans="1:15" x14ac:dyDescent="0.3">
      <c r="A844" s="1">
        <v>329</v>
      </c>
      <c r="B844" s="1">
        <v>13</v>
      </c>
      <c r="C844" s="2" t="s">
        <v>11</v>
      </c>
      <c r="D844" s="2" t="s">
        <v>88</v>
      </c>
      <c r="E844" s="3">
        <v>25</v>
      </c>
      <c r="F844" s="3">
        <v>40</v>
      </c>
      <c r="G844" s="1">
        <v>2</v>
      </c>
      <c r="H844" s="1">
        <v>17</v>
      </c>
      <c r="I844" s="2" t="s">
        <v>6</v>
      </c>
      <c r="J844" s="7">
        <f>Tabla_cocina[[#This Row],[Precio Unitario]]*Tabla_cocina[[#This Row],[Cantidad Ordenada]]</f>
        <v>80</v>
      </c>
      <c r="K844" s="7">
        <f>Tabla_cocina[[#This Row],[Total del Pedido]]</f>
        <v>80</v>
      </c>
      <c r="L844" s="7">
        <f>Tabla_cocina[[#This Row],[Ganancia Bruta]]-Tabla_cocina[[#This Row],[Costo]]</f>
        <v>30</v>
      </c>
      <c r="M844" s="7">
        <f>Tabla_cocina[[#This Row],[Costo Unitario]]*Tabla_cocina[[#This Row],[Cantidad Ordenada]]</f>
        <v>50</v>
      </c>
      <c r="N844" s="12">
        <f>(Tabla_cocina[[#This Row],[Ganancia Neta]]/Tabla_cocina[[#This Row],[Costo]])</f>
        <v>0.6</v>
      </c>
      <c r="O844" s="17">
        <f>Tabla_cocina[[#This Row],[Tiempo de Preparacion]]/1440</f>
        <v>1.1805555555555555E-2</v>
      </c>
    </row>
    <row r="845" spans="1:15" x14ac:dyDescent="0.3">
      <c r="A845" s="1">
        <v>329</v>
      </c>
      <c r="B845" s="1">
        <v>13</v>
      </c>
      <c r="C845" s="2" t="s">
        <v>9</v>
      </c>
      <c r="D845" s="2" t="s">
        <v>86</v>
      </c>
      <c r="E845" s="3">
        <v>19</v>
      </c>
      <c r="F845" s="3">
        <v>31</v>
      </c>
      <c r="G845" s="1">
        <v>2</v>
      </c>
      <c r="H845" s="1">
        <v>58</v>
      </c>
      <c r="I845" s="2" t="s">
        <v>6</v>
      </c>
      <c r="J845" s="7">
        <f>Tabla_cocina[[#This Row],[Precio Unitario]]*Tabla_cocina[[#This Row],[Cantidad Ordenada]]</f>
        <v>62</v>
      </c>
      <c r="K845" s="7">
        <f>Tabla_cocina[[#This Row],[Total del Pedido]]</f>
        <v>62</v>
      </c>
      <c r="L845" s="7">
        <f>Tabla_cocina[[#This Row],[Ganancia Bruta]]-Tabla_cocina[[#This Row],[Costo]]</f>
        <v>24</v>
      </c>
      <c r="M845" s="7">
        <f>Tabla_cocina[[#This Row],[Costo Unitario]]*Tabla_cocina[[#This Row],[Cantidad Ordenada]]</f>
        <v>38</v>
      </c>
      <c r="N845" s="12">
        <f>(Tabla_cocina[[#This Row],[Ganancia Neta]]/Tabla_cocina[[#This Row],[Costo]])</f>
        <v>0.63157894736842102</v>
      </c>
      <c r="O845" s="17">
        <f>Tabla_cocina[[#This Row],[Tiempo de Preparacion]]/1440</f>
        <v>4.027777777777778E-2</v>
      </c>
    </row>
    <row r="846" spans="1:15" x14ac:dyDescent="0.3">
      <c r="A846" s="1">
        <v>329</v>
      </c>
      <c r="B846" s="1">
        <v>13</v>
      </c>
      <c r="C846" s="2" t="s">
        <v>22</v>
      </c>
      <c r="D846" s="2" t="s">
        <v>99</v>
      </c>
      <c r="E846" s="3">
        <v>14</v>
      </c>
      <c r="F846" s="3">
        <v>23</v>
      </c>
      <c r="G846" s="1">
        <v>1</v>
      </c>
      <c r="H846" s="1">
        <v>8</v>
      </c>
      <c r="I846" s="2" t="s">
        <v>6</v>
      </c>
      <c r="J846" s="7">
        <f>Tabla_cocina[[#This Row],[Precio Unitario]]*Tabla_cocina[[#This Row],[Cantidad Ordenada]]</f>
        <v>23</v>
      </c>
      <c r="K846" s="7">
        <f>Tabla_cocina[[#This Row],[Total del Pedido]]</f>
        <v>23</v>
      </c>
      <c r="L846" s="7">
        <f>Tabla_cocina[[#This Row],[Ganancia Bruta]]-Tabla_cocina[[#This Row],[Costo]]</f>
        <v>9</v>
      </c>
      <c r="M846" s="7">
        <f>Tabla_cocina[[#This Row],[Costo Unitario]]*Tabla_cocina[[#This Row],[Cantidad Ordenada]]</f>
        <v>14</v>
      </c>
      <c r="N846" s="12">
        <f>(Tabla_cocina[[#This Row],[Ganancia Neta]]/Tabla_cocina[[#This Row],[Costo]])</f>
        <v>0.6428571428571429</v>
      </c>
      <c r="O846" s="17">
        <f>Tabla_cocina[[#This Row],[Tiempo de Preparacion]]/1440</f>
        <v>5.5555555555555558E-3</v>
      </c>
    </row>
    <row r="847" spans="1:15" x14ac:dyDescent="0.3">
      <c r="A847" s="1">
        <v>330</v>
      </c>
      <c r="B847" s="1">
        <v>10</v>
      </c>
      <c r="C847" s="2" t="s">
        <v>26</v>
      </c>
      <c r="D847" s="2" t="s">
        <v>103</v>
      </c>
      <c r="E847" s="3">
        <v>15</v>
      </c>
      <c r="F847" s="3">
        <v>25</v>
      </c>
      <c r="G847" s="1">
        <v>2</v>
      </c>
      <c r="H847" s="1">
        <v>25</v>
      </c>
      <c r="I847" s="2" t="s">
        <v>8</v>
      </c>
      <c r="J847" s="7">
        <f>Tabla_cocina[[#This Row],[Precio Unitario]]*Tabla_cocina[[#This Row],[Cantidad Ordenada]]</f>
        <v>50</v>
      </c>
      <c r="K847" s="7">
        <f>Tabla_cocina[[#This Row],[Total del Pedido]]</f>
        <v>50</v>
      </c>
      <c r="L847" s="7">
        <f>Tabla_cocina[[#This Row],[Ganancia Bruta]]-Tabla_cocina[[#This Row],[Costo]]</f>
        <v>20</v>
      </c>
      <c r="M847" s="7">
        <f>Tabla_cocina[[#This Row],[Costo Unitario]]*Tabla_cocina[[#This Row],[Cantidad Ordenada]]</f>
        <v>30</v>
      </c>
      <c r="N847" s="12">
        <f>(Tabla_cocina[[#This Row],[Ganancia Neta]]/Tabla_cocina[[#This Row],[Costo]])</f>
        <v>0.66666666666666663</v>
      </c>
      <c r="O847" s="17">
        <f>Tabla_cocina[[#This Row],[Tiempo de Preparacion]]/1440</f>
        <v>1.7361111111111112E-2</v>
      </c>
    </row>
    <row r="848" spans="1:15" x14ac:dyDescent="0.3">
      <c r="A848" s="1">
        <v>330</v>
      </c>
      <c r="B848" s="1">
        <v>10</v>
      </c>
      <c r="C848" s="2" t="s">
        <v>15</v>
      </c>
      <c r="D848" s="2" t="s">
        <v>92</v>
      </c>
      <c r="E848" s="3">
        <v>16</v>
      </c>
      <c r="F848" s="3">
        <v>28</v>
      </c>
      <c r="G848" s="1">
        <v>2</v>
      </c>
      <c r="H848" s="1">
        <v>43</v>
      </c>
      <c r="I848" s="2" t="s">
        <v>6</v>
      </c>
      <c r="J848" s="7">
        <f>Tabla_cocina[[#This Row],[Precio Unitario]]*Tabla_cocina[[#This Row],[Cantidad Ordenada]]</f>
        <v>56</v>
      </c>
      <c r="K848" s="7">
        <f>Tabla_cocina[[#This Row],[Total del Pedido]]</f>
        <v>56</v>
      </c>
      <c r="L848" s="7">
        <f>Tabla_cocina[[#This Row],[Ganancia Bruta]]-Tabla_cocina[[#This Row],[Costo]]</f>
        <v>24</v>
      </c>
      <c r="M848" s="7">
        <f>Tabla_cocina[[#This Row],[Costo Unitario]]*Tabla_cocina[[#This Row],[Cantidad Ordenada]]</f>
        <v>32</v>
      </c>
      <c r="N848" s="12">
        <f>(Tabla_cocina[[#This Row],[Ganancia Neta]]/Tabla_cocina[[#This Row],[Costo]])</f>
        <v>0.75</v>
      </c>
      <c r="O848" s="17">
        <f>Tabla_cocina[[#This Row],[Tiempo de Preparacion]]/1440</f>
        <v>2.9861111111111113E-2</v>
      </c>
    </row>
    <row r="849" spans="1:15" x14ac:dyDescent="0.3">
      <c r="A849" s="1">
        <v>330</v>
      </c>
      <c r="B849" s="1">
        <v>10</v>
      </c>
      <c r="C849" s="2" t="s">
        <v>22</v>
      </c>
      <c r="D849" s="2" t="s">
        <v>99</v>
      </c>
      <c r="E849" s="3">
        <v>14</v>
      </c>
      <c r="F849" s="3">
        <v>23</v>
      </c>
      <c r="G849" s="1">
        <v>3</v>
      </c>
      <c r="H849" s="1">
        <v>21</v>
      </c>
      <c r="I849" s="2" t="s">
        <v>6</v>
      </c>
      <c r="J849" s="7">
        <f>Tabla_cocina[[#This Row],[Precio Unitario]]*Tabla_cocina[[#This Row],[Cantidad Ordenada]]</f>
        <v>69</v>
      </c>
      <c r="K849" s="7">
        <f>Tabla_cocina[[#This Row],[Total del Pedido]]</f>
        <v>69</v>
      </c>
      <c r="L849" s="7">
        <f>Tabla_cocina[[#This Row],[Ganancia Bruta]]-Tabla_cocina[[#This Row],[Costo]]</f>
        <v>27</v>
      </c>
      <c r="M849" s="7">
        <f>Tabla_cocina[[#This Row],[Costo Unitario]]*Tabla_cocina[[#This Row],[Cantidad Ordenada]]</f>
        <v>42</v>
      </c>
      <c r="N849" s="12">
        <f>(Tabla_cocina[[#This Row],[Ganancia Neta]]/Tabla_cocina[[#This Row],[Costo]])</f>
        <v>0.6428571428571429</v>
      </c>
      <c r="O849" s="17">
        <f>Tabla_cocina[[#This Row],[Tiempo de Preparacion]]/1440</f>
        <v>1.4583333333333334E-2</v>
      </c>
    </row>
    <row r="850" spans="1:15" x14ac:dyDescent="0.3">
      <c r="A850" s="1">
        <v>330</v>
      </c>
      <c r="B850" s="1">
        <v>10</v>
      </c>
      <c r="C850" s="2" t="s">
        <v>23</v>
      </c>
      <c r="D850" s="2" t="s">
        <v>100</v>
      </c>
      <c r="E850" s="3">
        <v>13</v>
      </c>
      <c r="F850" s="3">
        <v>21</v>
      </c>
      <c r="G850" s="1">
        <v>2</v>
      </c>
      <c r="H850" s="1">
        <v>51</v>
      </c>
      <c r="I850" s="2" t="s">
        <v>8</v>
      </c>
      <c r="J850" s="7">
        <f>Tabla_cocina[[#This Row],[Precio Unitario]]*Tabla_cocina[[#This Row],[Cantidad Ordenada]]</f>
        <v>42</v>
      </c>
      <c r="K850" s="7">
        <f>Tabla_cocina[[#This Row],[Total del Pedido]]</f>
        <v>42</v>
      </c>
      <c r="L850" s="7">
        <f>Tabla_cocina[[#This Row],[Ganancia Bruta]]-Tabla_cocina[[#This Row],[Costo]]</f>
        <v>16</v>
      </c>
      <c r="M850" s="7">
        <f>Tabla_cocina[[#This Row],[Costo Unitario]]*Tabla_cocina[[#This Row],[Cantidad Ordenada]]</f>
        <v>26</v>
      </c>
      <c r="N850" s="12">
        <f>(Tabla_cocina[[#This Row],[Ganancia Neta]]/Tabla_cocina[[#This Row],[Costo]])</f>
        <v>0.61538461538461542</v>
      </c>
      <c r="O850" s="17">
        <f>Tabla_cocina[[#This Row],[Tiempo de Preparacion]]/1440</f>
        <v>3.5416666666666666E-2</v>
      </c>
    </row>
    <row r="851" spans="1:15" x14ac:dyDescent="0.3">
      <c r="A851" s="1">
        <v>331</v>
      </c>
      <c r="B851" s="1">
        <v>20</v>
      </c>
      <c r="C851" s="2" t="s">
        <v>16</v>
      </c>
      <c r="D851" s="2" t="s">
        <v>93</v>
      </c>
      <c r="E851" s="3">
        <v>11</v>
      </c>
      <c r="F851" s="3">
        <v>19</v>
      </c>
      <c r="G851" s="1">
        <v>1</v>
      </c>
      <c r="H851" s="1">
        <v>5</v>
      </c>
      <c r="I851" s="2" t="s">
        <v>6</v>
      </c>
      <c r="J851" s="7">
        <f>Tabla_cocina[[#This Row],[Precio Unitario]]*Tabla_cocina[[#This Row],[Cantidad Ordenada]]</f>
        <v>19</v>
      </c>
      <c r="K851" s="7">
        <f>Tabla_cocina[[#This Row],[Total del Pedido]]</f>
        <v>19</v>
      </c>
      <c r="L851" s="7">
        <f>Tabla_cocina[[#This Row],[Ganancia Bruta]]-Tabla_cocina[[#This Row],[Costo]]</f>
        <v>8</v>
      </c>
      <c r="M851" s="7">
        <f>Tabla_cocina[[#This Row],[Costo Unitario]]*Tabla_cocina[[#This Row],[Cantidad Ordenada]]</f>
        <v>11</v>
      </c>
      <c r="N851" s="12">
        <f>(Tabla_cocina[[#This Row],[Ganancia Neta]]/Tabla_cocina[[#This Row],[Costo]])</f>
        <v>0.72727272727272729</v>
      </c>
      <c r="O851" s="17">
        <f>Tabla_cocina[[#This Row],[Tiempo de Preparacion]]/1440</f>
        <v>3.472222222222222E-3</v>
      </c>
    </row>
    <row r="852" spans="1:15" x14ac:dyDescent="0.3">
      <c r="A852" s="1">
        <v>331</v>
      </c>
      <c r="B852" s="1">
        <v>20</v>
      </c>
      <c r="C852" s="2" t="s">
        <v>17</v>
      </c>
      <c r="D852" s="2" t="s">
        <v>94</v>
      </c>
      <c r="E852" s="3">
        <v>21</v>
      </c>
      <c r="F852" s="3">
        <v>35</v>
      </c>
      <c r="G852" s="1">
        <v>3</v>
      </c>
      <c r="H852" s="1">
        <v>26</v>
      </c>
      <c r="I852" s="2" t="s">
        <v>8</v>
      </c>
      <c r="J852" s="7">
        <f>Tabla_cocina[[#This Row],[Precio Unitario]]*Tabla_cocina[[#This Row],[Cantidad Ordenada]]</f>
        <v>105</v>
      </c>
      <c r="K852" s="7">
        <f>Tabla_cocina[[#This Row],[Total del Pedido]]</f>
        <v>105</v>
      </c>
      <c r="L852" s="7">
        <f>Tabla_cocina[[#This Row],[Ganancia Bruta]]-Tabla_cocina[[#This Row],[Costo]]</f>
        <v>42</v>
      </c>
      <c r="M852" s="7">
        <f>Tabla_cocina[[#This Row],[Costo Unitario]]*Tabla_cocina[[#This Row],[Cantidad Ordenada]]</f>
        <v>63</v>
      </c>
      <c r="N852" s="12">
        <f>(Tabla_cocina[[#This Row],[Ganancia Neta]]/Tabla_cocina[[#This Row],[Costo]])</f>
        <v>0.66666666666666663</v>
      </c>
      <c r="O852" s="17">
        <f>Tabla_cocina[[#This Row],[Tiempo de Preparacion]]/1440</f>
        <v>1.8055555555555554E-2</v>
      </c>
    </row>
    <row r="853" spans="1:15" x14ac:dyDescent="0.3">
      <c r="A853" s="1">
        <v>331</v>
      </c>
      <c r="B853" s="1">
        <v>20</v>
      </c>
      <c r="C853" s="2" t="s">
        <v>5</v>
      </c>
      <c r="D853" s="2" t="s">
        <v>84</v>
      </c>
      <c r="E853" s="3">
        <v>14</v>
      </c>
      <c r="F853" s="3">
        <v>24</v>
      </c>
      <c r="G853" s="1">
        <v>1</v>
      </c>
      <c r="H853" s="1">
        <v>55</v>
      </c>
      <c r="I853" s="2" t="s">
        <v>6</v>
      </c>
      <c r="J853" s="7">
        <f>Tabla_cocina[[#This Row],[Precio Unitario]]*Tabla_cocina[[#This Row],[Cantidad Ordenada]]</f>
        <v>24</v>
      </c>
      <c r="K853" s="7">
        <f>Tabla_cocina[[#This Row],[Total del Pedido]]</f>
        <v>24</v>
      </c>
      <c r="L853" s="7">
        <f>Tabla_cocina[[#This Row],[Ganancia Bruta]]-Tabla_cocina[[#This Row],[Costo]]</f>
        <v>10</v>
      </c>
      <c r="M853" s="7">
        <f>Tabla_cocina[[#This Row],[Costo Unitario]]*Tabla_cocina[[#This Row],[Cantidad Ordenada]]</f>
        <v>14</v>
      </c>
      <c r="N853" s="12">
        <f>(Tabla_cocina[[#This Row],[Ganancia Neta]]/Tabla_cocina[[#This Row],[Costo]])</f>
        <v>0.7142857142857143</v>
      </c>
      <c r="O853" s="17">
        <f>Tabla_cocina[[#This Row],[Tiempo de Preparacion]]/1440</f>
        <v>3.8194444444444448E-2</v>
      </c>
    </row>
    <row r="854" spans="1:15" x14ac:dyDescent="0.3">
      <c r="A854" s="1">
        <v>331</v>
      </c>
      <c r="B854" s="1">
        <v>20</v>
      </c>
      <c r="C854" s="2" t="s">
        <v>26</v>
      </c>
      <c r="D854" s="2" t="s">
        <v>103</v>
      </c>
      <c r="E854" s="3">
        <v>15</v>
      </c>
      <c r="F854" s="3">
        <v>25</v>
      </c>
      <c r="G854" s="1">
        <v>1</v>
      </c>
      <c r="H854" s="1">
        <v>35</v>
      </c>
      <c r="I854" s="2" t="s">
        <v>6</v>
      </c>
      <c r="J854" s="7">
        <f>Tabla_cocina[[#This Row],[Precio Unitario]]*Tabla_cocina[[#This Row],[Cantidad Ordenada]]</f>
        <v>25</v>
      </c>
      <c r="K854" s="7">
        <f>Tabla_cocina[[#This Row],[Total del Pedido]]</f>
        <v>25</v>
      </c>
      <c r="L854" s="7">
        <f>Tabla_cocina[[#This Row],[Ganancia Bruta]]-Tabla_cocina[[#This Row],[Costo]]</f>
        <v>10</v>
      </c>
      <c r="M854" s="7">
        <f>Tabla_cocina[[#This Row],[Costo Unitario]]*Tabla_cocina[[#This Row],[Cantidad Ordenada]]</f>
        <v>15</v>
      </c>
      <c r="N854" s="12">
        <f>(Tabla_cocina[[#This Row],[Ganancia Neta]]/Tabla_cocina[[#This Row],[Costo]])</f>
        <v>0.66666666666666663</v>
      </c>
      <c r="O854" s="17">
        <f>Tabla_cocina[[#This Row],[Tiempo de Preparacion]]/1440</f>
        <v>2.4305555555555556E-2</v>
      </c>
    </row>
    <row r="855" spans="1:15" x14ac:dyDescent="0.3">
      <c r="A855" s="1">
        <v>332</v>
      </c>
      <c r="B855" s="1">
        <v>6</v>
      </c>
      <c r="C855" s="2" t="s">
        <v>11</v>
      </c>
      <c r="D855" s="2" t="s">
        <v>88</v>
      </c>
      <c r="E855" s="3">
        <v>25</v>
      </c>
      <c r="F855" s="3">
        <v>40</v>
      </c>
      <c r="G855" s="1">
        <v>3</v>
      </c>
      <c r="H855" s="1">
        <v>17</v>
      </c>
      <c r="I855" s="2" t="s">
        <v>6</v>
      </c>
      <c r="J855" s="7">
        <f>Tabla_cocina[[#This Row],[Precio Unitario]]*Tabla_cocina[[#This Row],[Cantidad Ordenada]]</f>
        <v>120</v>
      </c>
      <c r="K855" s="7">
        <f>Tabla_cocina[[#This Row],[Total del Pedido]]</f>
        <v>120</v>
      </c>
      <c r="L855" s="7">
        <f>Tabla_cocina[[#This Row],[Ganancia Bruta]]-Tabla_cocina[[#This Row],[Costo]]</f>
        <v>45</v>
      </c>
      <c r="M855" s="7">
        <f>Tabla_cocina[[#This Row],[Costo Unitario]]*Tabla_cocina[[#This Row],[Cantidad Ordenada]]</f>
        <v>75</v>
      </c>
      <c r="N855" s="12">
        <f>(Tabla_cocina[[#This Row],[Ganancia Neta]]/Tabla_cocina[[#This Row],[Costo]])</f>
        <v>0.6</v>
      </c>
      <c r="O855" s="17">
        <f>Tabla_cocina[[#This Row],[Tiempo de Preparacion]]/1440</f>
        <v>1.1805555555555555E-2</v>
      </c>
    </row>
    <row r="856" spans="1:15" x14ac:dyDescent="0.3">
      <c r="A856" s="1">
        <v>333</v>
      </c>
      <c r="B856" s="1">
        <v>6</v>
      </c>
      <c r="C856" s="2" t="s">
        <v>12</v>
      </c>
      <c r="D856" s="2" t="s">
        <v>89</v>
      </c>
      <c r="E856" s="3">
        <v>22</v>
      </c>
      <c r="F856" s="3">
        <v>36</v>
      </c>
      <c r="G856" s="1">
        <v>1</v>
      </c>
      <c r="H856" s="1">
        <v>38</v>
      </c>
      <c r="I856" s="2" t="s">
        <v>8</v>
      </c>
      <c r="J856" s="7">
        <f>Tabla_cocina[[#This Row],[Precio Unitario]]*Tabla_cocina[[#This Row],[Cantidad Ordenada]]</f>
        <v>36</v>
      </c>
      <c r="K856" s="7">
        <f>Tabla_cocina[[#This Row],[Total del Pedido]]</f>
        <v>36</v>
      </c>
      <c r="L856" s="7">
        <f>Tabla_cocina[[#This Row],[Ganancia Bruta]]-Tabla_cocina[[#This Row],[Costo]]</f>
        <v>14</v>
      </c>
      <c r="M856" s="7">
        <f>Tabla_cocina[[#This Row],[Costo Unitario]]*Tabla_cocina[[#This Row],[Cantidad Ordenada]]</f>
        <v>22</v>
      </c>
      <c r="N856" s="12">
        <f>(Tabla_cocina[[#This Row],[Ganancia Neta]]/Tabla_cocina[[#This Row],[Costo]])</f>
        <v>0.63636363636363635</v>
      </c>
      <c r="O856" s="17">
        <f>Tabla_cocina[[#This Row],[Tiempo de Preparacion]]/1440</f>
        <v>2.6388888888888889E-2</v>
      </c>
    </row>
    <row r="857" spans="1:15" x14ac:dyDescent="0.3">
      <c r="A857" s="1">
        <v>333</v>
      </c>
      <c r="B857" s="1">
        <v>6</v>
      </c>
      <c r="C857" s="2" t="s">
        <v>24</v>
      </c>
      <c r="D857" s="2" t="s">
        <v>101</v>
      </c>
      <c r="E857" s="3">
        <v>10</v>
      </c>
      <c r="F857" s="3">
        <v>18</v>
      </c>
      <c r="G857" s="1">
        <v>2</v>
      </c>
      <c r="H857" s="1">
        <v>23</v>
      </c>
      <c r="I857" s="2" t="s">
        <v>8</v>
      </c>
      <c r="J857" s="7">
        <f>Tabla_cocina[[#This Row],[Precio Unitario]]*Tabla_cocina[[#This Row],[Cantidad Ordenada]]</f>
        <v>36</v>
      </c>
      <c r="K857" s="7">
        <f>Tabla_cocina[[#This Row],[Total del Pedido]]</f>
        <v>36</v>
      </c>
      <c r="L857" s="7">
        <f>Tabla_cocina[[#This Row],[Ganancia Bruta]]-Tabla_cocina[[#This Row],[Costo]]</f>
        <v>16</v>
      </c>
      <c r="M857" s="7">
        <f>Tabla_cocina[[#This Row],[Costo Unitario]]*Tabla_cocina[[#This Row],[Cantidad Ordenada]]</f>
        <v>20</v>
      </c>
      <c r="N857" s="12">
        <f>(Tabla_cocina[[#This Row],[Ganancia Neta]]/Tabla_cocina[[#This Row],[Costo]])</f>
        <v>0.8</v>
      </c>
      <c r="O857" s="17">
        <f>Tabla_cocina[[#This Row],[Tiempo de Preparacion]]/1440</f>
        <v>1.5972222222222221E-2</v>
      </c>
    </row>
    <row r="858" spans="1:15" x14ac:dyDescent="0.3">
      <c r="A858" s="1">
        <v>334</v>
      </c>
      <c r="B858" s="1">
        <v>12</v>
      </c>
      <c r="C858" s="2" t="s">
        <v>23</v>
      </c>
      <c r="D858" s="2" t="s">
        <v>100</v>
      </c>
      <c r="E858" s="3">
        <v>13</v>
      </c>
      <c r="F858" s="3">
        <v>21</v>
      </c>
      <c r="G858" s="1">
        <v>2</v>
      </c>
      <c r="H858" s="1">
        <v>36</v>
      </c>
      <c r="I858" s="2" t="s">
        <v>8</v>
      </c>
      <c r="J858" s="7">
        <f>Tabla_cocina[[#This Row],[Precio Unitario]]*Tabla_cocina[[#This Row],[Cantidad Ordenada]]</f>
        <v>42</v>
      </c>
      <c r="K858" s="7">
        <f>Tabla_cocina[[#This Row],[Total del Pedido]]</f>
        <v>42</v>
      </c>
      <c r="L858" s="7">
        <f>Tabla_cocina[[#This Row],[Ganancia Bruta]]-Tabla_cocina[[#This Row],[Costo]]</f>
        <v>16</v>
      </c>
      <c r="M858" s="7">
        <f>Tabla_cocina[[#This Row],[Costo Unitario]]*Tabla_cocina[[#This Row],[Cantidad Ordenada]]</f>
        <v>26</v>
      </c>
      <c r="N858" s="12">
        <f>(Tabla_cocina[[#This Row],[Ganancia Neta]]/Tabla_cocina[[#This Row],[Costo]])</f>
        <v>0.61538461538461542</v>
      </c>
      <c r="O858" s="17">
        <f>Tabla_cocina[[#This Row],[Tiempo de Preparacion]]/1440</f>
        <v>2.5000000000000001E-2</v>
      </c>
    </row>
    <row r="859" spans="1:15" x14ac:dyDescent="0.3">
      <c r="A859" s="1">
        <v>334</v>
      </c>
      <c r="B859" s="1">
        <v>12</v>
      </c>
      <c r="C859" s="2" t="s">
        <v>22</v>
      </c>
      <c r="D859" s="2" t="s">
        <v>99</v>
      </c>
      <c r="E859" s="3">
        <v>14</v>
      </c>
      <c r="F859" s="3">
        <v>23</v>
      </c>
      <c r="G859" s="1">
        <v>1</v>
      </c>
      <c r="H859" s="1">
        <v>58</v>
      </c>
      <c r="I859" s="2" t="s">
        <v>6</v>
      </c>
      <c r="J859" s="7">
        <f>Tabla_cocina[[#This Row],[Precio Unitario]]*Tabla_cocina[[#This Row],[Cantidad Ordenada]]</f>
        <v>23</v>
      </c>
      <c r="K859" s="7">
        <f>Tabla_cocina[[#This Row],[Total del Pedido]]</f>
        <v>23</v>
      </c>
      <c r="L859" s="7">
        <f>Tabla_cocina[[#This Row],[Ganancia Bruta]]-Tabla_cocina[[#This Row],[Costo]]</f>
        <v>9</v>
      </c>
      <c r="M859" s="7">
        <f>Tabla_cocina[[#This Row],[Costo Unitario]]*Tabla_cocina[[#This Row],[Cantidad Ordenada]]</f>
        <v>14</v>
      </c>
      <c r="N859" s="12">
        <f>(Tabla_cocina[[#This Row],[Ganancia Neta]]/Tabla_cocina[[#This Row],[Costo]])</f>
        <v>0.6428571428571429</v>
      </c>
      <c r="O859" s="17">
        <f>Tabla_cocina[[#This Row],[Tiempo de Preparacion]]/1440</f>
        <v>4.027777777777778E-2</v>
      </c>
    </row>
    <row r="860" spans="1:15" x14ac:dyDescent="0.3">
      <c r="A860" s="1">
        <v>334</v>
      </c>
      <c r="B860" s="1">
        <v>12</v>
      </c>
      <c r="C860" s="2" t="s">
        <v>5</v>
      </c>
      <c r="D860" s="2" t="s">
        <v>84</v>
      </c>
      <c r="E860" s="3">
        <v>14</v>
      </c>
      <c r="F860" s="3">
        <v>24</v>
      </c>
      <c r="G860" s="1">
        <v>2</v>
      </c>
      <c r="H860" s="1">
        <v>31</v>
      </c>
      <c r="I860" s="2" t="s">
        <v>6</v>
      </c>
      <c r="J860" s="7">
        <f>Tabla_cocina[[#This Row],[Precio Unitario]]*Tabla_cocina[[#This Row],[Cantidad Ordenada]]</f>
        <v>48</v>
      </c>
      <c r="K860" s="7">
        <f>Tabla_cocina[[#This Row],[Total del Pedido]]</f>
        <v>48</v>
      </c>
      <c r="L860" s="7">
        <f>Tabla_cocina[[#This Row],[Ganancia Bruta]]-Tabla_cocina[[#This Row],[Costo]]</f>
        <v>20</v>
      </c>
      <c r="M860" s="7">
        <f>Tabla_cocina[[#This Row],[Costo Unitario]]*Tabla_cocina[[#This Row],[Cantidad Ordenada]]</f>
        <v>28</v>
      </c>
      <c r="N860" s="12">
        <f>(Tabla_cocina[[#This Row],[Ganancia Neta]]/Tabla_cocina[[#This Row],[Costo]])</f>
        <v>0.7142857142857143</v>
      </c>
      <c r="O860" s="17">
        <f>Tabla_cocina[[#This Row],[Tiempo de Preparacion]]/1440</f>
        <v>2.1527777777777778E-2</v>
      </c>
    </row>
    <row r="861" spans="1:15" x14ac:dyDescent="0.3">
      <c r="A861" s="1">
        <v>334</v>
      </c>
      <c r="B861" s="1">
        <v>12</v>
      </c>
      <c r="C861" s="2" t="s">
        <v>7</v>
      </c>
      <c r="D861" s="2" t="s">
        <v>85</v>
      </c>
      <c r="E861" s="3">
        <v>18</v>
      </c>
      <c r="F861" s="3">
        <v>30</v>
      </c>
      <c r="G861" s="1">
        <v>2</v>
      </c>
      <c r="H861" s="1">
        <v>31</v>
      </c>
      <c r="I861" s="2" t="s">
        <v>6</v>
      </c>
      <c r="J861" s="7">
        <f>Tabla_cocina[[#This Row],[Precio Unitario]]*Tabla_cocina[[#This Row],[Cantidad Ordenada]]</f>
        <v>60</v>
      </c>
      <c r="K861" s="7">
        <f>Tabla_cocina[[#This Row],[Total del Pedido]]</f>
        <v>60</v>
      </c>
      <c r="L861" s="7">
        <f>Tabla_cocina[[#This Row],[Ganancia Bruta]]-Tabla_cocina[[#This Row],[Costo]]</f>
        <v>24</v>
      </c>
      <c r="M861" s="7">
        <f>Tabla_cocina[[#This Row],[Costo Unitario]]*Tabla_cocina[[#This Row],[Cantidad Ordenada]]</f>
        <v>36</v>
      </c>
      <c r="N861" s="12">
        <f>(Tabla_cocina[[#This Row],[Ganancia Neta]]/Tabla_cocina[[#This Row],[Costo]])</f>
        <v>0.66666666666666663</v>
      </c>
      <c r="O861" s="17">
        <f>Tabla_cocina[[#This Row],[Tiempo de Preparacion]]/1440</f>
        <v>2.1527777777777778E-2</v>
      </c>
    </row>
    <row r="862" spans="1:15" x14ac:dyDescent="0.3">
      <c r="A862" s="1">
        <v>335</v>
      </c>
      <c r="B862" s="1">
        <v>14</v>
      </c>
      <c r="C862" s="2" t="s">
        <v>7</v>
      </c>
      <c r="D862" s="2" t="s">
        <v>85</v>
      </c>
      <c r="E862" s="3">
        <v>18</v>
      </c>
      <c r="F862" s="3">
        <v>30</v>
      </c>
      <c r="G862" s="1">
        <v>1</v>
      </c>
      <c r="H862" s="1">
        <v>33</v>
      </c>
      <c r="I862" s="2" t="s">
        <v>8</v>
      </c>
      <c r="J862" s="7">
        <f>Tabla_cocina[[#This Row],[Precio Unitario]]*Tabla_cocina[[#This Row],[Cantidad Ordenada]]</f>
        <v>30</v>
      </c>
      <c r="K862" s="7">
        <f>Tabla_cocina[[#This Row],[Total del Pedido]]</f>
        <v>30</v>
      </c>
      <c r="L862" s="7">
        <f>Tabla_cocina[[#This Row],[Ganancia Bruta]]-Tabla_cocina[[#This Row],[Costo]]</f>
        <v>12</v>
      </c>
      <c r="M862" s="7">
        <f>Tabla_cocina[[#This Row],[Costo Unitario]]*Tabla_cocina[[#This Row],[Cantidad Ordenada]]</f>
        <v>18</v>
      </c>
      <c r="N862" s="12">
        <f>(Tabla_cocina[[#This Row],[Ganancia Neta]]/Tabla_cocina[[#This Row],[Costo]])</f>
        <v>0.66666666666666663</v>
      </c>
      <c r="O862" s="17">
        <f>Tabla_cocina[[#This Row],[Tiempo de Preparacion]]/1440</f>
        <v>2.2916666666666665E-2</v>
      </c>
    </row>
    <row r="863" spans="1:15" x14ac:dyDescent="0.3">
      <c r="A863" s="1">
        <v>335</v>
      </c>
      <c r="B863" s="1">
        <v>14</v>
      </c>
      <c r="C863" s="2" t="s">
        <v>15</v>
      </c>
      <c r="D863" s="2" t="s">
        <v>92</v>
      </c>
      <c r="E863" s="3">
        <v>16</v>
      </c>
      <c r="F863" s="3">
        <v>28</v>
      </c>
      <c r="G863" s="1">
        <v>3</v>
      </c>
      <c r="H863" s="1">
        <v>36</v>
      </c>
      <c r="I863" s="2" t="s">
        <v>8</v>
      </c>
      <c r="J863" s="7">
        <f>Tabla_cocina[[#This Row],[Precio Unitario]]*Tabla_cocina[[#This Row],[Cantidad Ordenada]]</f>
        <v>84</v>
      </c>
      <c r="K863" s="7">
        <f>Tabla_cocina[[#This Row],[Total del Pedido]]</f>
        <v>84</v>
      </c>
      <c r="L863" s="7">
        <f>Tabla_cocina[[#This Row],[Ganancia Bruta]]-Tabla_cocina[[#This Row],[Costo]]</f>
        <v>36</v>
      </c>
      <c r="M863" s="7">
        <f>Tabla_cocina[[#This Row],[Costo Unitario]]*Tabla_cocina[[#This Row],[Cantidad Ordenada]]</f>
        <v>48</v>
      </c>
      <c r="N863" s="12">
        <f>(Tabla_cocina[[#This Row],[Ganancia Neta]]/Tabla_cocina[[#This Row],[Costo]])</f>
        <v>0.75</v>
      </c>
      <c r="O863" s="17">
        <f>Tabla_cocina[[#This Row],[Tiempo de Preparacion]]/1440</f>
        <v>2.5000000000000001E-2</v>
      </c>
    </row>
    <row r="864" spans="1:15" x14ac:dyDescent="0.3">
      <c r="A864" s="1">
        <v>336</v>
      </c>
      <c r="B864" s="1">
        <v>4</v>
      </c>
      <c r="C864" s="2" t="s">
        <v>23</v>
      </c>
      <c r="D864" s="2" t="s">
        <v>100</v>
      </c>
      <c r="E864" s="3">
        <v>13</v>
      </c>
      <c r="F864" s="3">
        <v>21</v>
      </c>
      <c r="G864" s="1">
        <v>2</v>
      </c>
      <c r="H864" s="1">
        <v>12</v>
      </c>
      <c r="I864" s="2" t="s">
        <v>8</v>
      </c>
      <c r="J864" s="7">
        <f>Tabla_cocina[[#This Row],[Precio Unitario]]*Tabla_cocina[[#This Row],[Cantidad Ordenada]]</f>
        <v>42</v>
      </c>
      <c r="K864" s="7">
        <f>Tabla_cocina[[#This Row],[Total del Pedido]]</f>
        <v>42</v>
      </c>
      <c r="L864" s="7">
        <f>Tabla_cocina[[#This Row],[Ganancia Bruta]]-Tabla_cocina[[#This Row],[Costo]]</f>
        <v>16</v>
      </c>
      <c r="M864" s="7">
        <f>Tabla_cocina[[#This Row],[Costo Unitario]]*Tabla_cocina[[#This Row],[Cantidad Ordenada]]</f>
        <v>26</v>
      </c>
      <c r="N864" s="12">
        <f>(Tabla_cocina[[#This Row],[Ganancia Neta]]/Tabla_cocina[[#This Row],[Costo]])</f>
        <v>0.61538461538461542</v>
      </c>
      <c r="O864" s="17">
        <f>Tabla_cocina[[#This Row],[Tiempo de Preparacion]]/1440</f>
        <v>8.3333333333333332E-3</v>
      </c>
    </row>
    <row r="865" spans="1:15" x14ac:dyDescent="0.3">
      <c r="A865" s="1">
        <v>336</v>
      </c>
      <c r="B865" s="1">
        <v>4</v>
      </c>
      <c r="C865" s="2" t="s">
        <v>16</v>
      </c>
      <c r="D865" s="2" t="s">
        <v>93</v>
      </c>
      <c r="E865" s="3">
        <v>11</v>
      </c>
      <c r="F865" s="3">
        <v>19</v>
      </c>
      <c r="G865" s="1">
        <v>2</v>
      </c>
      <c r="H865" s="1">
        <v>33</v>
      </c>
      <c r="I865" s="2" t="s">
        <v>8</v>
      </c>
      <c r="J865" s="7">
        <f>Tabla_cocina[[#This Row],[Precio Unitario]]*Tabla_cocina[[#This Row],[Cantidad Ordenada]]</f>
        <v>38</v>
      </c>
      <c r="K865" s="7">
        <f>Tabla_cocina[[#This Row],[Total del Pedido]]</f>
        <v>38</v>
      </c>
      <c r="L865" s="7">
        <f>Tabla_cocina[[#This Row],[Ganancia Bruta]]-Tabla_cocina[[#This Row],[Costo]]</f>
        <v>16</v>
      </c>
      <c r="M865" s="7">
        <f>Tabla_cocina[[#This Row],[Costo Unitario]]*Tabla_cocina[[#This Row],[Cantidad Ordenada]]</f>
        <v>22</v>
      </c>
      <c r="N865" s="12">
        <f>(Tabla_cocina[[#This Row],[Ganancia Neta]]/Tabla_cocina[[#This Row],[Costo]])</f>
        <v>0.72727272727272729</v>
      </c>
      <c r="O865" s="17">
        <f>Tabla_cocina[[#This Row],[Tiempo de Preparacion]]/1440</f>
        <v>2.2916666666666665E-2</v>
      </c>
    </row>
    <row r="866" spans="1:15" x14ac:dyDescent="0.3">
      <c r="A866" s="1">
        <v>336</v>
      </c>
      <c r="B866" s="1">
        <v>4</v>
      </c>
      <c r="C866" s="2" t="s">
        <v>25</v>
      </c>
      <c r="D866" s="2" t="s">
        <v>102</v>
      </c>
      <c r="E866" s="3">
        <v>15</v>
      </c>
      <c r="F866" s="3">
        <v>26</v>
      </c>
      <c r="G866" s="1">
        <v>3</v>
      </c>
      <c r="H866" s="1">
        <v>20</v>
      </c>
      <c r="I866" s="2" t="s">
        <v>8</v>
      </c>
      <c r="J866" s="7">
        <f>Tabla_cocina[[#This Row],[Precio Unitario]]*Tabla_cocina[[#This Row],[Cantidad Ordenada]]</f>
        <v>78</v>
      </c>
      <c r="K866" s="7">
        <f>Tabla_cocina[[#This Row],[Total del Pedido]]</f>
        <v>78</v>
      </c>
      <c r="L866" s="7">
        <f>Tabla_cocina[[#This Row],[Ganancia Bruta]]-Tabla_cocina[[#This Row],[Costo]]</f>
        <v>33</v>
      </c>
      <c r="M866" s="7">
        <f>Tabla_cocina[[#This Row],[Costo Unitario]]*Tabla_cocina[[#This Row],[Cantidad Ordenada]]</f>
        <v>45</v>
      </c>
      <c r="N866" s="12">
        <f>(Tabla_cocina[[#This Row],[Ganancia Neta]]/Tabla_cocina[[#This Row],[Costo]])</f>
        <v>0.73333333333333328</v>
      </c>
      <c r="O866" s="17">
        <f>Tabla_cocina[[#This Row],[Tiempo de Preparacion]]/1440</f>
        <v>1.3888888888888888E-2</v>
      </c>
    </row>
    <row r="867" spans="1:15" x14ac:dyDescent="0.3">
      <c r="A867" s="1">
        <v>337</v>
      </c>
      <c r="B867" s="1">
        <v>11</v>
      </c>
      <c r="C867" s="2" t="s">
        <v>5</v>
      </c>
      <c r="D867" s="2" t="s">
        <v>84</v>
      </c>
      <c r="E867" s="3">
        <v>14</v>
      </c>
      <c r="F867" s="3">
        <v>24</v>
      </c>
      <c r="G867" s="1">
        <v>3</v>
      </c>
      <c r="H867" s="1">
        <v>53</v>
      </c>
      <c r="I867" s="2" t="s">
        <v>6</v>
      </c>
      <c r="J867" s="7">
        <f>Tabla_cocina[[#This Row],[Precio Unitario]]*Tabla_cocina[[#This Row],[Cantidad Ordenada]]</f>
        <v>72</v>
      </c>
      <c r="K867" s="7">
        <f>Tabla_cocina[[#This Row],[Total del Pedido]]</f>
        <v>72</v>
      </c>
      <c r="L867" s="7">
        <f>Tabla_cocina[[#This Row],[Ganancia Bruta]]-Tabla_cocina[[#This Row],[Costo]]</f>
        <v>30</v>
      </c>
      <c r="M867" s="7">
        <f>Tabla_cocina[[#This Row],[Costo Unitario]]*Tabla_cocina[[#This Row],[Cantidad Ordenada]]</f>
        <v>42</v>
      </c>
      <c r="N867" s="12">
        <f>(Tabla_cocina[[#This Row],[Ganancia Neta]]/Tabla_cocina[[#This Row],[Costo]])</f>
        <v>0.7142857142857143</v>
      </c>
      <c r="O867" s="17">
        <f>Tabla_cocina[[#This Row],[Tiempo de Preparacion]]/1440</f>
        <v>3.6805555555555557E-2</v>
      </c>
    </row>
    <row r="868" spans="1:15" x14ac:dyDescent="0.3">
      <c r="A868" s="1">
        <v>337</v>
      </c>
      <c r="B868" s="1">
        <v>11</v>
      </c>
      <c r="C868" s="2" t="s">
        <v>15</v>
      </c>
      <c r="D868" s="2" t="s">
        <v>92</v>
      </c>
      <c r="E868" s="3">
        <v>16</v>
      </c>
      <c r="F868" s="3">
        <v>28</v>
      </c>
      <c r="G868" s="1">
        <v>1</v>
      </c>
      <c r="H868" s="1">
        <v>5</v>
      </c>
      <c r="I868" s="2" t="s">
        <v>8</v>
      </c>
      <c r="J868" s="7">
        <f>Tabla_cocina[[#This Row],[Precio Unitario]]*Tabla_cocina[[#This Row],[Cantidad Ordenada]]</f>
        <v>28</v>
      </c>
      <c r="K868" s="7">
        <f>Tabla_cocina[[#This Row],[Total del Pedido]]</f>
        <v>28</v>
      </c>
      <c r="L868" s="7">
        <f>Tabla_cocina[[#This Row],[Ganancia Bruta]]-Tabla_cocina[[#This Row],[Costo]]</f>
        <v>12</v>
      </c>
      <c r="M868" s="7">
        <f>Tabla_cocina[[#This Row],[Costo Unitario]]*Tabla_cocina[[#This Row],[Cantidad Ordenada]]</f>
        <v>16</v>
      </c>
      <c r="N868" s="12">
        <f>(Tabla_cocina[[#This Row],[Ganancia Neta]]/Tabla_cocina[[#This Row],[Costo]])</f>
        <v>0.75</v>
      </c>
      <c r="O868" s="17">
        <f>Tabla_cocina[[#This Row],[Tiempo de Preparacion]]/1440</f>
        <v>3.472222222222222E-3</v>
      </c>
    </row>
    <row r="869" spans="1:15" x14ac:dyDescent="0.3">
      <c r="A869" s="1">
        <v>338</v>
      </c>
      <c r="B869" s="1">
        <v>18</v>
      </c>
      <c r="C869" s="2" t="s">
        <v>20</v>
      </c>
      <c r="D869" s="2" t="s">
        <v>97</v>
      </c>
      <c r="E869" s="3">
        <v>20</v>
      </c>
      <c r="F869" s="3">
        <v>34</v>
      </c>
      <c r="G869" s="1">
        <v>3</v>
      </c>
      <c r="H869" s="1">
        <v>44</v>
      </c>
      <c r="I869" s="2" t="s">
        <v>6</v>
      </c>
      <c r="J869" s="7">
        <f>Tabla_cocina[[#This Row],[Precio Unitario]]*Tabla_cocina[[#This Row],[Cantidad Ordenada]]</f>
        <v>102</v>
      </c>
      <c r="K869" s="7">
        <f>Tabla_cocina[[#This Row],[Total del Pedido]]</f>
        <v>102</v>
      </c>
      <c r="L869" s="7">
        <f>Tabla_cocina[[#This Row],[Ganancia Bruta]]-Tabla_cocina[[#This Row],[Costo]]</f>
        <v>42</v>
      </c>
      <c r="M869" s="7">
        <f>Tabla_cocina[[#This Row],[Costo Unitario]]*Tabla_cocina[[#This Row],[Cantidad Ordenada]]</f>
        <v>60</v>
      </c>
      <c r="N869" s="12">
        <f>(Tabla_cocina[[#This Row],[Ganancia Neta]]/Tabla_cocina[[#This Row],[Costo]])</f>
        <v>0.7</v>
      </c>
      <c r="O869" s="17">
        <f>Tabla_cocina[[#This Row],[Tiempo de Preparacion]]/1440</f>
        <v>3.0555555555555555E-2</v>
      </c>
    </row>
    <row r="870" spans="1:15" x14ac:dyDescent="0.3">
      <c r="A870" s="1">
        <v>338</v>
      </c>
      <c r="B870" s="1">
        <v>18</v>
      </c>
      <c r="C870" s="2" t="s">
        <v>23</v>
      </c>
      <c r="D870" s="2" t="s">
        <v>100</v>
      </c>
      <c r="E870" s="3">
        <v>13</v>
      </c>
      <c r="F870" s="3">
        <v>21</v>
      </c>
      <c r="G870" s="1">
        <v>1</v>
      </c>
      <c r="H870" s="1">
        <v>10</v>
      </c>
      <c r="I870" s="2" t="s">
        <v>8</v>
      </c>
      <c r="J870" s="7">
        <f>Tabla_cocina[[#This Row],[Precio Unitario]]*Tabla_cocina[[#This Row],[Cantidad Ordenada]]</f>
        <v>21</v>
      </c>
      <c r="K870" s="7">
        <f>Tabla_cocina[[#This Row],[Total del Pedido]]</f>
        <v>21</v>
      </c>
      <c r="L870" s="7">
        <f>Tabla_cocina[[#This Row],[Ganancia Bruta]]-Tabla_cocina[[#This Row],[Costo]]</f>
        <v>8</v>
      </c>
      <c r="M870" s="7">
        <f>Tabla_cocina[[#This Row],[Costo Unitario]]*Tabla_cocina[[#This Row],[Cantidad Ordenada]]</f>
        <v>13</v>
      </c>
      <c r="N870" s="12">
        <f>(Tabla_cocina[[#This Row],[Ganancia Neta]]/Tabla_cocina[[#This Row],[Costo]])</f>
        <v>0.61538461538461542</v>
      </c>
      <c r="O870" s="17">
        <f>Tabla_cocina[[#This Row],[Tiempo de Preparacion]]/1440</f>
        <v>6.9444444444444441E-3</v>
      </c>
    </row>
    <row r="871" spans="1:15" x14ac:dyDescent="0.3">
      <c r="A871" s="1">
        <v>338</v>
      </c>
      <c r="B871" s="1">
        <v>18</v>
      </c>
      <c r="C871" s="2" t="s">
        <v>18</v>
      </c>
      <c r="D871" s="2" t="s">
        <v>95</v>
      </c>
      <c r="E871" s="3">
        <v>19</v>
      </c>
      <c r="F871" s="3">
        <v>32</v>
      </c>
      <c r="G871" s="1">
        <v>3</v>
      </c>
      <c r="H871" s="1">
        <v>30</v>
      </c>
      <c r="I871" s="2" t="s">
        <v>8</v>
      </c>
      <c r="J871" s="7">
        <f>Tabla_cocina[[#This Row],[Precio Unitario]]*Tabla_cocina[[#This Row],[Cantidad Ordenada]]</f>
        <v>96</v>
      </c>
      <c r="K871" s="7">
        <f>Tabla_cocina[[#This Row],[Total del Pedido]]</f>
        <v>96</v>
      </c>
      <c r="L871" s="7">
        <f>Tabla_cocina[[#This Row],[Ganancia Bruta]]-Tabla_cocina[[#This Row],[Costo]]</f>
        <v>39</v>
      </c>
      <c r="M871" s="7">
        <f>Tabla_cocina[[#This Row],[Costo Unitario]]*Tabla_cocina[[#This Row],[Cantidad Ordenada]]</f>
        <v>57</v>
      </c>
      <c r="N871" s="12">
        <f>(Tabla_cocina[[#This Row],[Ganancia Neta]]/Tabla_cocina[[#This Row],[Costo]])</f>
        <v>0.68421052631578949</v>
      </c>
      <c r="O871" s="17">
        <f>Tabla_cocina[[#This Row],[Tiempo de Preparacion]]/1440</f>
        <v>2.0833333333333332E-2</v>
      </c>
    </row>
    <row r="872" spans="1:15" x14ac:dyDescent="0.3">
      <c r="A872" s="1">
        <v>338</v>
      </c>
      <c r="B872" s="1">
        <v>18</v>
      </c>
      <c r="C872" s="2" t="s">
        <v>21</v>
      </c>
      <c r="D872" s="2" t="s">
        <v>98</v>
      </c>
      <c r="E872" s="3">
        <v>12</v>
      </c>
      <c r="F872" s="3">
        <v>20</v>
      </c>
      <c r="G872" s="1">
        <v>3</v>
      </c>
      <c r="H872" s="1">
        <v>59</v>
      </c>
      <c r="I872" s="2" t="s">
        <v>6</v>
      </c>
      <c r="J872" s="7">
        <f>Tabla_cocina[[#This Row],[Precio Unitario]]*Tabla_cocina[[#This Row],[Cantidad Ordenada]]</f>
        <v>60</v>
      </c>
      <c r="K872" s="7">
        <f>Tabla_cocina[[#This Row],[Total del Pedido]]</f>
        <v>60</v>
      </c>
      <c r="L872" s="7">
        <f>Tabla_cocina[[#This Row],[Ganancia Bruta]]-Tabla_cocina[[#This Row],[Costo]]</f>
        <v>24</v>
      </c>
      <c r="M872" s="7">
        <f>Tabla_cocina[[#This Row],[Costo Unitario]]*Tabla_cocina[[#This Row],[Cantidad Ordenada]]</f>
        <v>36</v>
      </c>
      <c r="N872" s="12">
        <f>(Tabla_cocina[[#This Row],[Ganancia Neta]]/Tabla_cocina[[#This Row],[Costo]])</f>
        <v>0.66666666666666663</v>
      </c>
      <c r="O872" s="17">
        <f>Tabla_cocina[[#This Row],[Tiempo de Preparacion]]/1440</f>
        <v>4.0972222222222222E-2</v>
      </c>
    </row>
    <row r="873" spans="1:15" x14ac:dyDescent="0.3">
      <c r="A873" s="1">
        <v>339</v>
      </c>
      <c r="B873" s="1">
        <v>13</v>
      </c>
      <c r="C873" s="2" t="s">
        <v>13</v>
      </c>
      <c r="D873" s="2" t="s">
        <v>90</v>
      </c>
      <c r="E873" s="3">
        <v>17</v>
      </c>
      <c r="F873" s="3">
        <v>29</v>
      </c>
      <c r="G873" s="1">
        <v>2</v>
      </c>
      <c r="H873" s="1">
        <v>6</v>
      </c>
      <c r="I873" s="2" t="s">
        <v>8</v>
      </c>
      <c r="J873" s="7">
        <f>Tabla_cocina[[#This Row],[Precio Unitario]]*Tabla_cocina[[#This Row],[Cantidad Ordenada]]</f>
        <v>58</v>
      </c>
      <c r="K873" s="7">
        <f>Tabla_cocina[[#This Row],[Total del Pedido]]</f>
        <v>58</v>
      </c>
      <c r="L873" s="7">
        <f>Tabla_cocina[[#This Row],[Ganancia Bruta]]-Tabla_cocina[[#This Row],[Costo]]</f>
        <v>24</v>
      </c>
      <c r="M873" s="7">
        <f>Tabla_cocina[[#This Row],[Costo Unitario]]*Tabla_cocina[[#This Row],[Cantidad Ordenada]]</f>
        <v>34</v>
      </c>
      <c r="N873" s="12">
        <f>(Tabla_cocina[[#This Row],[Ganancia Neta]]/Tabla_cocina[[#This Row],[Costo]])</f>
        <v>0.70588235294117652</v>
      </c>
      <c r="O873" s="17">
        <f>Tabla_cocina[[#This Row],[Tiempo de Preparacion]]/1440</f>
        <v>4.1666666666666666E-3</v>
      </c>
    </row>
    <row r="874" spans="1:15" x14ac:dyDescent="0.3">
      <c r="A874" s="1">
        <v>339</v>
      </c>
      <c r="B874" s="1">
        <v>13</v>
      </c>
      <c r="C874" s="2" t="s">
        <v>22</v>
      </c>
      <c r="D874" s="2" t="s">
        <v>99</v>
      </c>
      <c r="E874" s="3">
        <v>14</v>
      </c>
      <c r="F874" s="3">
        <v>23</v>
      </c>
      <c r="G874" s="1">
        <v>2</v>
      </c>
      <c r="H874" s="1">
        <v>40</v>
      </c>
      <c r="I874" s="2" t="s">
        <v>6</v>
      </c>
      <c r="J874" s="7">
        <f>Tabla_cocina[[#This Row],[Precio Unitario]]*Tabla_cocina[[#This Row],[Cantidad Ordenada]]</f>
        <v>46</v>
      </c>
      <c r="K874" s="7">
        <f>Tabla_cocina[[#This Row],[Total del Pedido]]</f>
        <v>46</v>
      </c>
      <c r="L874" s="7">
        <f>Tabla_cocina[[#This Row],[Ganancia Bruta]]-Tabla_cocina[[#This Row],[Costo]]</f>
        <v>18</v>
      </c>
      <c r="M874" s="7">
        <f>Tabla_cocina[[#This Row],[Costo Unitario]]*Tabla_cocina[[#This Row],[Cantidad Ordenada]]</f>
        <v>28</v>
      </c>
      <c r="N874" s="12">
        <f>(Tabla_cocina[[#This Row],[Ganancia Neta]]/Tabla_cocina[[#This Row],[Costo]])</f>
        <v>0.6428571428571429</v>
      </c>
      <c r="O874" s="17">
        <f>Tabla_cocina[[#This Row],[Tiempo de Preparacion]]/1440</f>
        <v>2.7777777777777776E-2</v>
      </c>
    </row>
    <row r="875" spans="1:15" x14ac:dyDescent="0.3">
      <c r="A875" s="1">
        <v>340</v>
      </c>
      <c r="B875" s="1">
        <v>15</v>
      </c>
      <c r="C875" s="2" t="s">
        <v>11</v>
      </c>
      <c r="D875" s="2" t="s">
        <v>88</v>
      </c>
      <c r="E875" s="3">
        <v>25</v>
      </c>
      <c r="F875" s="3">
        <v>40</v>
      </c>
      <c r="G875" s="1">
        <v>2</v>
      </c>
      <c r="H875" s="1">
        <v>35</v>
      </c>
      <c r="I875" s="2" t="s">
        <v>8</v>
      </c>
      <c r="J875" s="7">
        <f>Tabla_cocina[[#This Row],[Precio Unitario]]*Tabla_cocina[[#This Row],[Cantidad Ordenada]]</f>
        <v>80</v>
      </c>
      <c r="K875" s="7">
        <f>Tabla_cocina[[#This Row],[Total del Pedido]]</f>
        <v>80</v>
      </c>
      <c r="L875" s="7">
        <f>Tabla_cocina[[#This Row],[Ganancia Bruta]]-Tabla_cocina[[#This Row],[Costo]]</f>
        <v>30</v>
      </c>
      <c r="M875" s="7">
        <f>Tabla_cocina[[#This Row],[Costo Unitario]]*Tabla_cocina[[#This Row],[Cantidad Ordenada]]</f>
        <v>50</v>
      </c>
      <c r="N875" s="12">
        <f>(Tabla_cocina[[#This Row],[Ganancia Neta]]/Tabla_cocina[[#This Row],[Costo]])</f>
        <v>0.6</v>
      </c>
      <c r="O875" s="17">
        <f>Tabla_cocina[[#This Row],[Tiempo de Preparacion]]/1440</f>
        <v>2.4305555555555556E-2</v>
      </c>
    </row>
    <row r="876" spans="1:15" x14ac:dyDescent="0.3">
      <c r="A876" s="1">
        <v>340</v>
      </c>
      <c r="B876" s="1">
        <v>15</v>
      </c>
      <c r="C876" s="2" t="s">
        <v>15</v>
      </c>
      <c r="D876" s="2" t="s">
        <v>92</v>
      </c>
      <c r="E876" s="3">
        <v>16</v>
      </c>
      <c r="F876" s="3">
        <v>28</v>
      </c>
      <c r="G876" s="1">
        <v>3</v>
      </c>
      <c r="H876" s="1">
        <v>56</v>
      </c>
      <c r="I876" s="2" t="s">
        <v>6</v>
      </c>
      <c r="J876" s="7">
        <f>Tabla_cocina[[#This Row],[Precio Unitario]]*Tabla_cocina[[#This Row],[Cantidad Ordenada]]</f>
        <v>84</v>
      </c>
      <c r="K876" s="7">
        <f>Tabla_cocina[[#This Row],[Total del Pedido]]</f>
        <v>84</v>
      </c>
      <c r="L876" s="7">
        <f>Tabla_cocina[[#This Row],[Ganancia Bruta]]-Tabla_cocina[[#This Row],[Costo]]</f>
        <v>36</v>
      </c>
      <c r="M876" s="7">
        <f>Tabla_cocina[[#This Row],[Costo Unitario]]*Tabla_cocina[[#This Row],[Cantidad Ordenada]]</f>
        <v>48</v>
      </c>
      <c r="N876" s="12">
        <f>(Tabla_cocina[[#This Row],[Ganancia Neta]]/Tabla_cocina[[#This Row],[Costo]])</f>
        <v>0.75</v>
      </c>
      <c r="O876" s="17">
        <f>Tabla_cocina[[#This Row],[Tiempo de Preparacion]]/1440</f>
        <v>3.888888888888889E-2</v>
      </c>
    </row>
    <row r="877" spans="1:15" x14ac:dyDescent="0.3">
      <c r="A877" s="1">
        <v>341</v>
      </c>
      <c r="B877" s="1">
        <v>14</v>
      </c>
      <c r="C877" s="2" t="s">
        <v>15</v>
      </c>
      <c r="D877" s="2" t="s">
        <v>92</v>
      </c>
      <c r="E877" s="3">
        <v>16</v>
      </c>
      <c r="F877" s="3">
        <v>28</v>
      </c>
      <c r="G877" s="1">
        <v>1</v>
      </c>
      <c r="H877" s="1">
        <v>46</v>
      </c>
      <c r="I877" s="2" t="s">
        <v>6</v>
      </c>
      <c r="J877" s="7">
        <f>Tabla_cocina[[#This Row],[Precio Unitario]]*Tabla_cocina[[#This Row],[Cantidad Ordenada]]</f>
        <v>28</v>
      </c>
      <c r="K877" s="7">
        <f>Tabla_cocina[[#This Row],[Total del Pedido]]</f>
        <v>28</v>
      </c>
      <c r="L877" s="7">
        <f>Tabla_cocina[[#This Row],[Ganancia Bruta]]-Tabla_cocina[[#This Row],[Costo]]</f>
        <v>12</v>
      </c>
      <c r="M877" s="7">
        <f>Tabla_cocina[[#This Row],[Costo Unitario]]*Tabla_cocina[[#This Row],[Cantidad Ordenada]]</f>
        <v>16</v>
      </c>
      <c r="N877" s="12">
        <f>(Tabla_cocina[[#This Row],[Ganancia Neta]]/Tabla_cocina[[#This Row],[Costo]])</f>
        <v>0.75</v>
      </c>
      <c r="O877" s="17">
        <f>Tabla_cocina[[#This Row],[Tiempo de Preparacion]]/1440</f>
        <v>3.1944444444444442E-2</v>
      </c>
    </row>
    <row r="878" spans="1:15" x14ac:dyDescent="0.3">
      <c r="A878" s="1">
        <v>341</v>
      </c>
      <c r="B878" s="1">
        <v>14</v>
      </c>
      <c r="C878" s="2" t="s">
        <v>19</v>
      </c>
      <c r="D878" s="2" t="s">
        <v>96</v>
      </c>
      <c r="E878" s="3">
        <v>13</v>
      </c>
      <c r="F878" s="3">
        <v>22</v>
      </c>
      <c r="G878" s="1">
        <v>2</v>
      </c>
      <c r="H878" s="1">
        <v>34</v>
      </c>
      <c r="I878" s="2" t="s">
        <v>8</v>
      </c>
      <c r="J878" s="7">
        <f>Tabla_cocina[[#This Row],[Precio Unitario]]*Tabla_cocina[[#This Row],[Cantidad Ordenada]]</f>
        <v>44</v>
      </c>
      <c r="K878" s="7">
        <f>Tabla_cocina[[#This Row],[Total del Pedido]]</f>
        <v>44</v>
      </c>
      <c r="L878" s="7">
        <f>Tabla_cocina[[#This Row],[Ganancia Bruta]]-Tabla_cocina[[#This Row],[Costo]]</f>
        <v>18</v>
      </c>
      <c r="M878" s="7">
        <f>Tabla_cocina[[#This Row],[Costo Unitario]]*Tabla_cocina[[#This Row],[Cantidad Ordenada]]</f>
        <v>26</v>
      </c>
      <c r="N878" s="12">
        <f>(Tabla_cocina[[#This Row],[Ganancia Neta]]/Tabla_cocina[[#This Row],[Costo]])</f>
        <v>0.69230769230769229</v>
      </c>
      <c r="O878" s="17">
        <f>Tabla_cocina[[#This Row],[Tiempo de Preparacion]]/1440</f>
        <v>2.361111111111111E-2</v>
      </c>
    </row>
    <row r="879" spans="1:15" x14ac:dyDescent="0.3">
      <c r="A879" s="1">
        <v>341</v>
      </c>
      <c r="B879" s="1">
        <v>14</v>
      </c>
      <c r="C879" s="2" t="s">
        <v>17</v>
      </c>
      <c r="D879" s="2" t="s">
        <v>94</v>
      </c>
      <c r="E879" s="3">
        <v>21</v>
      </c>
      <c r="F879" s="3">
        <v>35</v>
      </c>
      <c r="G879" s="1">
        <v>3</v>
      </c>
      <c r="H879" s="1">
        <v>8</v>
      </c>
      <c r="I879" s="2" t="s">
        <v>8</v>
      </c>
      <c r="J879" s="7">
        <f>Tabla_cocina[[#This Row],[Precio Unitario]]*Tabla_cocina[[#This Row],[Cantidad Ordenada]]</f>
        <v>105</v>
      </c>
      <c r="K879" s="7">
        <f>Tabla_cocina[[#This Row],[Total del Pedido]]</f>
        <v>105</v>
      </c>
      <c r="L879" s="7">
        <f>Tabla_cocina[[#This Row],[Ganancia Bruta]]-Tabla_cocina[[#This Row],[Costo]]</f>
        <v>42</v>
      </c>
      <c r="M879" s="7">
        <f>Tabla_cocina[[#This Row],[Costo Unitario]]*Tabla_cocina[[#This Row],[Cantidad Ordenada]]</f>
        <v>63</v>
      </c>
      <c r="N879" s="12">
        <f>(Tabla_cocina[[#This Row],[Ganancia Neta]]/Tabla_cocina[[#This Row],[Costo]])</f>
        <v>0.66666666666666663</v>
      </c>
      <c r="O879" s="17">
        <f>Tabla_cocina[[#This Row],[Tiempo de Preparacion]]/1440</f>
        <v>5.5555555555555558E-3</v>
      </c>
    </row>
    <row r="880" spans="1:15" x14ac:dyDescent="0.3">
      <c r="A880" s="1">
        <v>342</v>
      </c>
      <c r="B880" s="1">
        <v>19</v>
      </c>
      <c r="C880" s="2" t="s">
        <v>22</v>
      </c>
      <c r="D880" s="2" t="s">
        <v>99</v>
      </c>
      <c r="E880" s="3">
        <v>14</v>
      </c>
      <c r="F880" s="3">
        <v>23</v>
      </c>
      <c r="G880" s="1">
        <v>2</v>
      </c>
      <c r="H880" s="1">
        <v>23</v>
      </c>
      <c r="I880" s="2" t="s">
        <v>8</v>
      </c>
      <c r="J880" s="7">
        <f>Tabla_cocina[[#This Row],[Precio Unitario]]*Tabla_cocina[[#This Row],[Cantidad Ordenada]]</f>
        <v>46</v>
      </c>
      <c r="K880" s="7">
        <f>Tabla_cocina[[#This Row],[Total del Pedido]]</f>
        <v>46</v>
      </c>
      <c r="L880" s="7">
        <f>Tabla_cocina[[#This Row],[Ganancia Bruta]]-Tabla_cocina[[#This Row],[Costo]]</f>
        <v>18</v>
      </c>
      <c r="M880" s="7">
        <f>Tabla_cocina[[#This Row],[Costo Unitario]]*Tabla_cocina[[#This Row],[Cantidad Ordenada]]</f>
        <v>28</v>
      </c>
      <c r="N880" s="12">
        <f>(Tabla_cocina[[#This Row],[Ganancia Neta]]/Tabla_cocina[[#This Row],[Costo]])</f>
        <v>0.6428571428571429</v>
      </c>
      <c r="O880" s="17">
        <f>Tabla_cocina[[#This Row],[Tiempo de Preparacion]]/1440</f>
        <v>1.5972222222222221E-2</v>
      </c>
    </row>
    <row r="881" spans="1:15" x14ac:dyDescent="0.3">
      <c r="A881" s="1">
        <v>342</v>
      </c>
      <c r="B881" s="1">
        <v>19</v>
      </c>
      <c r="C881" s="2" t="s">
        <v>15</v>
      </c>
      <c r="D881" s="2" t="s">
        <v>92</v>
      </c>
      <c r="E881" s="3">
        <v>16</v>
      </c>
      <c r="F881" s="3">
        <v>28</v>
      </c>
      <c r="G881" s="1">
        <v>2</v>
      </c>
      <c r="H881" s="1">
        <v>31</v>
      </c>
      <c r="I881" s="2" t="s">
        <v>8</v>
      </c>
      <c r="J881" s="7">
        <f>Tabla_cocina[[#This Row],[Precio Unitario]]*Tabla_cocina[[#This Row],[Cantidad Ordenada]]</f>
        <v>56</v>
      </c>
      <c r="K881" s="7">
        <f>Tabla_cocina[[#This Row],[Total del Pedido]]</f>
        <v>56</v>
      </c>
      <c r="L881" s="7">
        <f>Tabla_cocina[[#This Row],[Ganancia Bruta]]-Tabla_cocina[[#This Row],[Costo]]</f>
        <v>24</v>
      </c>
      <c r="M881" s="7">
        <f>Tabla_cocina[[#This Row],[Costo Unitario]]*Tabla_cocina[[#This Row],[Cantidad Ordenada]]</f>
        <v>32</v>
      </c>
      <c r="N881" s="12">
        <f>(Tabla_cocina[[#This Row],[Ganancia Neta]]/Tabla_cocina[[#This Row],[Costo]])</f>
        <v>0.75</v>
      </c>
      <c r="O881" s="17">
        <f>Tabla_cocina[[#This Row],[Tiempo de Preparacion]]/1440</f>
        <v>2.1527777777777778E-2</v>
      </c>
    </row>
    <row r="882" spans="1:15" x14ac:dyDescent="0.3">
      <c r="A882" s="1">
        <v>343</v>
      </c>
      <c r="B882" s="1">
        <v>12</v>
      </c>
      <c r="C882" s="2" t="s">
        <v>20</v>
      </c>
      <c r="D882" s="2" t="s">
        <v>97</v>
      </c>
      <c r="E882" s="3">
        <v>20</v>
      </c>
      <c r="F882" s="3">
        <v>34</v>
      </c>
      <c r="G882" s="1">
        <v>2</v>
      </c>
      <c r="H882" s="1">
        <v>58</v>
      </c>
      <c r="I882" s="2" t="s">
        <v>8</v>
      </c>
      <c r="J882" s="7">
        <f>Tabla_cocina[[#This Row],[Precio Unitario]]*Tabla_cocina[[#This Row],[Cantidad Ordenada]]</f>
        <v>68</v>
      </c>
      <c r="K882" s="7">
        <f>Tabla_cocina[[#This Row],[Total del Pedido]]</f>
        <v>68</v>
      </c>
      <c r="L882" s="7">
        <f>Tabla_cocina[[#This Row],[Ganancia Bruta]]-Tabla_cocina[[#This Row],[Costo]]</f>
        <v>28</v>
      </c>
      <c r="M882" s="7">
        <f>Tabla_cocina[[#This Row],[Costo Unitario]]*Tabla_cocina[[#This Row],[Cantidad Ordenada]]</f>
        <v>40</v>
      </c>
      <c r="N882" s="12">
        <f>(Tabla_cocina[[#This Row],[Ganancia Neta]]/Tabla_cocina[[#This Row],[Costo]])</f>
        <v>0.7</v>
      </c>
      <c r="O882" s="17">
        <f>Tabla_cocina[[#This Row],[Tiempo de Preparacion]]/1440</f>
        <v>4.027777777777778E-2</v>
      </c>
    </row>
    <row r="883" spans="1:15" x14ac:dyDescent="0.3">
      <c r="A883" s="1">
        <v>343</v>
      </c>
      <c r="B883" s="1">
        <v>12</v>
      </c>
      <c r="C883" s="2" t="s">
        <v>22</v>
      </c>
      <c r="D883" s="2" t="s">
        <v>99</v>
      </c>
      <c r="E883" s="3">
        <v>14</v>
      </c>
      <c r="F883" s="3">
        <v>23</v>
      </c>
      <c r="G883" s="1">
        <v>3</v>
      </c>
      <c r="H883" s="1">
        <v>43</v>
      </c>
      <c r="I883" s="2" t="s">
        <v>6</v>
      </c>
      <c r="J883" s="7">
        <f>Tabla_cocina[[#This Row],[Precio Unitario]]*Tabla_cocina[[#This Row],[Cantidad Ordenada]]</f>
        <v>69</v>
      </c>
      <c r="K883" s="7">
        <f>Tabla_cocina[[#This Row],[Total del Pedido]]</f>
        <v>69</v>
      </c>
      <c r="L883" s="7">
        <f>Tabla_cocina[[#This Row],[Ganancia Bruta]]-Tabla_cocina[[#This Row],[Costo]]</f>
        <v>27</v>
      </c>
      <c r="M883" s="7">
        <f>Tabla_cocina[[#This Row],[Costo Unitario]]*Tabla_cocina[[#This Row],[Cantidad Ordenada]]</f>
        <v>42</v>
      </c>
      <c r="N883" s="12">
        <f>(Tabla_cocina[[#This Row],[Ganancia Neta]]/Tabla_cocina[[#This Row],[Costo]])</f>
        <v>0.6428571428571429</v>
      </c>
      <c r="O883" s="17">
        <f>Tabla_cocina[[#This Row],[Tiempo de Preparacion]]/1440</f>
        <v>2.9861111111111113E-2</v>
      </c>
    </row>
    <row r="884" spans="1:15" x14ac:dyDescent="0.3">
      <c r="A884" s="1">
        <v>344</v>
      </c>
      <c r="B884" s="1">
        <v>15</v>
      </c>
      <c r="C884" s="2" t="s">
        <v>17</v>
      </c>
      <c r="D884" s="2" t="s">
        <v>94</v>
      </c>
      <c r="E884" s="3">
        <v>21</v>
      </c>
      <c r="F884" s="3">
        <v>35</v>
      </c>
      <c r="G884" s="1">
        <v>1</v>
      </c>
      <c r="H884" s="1">
        <v>11</v>
      </c>
      <c r="I884" s="2" t="s">
        <v>8</v>
      </c>
      <c r="J884" s="7">
        <f>Tabla_cocina[[#This Row],[Precio Unitario]]*Tabla_cocina[[#This Row],[Cantidad Ordenada]]</f>
        <v>35</v>
      </c>
      <c r="K884" s="7">
        <f>Tabla_cocina[[#This Row],[Total del Pedido]]</f>
        <v>35</v>
      </c>
      <c r="L884" s="7">
        <f>Tabla_cocina[[#This Row],[Ganancia Bruta]]-Tabla_cocina[[#This Row],[Costo]]</f>
        <v>14</v>
      </c>
      <c r="M884" s="7">
        <f>Tabla_cocina[[#This Row],[Costo Unitario]]*Tabla_cocina[[#This Row],[Cantidad Ordenada]]</f>
        <v>21</v>
      </c>
      <c r="N884" s="12">
        <f>(Tabla_cocina[[#This Row],[Ganancia Neta]]/Tabla_cocina[[#This Row],[Costo]])</f>
        <v>0.66666666666666663</v>
      </c>
      <c r="O884" s="17">
        <f>Tabla_cocina[[#This Row],[Tiempo de Preparacion]]/1440</f>
        <v>7.6388888888888886E-3</v>
      </c>
    </row>
    <row r="885" spans="1:15" x14ac:dyDescent="0.3">
      <c r="A885" s="1">
        <v>344</v>
      </c>
      <c r="B885" s="1">
        <v>15</v>
      </c>
      <c r="C885" s="2" t="s">
        <v>9</v>
      </c>
      <c r="D885" s="2" t="s">
        <v>86</v>
      </c>
      <c r="E885" s="3">
        <v>19</v>
      </c>
      <c r="F885" s="3">
        <v>31</v>
      </c>
      <c r="G885" s="1">
        <v>2</v>
      </c>
      <c r="H885" s="1">
        <v>28</v>
      </c>
      <c r="I885" s="2" t="s">
        <v>8</v>
      </c>
      <c r="J885" s="7">
        <f>Tabla_cocina[[#This Row],[Precio Unitario]]*Tabla_cocina[[#This Row],[Cantidad Ordenada]]</f>
        <v>62</v>
      </c>
      <c r="K885" s="7">
        <f>Tabla_cocina[[#This Row],[Total del Pedido]]</f>
        <v>62</v>
      </c>
      <c r="L885" s="7">
        <f>Tabla_cocina[[#This Row],[Ganancia Bruta]]-Tabla_cocina[[#This Row],[Costo]]</f>
        <v>24</v>
      </c>
      <c r="M885" s="7">
        <f>Tabla_cocina[[#This Row],[Costo Unitario]]*Tabla_cocina[[#This Row],[Cantidad Ordenada]]</f>
        <v>38</v>
      </c>
      <c r="N885" s="12">
        <f>(Tabla_cocina[[#This Row],[Ganancia Neta]]/Tabla_cocina[[#This Row],[Costo]])</f>
        <v>0.63157894736842102</v>
      </c>
      <c r="O885" s="17">
        <f>Tabla_cocina[[#This Row],[Tiempo de Preparacion]]/1440</f>
        <v>1.9444444444444445E-2</v>
      </c>
    </row>
    <row r="886" spans="1:15" x14ac:dyDescent="0.3">
      <c r="A886" s="1">
        <v>344</v>
      </c>
      <c r="B886" s="1">
        <v>15</v>
      </c>
      <c r="C886" s="2" t="s">
        <v>18</v>
      </c>
      <c r="D886" s="2" t="s">
        <v>95</v>
      </c>
      <c r="E886" s="3">
        <v>19</v>
      </c>
      <c r="F886" s="3">
        <v>32</v>
      </c>
      <c r="G886" s="1">
        <v>2</v>
      </c>
      <c r="H886" s="1">
        <v>19</v>
      </c>
      <c r="I886" s="2" t="s">
        <v>8</v>
      </c>
      <c r="J886" s="7">
        <f>Tabla_cocina[[#This Row],[Precio Unitario]]*Tabla_cocina[[#This Row],[Cantidad Ordenada]]</f>
        <v>64</v>
      </c>
      <c r="K886" s="7">
        <f>Tabla_cocina[[#This Row],[Total del Pedido]]</f>
        <v>64</v>
      </c>
      <c r="L886" s="7">
        <f>Tabla_cocina[[#This Row],[Ganancia Bruta]]-Tabla_cocina[[#This Row],[Costo]]</f>
        <v>26</v>
      </c>
      <c r="M886" s="7">
        <f>Tabla_cocina[[#This Row],[Costo Unitario]]*Tabla_cocina[[#This Row],[Cantidad Ordenada]]</f>
        <v>38</v>
      </c>
      <c r="N886" s="12">
        <f>(Tabla_cocina[[#This Row],[Ganancia Neta]]/Tabla_cocina[[#This Row],[Costo]])</f>
        <v>0.68421052631578949</v>
      </c>
      <c r="O886" s="17">
        <f>Tabla_cocina[[#This Row],[Tiempo de Preparacion]]/1440</f>
        <v>1.3194444444444444E-2</v>
      </c>
    </row>
    <row r="887" spans="1:15" x14ac:dyDescent="0.3">
      <c r="A887" s="1">
        <v>344</v>
      </c>
      <c r="B887" s="1">
        <v>15</v>
      </c>
      <c r="C887" s="2" t="s">
        <v>19</v>
      </c>
      <c r="D887" s="2" t="s">
        <v>96</v>
      </c>
      <c r="E887" s="3">
        <v>13</v>
      </c>
      <c r="F887" s="3">
        <v>22</v>
      </c>
      <c r="G887" s="1">
        <v>1</v>
      </c>
      <c r="H887" s="1">
        <v>28</v>
      </c>
      <c r="I887" s="2" t="s">
        <v>6</v>
      </c>
      <c r="J887" s="7">
        <f>Tabla_cocina[[#This Row],[Precio Unitario]]*Tabla_cocina[[#This Row],[Cantidad Ordenada]]</f>
        <v>22</v>
      </c>
      <c r="K887" s="7">
        <f>Tabla_cocina[[#This Row],[Total del Pedido]]</f>
        <v>22</v>
      </c>
      <c r="L887" s="7">
        <f>Tabla_cocina[[#This Row],[Ganancia Bruta]]-Tabla_cocina[[#This Row],[Costo]]</f>
        <v>9</v>
      </c>
      <c r="M887" s="7">
        <f>Tabla_cocina[[#This Row],[Costo Unitario]]*Tabla_cocina[[#This Row],[Cantidad Ordenada]]</f>
        <v>13</v>
      </c>
      <c r="N887" s="12">
        <f>(Tabla_cocina[[#This Row],[Ganancia Neta]]/Tabla_cocina[[#This Row],[Costo]])</f>
        <v>0.69230769230769229</v>
      </c>
      <c r="O887" s="17">
        <f>Tabla_cocina[[#This Row],[Tiempo de Preparacion]]/1440</f>
        <v>1.9444444444444445E-2</v>
      </c>
    </row>
    <row r="888" spans="1:15" x14ac:dyDescent="0.3">
      <c r="A888" s="1">
        <v>345</v>
      </c>
      <c r="B888" s="1">
        <v>16</v>
      </c>
      <c r="C888" s="2" t="s">
        <v>16</v>
      </c>
      <c r="D888" s="2" t="s">
        <v>93</v>
      </c>
      <c r="E888" s="3">
        <v>11</v>
      </c>
      <c r="F888" s="3">
        <v>19</v>
      </c>
      <c r="G888" s="1">
        <v>2</v>
      </c>
      <c r="H888" s="1">
        <v>18</v>
      </c>
      <c r="I888" s="2" t="s">
        <v>6</v>
      </c>
      <c r="J888" s="7">
        <f>Tabla_cocina[[#This Row],[Precio Unitario]]*Tabla_cocina[[#This Row],[Cantidad Ordenada]]</f>
        <v>38</v>
      </c>
      <c r="K888" s="7">
        <f>Tabla_cocina[[#This Row],[Total del Pedido]]</f>
        <v>38</v>
      </c>
      <c r="L888" s="7">
        <f>Tabla_cocina[[#This Row],[Ganancia Bruta]]-Tabla_cocina[[#This Row],[Costo]]</f>
        <v>16</v>
      </c>
      <c r="M888" s="7">
        <f>Tabla_cocina[[#This Row],[Costo Unitario]]*Tabla_cocina[[#This Row],[Cantidad Ordenada]]</f>
        <v>22</v>
      </c>
      <c r="N888" s="12">
        <f>(Tabla_cocina[[#This Row],[Ganancia Neta]]/Tabla_cocina[[#This Row],[Costo]])</f>
        <v>0.72727272727272729</v>
      </c>
      <c r="O888" s="17">
        <f>Tabla_cocina[[#This Row],[Tiempo de Preparacion]]/1440</f>
        <v>1.2500000000000001E-2</v>
      </c>
    </row>
    <row r="889" spans="1:15" x14ac:dyDescent="0.3">
      <c r="A889" s="1">
        <v>346</v>
      </c>
      <c r="B889" s="1">
        <v>1</v>
      </c>
      <c r="C889" s="2" t="s">
        <v>12</v>
      </c>
      <c r="D889" s="2" t="s">
        <v>89</v>
      </c>
      <c r="E889" s="3">
        <v>22</v>
      </c>
      <c r="F889" s="3">
        <v>36</v>
      </c>
      <c r="G889" s="1">
        <v>2</v>
      </c>
      <c r="H889" s="1">
        <v>22</v>
      </c>
      <c r="I889" s="2" t="s">
        <v>8</v>
      </c>
      <c r="J889" s="7">
        <f>Tabla_cocina[[#This Row],[Precio Unitario]]*Tabla_cocina[[#This Row],[Cantidad Ordenada]]</f>
        <v>72</v>
      </c>
      <c r="K889" s="7">
        <f>Tabla_cocina[[#This Row],[Total del Pedido]]</f>
        <v>72</v>
      </c>
      <c r="L889" s="7">
        <f>Tabla_cocina[[#This Row],[Ganancia Bruta]]-Tabla_cocina[[#This Row],[Costo]]</f>
        <v>28</v>
      </c>
      <c r="M889" s="7">
        <f>Tabla_cocina[[#This Row],[Costo Unitario]]*Tabla_cocina[[#This Row],[Cantidad Ordenada]]</f>
        <v>44</v>
      </c>
      <c r="N889" s="12">
        <f>(Tabla_cocina[[#This Row],[Ganancia Neta]]/Tabla_cocina[[#This Row],[Costo]])</f>
        <v>0.63636363636363635</v>
      </c>
      <c r="O889" s="17">
        <f>Tabla_cocina[[#This Row],[Tiempo de Preparacion]]/1440</f>
        <v>1.5277777777777777E-2</v>
      </c>
    </row>
    <row r="890" spans="1:15" x14ac:dyDescent="0.3">
      <c r="A890" s="1">
        <v>347</v>
      </c>
      <c r="B890" s="1">
        <v>7</v>
      </c>
      <c r="C890" s="2" t="s">
        <v>17</v>
      </c>
      <c r="D890" s="2" t="s">
        <v>94</v>
      </c>
      <c r="E890" s="3">
        <v>21</v>
      </c>
      <c r="F890" s="3">
        <v>35</v>
      </c>
      <c r="G890" s="1">
        <v>2</v>
      </c>
      <c r="H890" s="1">
        <v>44</v>
      </c>
      <c r="I890" s="2" t="s">
        <v>6</v>
      </c>
      <c r="J890" s="7">
        <f>Tabla_cocina[[#This Row],[Precio Unitario]]*Tabla_cocina[[#This Row],[Cantidad Ordenada]]</f>
        <v>70</v>
      </c>
      <c r="K890" s="7">
        <f>Tabla_cocina[[#This Row],[Total del Pedido]]</f>
        <v>70</v>
      </c>
      <c r="L890" s="7">
        <f>Tabla_cocina[[#This Row],[Ganancia Bruta]]-Tabla_cocina[[#This Row],[Costo]]</f>
        <v>28</v>
      </c>
      <c r="M890" s="7">
        <f>Tabla_cocina[[#This Row],[Costo Unitario]]*Tabla_cocina[[#This Row],[Cantidad Ordenada]]</f>
        <v>42</v>
      </c>
      <c r="N890" s="12">
        <f>(Tabla_cocina[[#This Row],[Ganancia Neta]]/Tabla_cocina[[#This Row],[Costo]])</f>
        <v>0.66666666666666663</v>
      </c>
      <c r="O890" s="17">
        <f>Tabla_cocina[[#This Row],[Tiempo de Preparacion]]/1440</f>
        <v>3.0555555555555555E-2</v>
      </c>
    </row>
    <row r="891" spans="1:15" x14ac:dyDescent="0.3">
      <c r="A891" s="1">
        <v>348</v>
      </c>
      <c r="B891" s="1">
        <v>16</v>
      </c>
      <c r="C891" s="2" t="s">
        <v>25</v>
      </c>
      <c r="D891" s="2" t="s">
        <v>102</v>
      </c>
      <c r="E891" s="3">
        <v>15</v>
      </c>
      <c r="F891" s="3">
        <v>26</v>
      </c>
      <c r="G891" s="1">
        <v>1</v>
      </c>
      <c r="H891" s="1">
        <v>31</v>
      </c>
      <c r="I891" s="2" t="s">
        <v>8</v>
      </c>
      <c r="J891" s="7">
        <f>Tabla_cocina[[#This Row],[Precio Unitario]]*Tabla_cocina[[#This Row],[Cantidad Ordenada]]</f>
        <v>26</v>
      </c>
      <c r="K891" s="7">
        <f>Tabla_cocina[[#This Row],[Total del Pedido]]</f>
        <v>26</v>
      </c>
      <c r="L891" s="7">
        <f>Tabla_cocina[[#This Row],[Ganancia Bruta]]-Tabla_cocina[[#This Row],[Costo]]</f>
        <v>11</v>
      </c>
      <c r="M891" s="7">
        <f>Tabla_cocina[[#This Row],[Costo Unitario]]*Tabla_cocina[[#This Row],[Cantidad Ordenada]]</f>
        <v>15</v>
      </c>
      <c r="N891" s="12">
        <f>(Tabla_cocina[[#This Row],[Ganancia Neta]]/Tabla_cocina[[#This Row],[Costo]])</f>
        <v>0.73333333333333328</v>
      </c>
      <c r="O891" s="17">
        <f>Tabla_cocina[[#This Row],[Tiempo de Preparacion]]/1440</f>
        <v>2.1527777777777778E-2</v>
      </c>
    </row>
    <row r="892" spans="1:15" x14ac:dyDescent="0.3">
      <c r="A892" s="1">
        <v>348</v>
      </c>
      <c r="B892" s="1">
        <v>16</v>
      </c>
      <c r="C892" s="2" t="s">
        <v>21</v>
      </c>
      <c r="D892" s="2" t="s">
        <v>98</v>
      </c>
      <c r="E892" s="3">
        <v>12</v>
      </c>
      <c r="F892" s="3">
        <v>20</v>
      </c>
      <c r="G892" s="1">
        <v>3</v>
      </c>
      <c r="H892" s="1">
        <v>57</v>
      </c>
      <c r="I892" s="2" t="s">
        <v>6</v>
      </c>
      <c r="J892" s="7">
        <f>Tabla_cocina[[#This Row],[Precio Unitario]]*Tabla_cocina[[#This Row],[Cantidad Ordenada]]</f>
        <v>60</v>
      </c>
      <c r="K892" s="7">
        <f>Tabla_cocina[[#This Row],[Total del Pedido]]</f>
        <v>60</v>
      </c>
      <c r="L892" s="7">
        <f>Tabla_cocina[[#This Row],[Ganancia Bruta]]-Tabla_cocina[[#This Row],[Costo]]</f>
        <v>24</v>
      </c>
      <c r="M892" s="7">
        <f>Tabla_cocina[[#This Row],[Costo Unitario]]*Tabla_cocina[[#This Row],[Cantidad Ordenada]]</f>
        <v>36</v>
      </c>
      <c r="N892" s="12">
        <f>(Tabla_cocina[[#This Row],[Ganancia Neta]]/Tabla_cocina[[#This Row],[Costo]])</f>
        <v>0.66666666666666663</v>
      </c>
      <c r="O892" s="17">
        <f>Tabla_cocina[[#This Row],[Tiempo de Preparacion]]/1440</f>
        <v>3.9583333333333331E-2</v>
      </c>
    </row>
    <row r="893" spans="1:15" x14ac:dyDescent="0.3">
      <c r="A893" s="1">
        <v>349</v>
      </c>
      <c r="B893" s="1">
        <v>13</v>
      </c>
      <c r="C893" s="2" t="s">
        <v>7</v>
      </c>
      <c r="D893" s="2" t="s">
        <v>85</v>
      </c>
      <c r="E893" s="3">
        <v>18</v>
      </c>
      <c r="F893" s="3">
        <v>30</v>
      </c>
      <c r="G893" s="1">
        <v>2</v>
      </c>
      <c r="H893" s="1">
        <v>25</v>
      </c>
      <c r="I893" s="2" t="s">
        <v>8</v>
      </c>
      <c r="J893" s="7">
        <f>Tabla_cocina[[#This Row],[Precio Unitario]]*Tabla_cocina[[#This Row],[Cantidad Ordenada]]</f>
        <v>60</v>
      </c>
      <c r="K893" s="7">
        <f>Tabla_cocina[[#This Row],[Total del Pedido]]</f>
        <v>60</v>
      </c>
      <c r="L893" s="7">
        <f>Tabla_cocina[[#This Row],[Ganancia Bruta]]-Tabla_cocina[[#This Row],[Costo]]</f>
        <v>24</v>
      </c>
      <c r="M893" s="7">
        <f>Tabla_cocina[[#This Row],[Costo Unitario]]*Tabla_cocina[[#This Row],[Cantidad Ordenada]]</f>
        <v>36</v>
      </c>
      <c r="N893" s="12">
        <f>(Tabla_cocina[[#This Row],[Ganancia Neta]]/Tabla_cocina[[#This Row],[Costo]])</f>
        <v>0.66666666666666663</v>
      </c>
      <c r="O893" s="17">
        <f>Tabla_cocina[[#This Row],[Tiempo de Preparacion]]/1440</f>
        <v>1.7361111111111112E-2</v>
      </c>
    </row>
    <row r="894" spans="1:15" x14ac:dyDescent="0.3">
      <c r="A894" s="1">
        <v>349</v>
      </c>
      <c r="B894" s="1">
        <v>13</v>
      </c>
      <c r="C894" s="2" t="s">
        <v>16</v>
      </c>
      <c r="D894" s="2" t="s">
        <v>93</v>
      </c>
      <c r="E894" s="3">
        <v>11</v>
      </c>
      <c r="F894" s="3">
        <v>19</v>
      </c>
      <c r="G894" s="1">
        <v>3</v>
      </c>
      <c r="H894" s="1">
        <v>7</v>
      </c>
      <c r="I894" s="2" t="s">
        <v>6</v>
      </c>
      <c r="J894" s="7">
        <f>Tabla_cocina[[#This Row],[Precio Unitario]]*Tabla_cocina[[#This Row],[Cantidad Ordenada]]</f>
        <v>57</v>
      </c>
      <c r="K894" s="7">
        <f>Tabla_cocina[[#This Row],[Total del Pedido]]</f>
        <v>57</v>
      </c>
      <c r="L894" s="7">
        <f>Tabla_cocina[[#This Row],[Ganancia Bruta]]-Tabla_cocina[[#This Row],[Costo]]</f>
        <v>24</v>
      </c>
      <c r="M894" s="7">
        <f>Tabla_cocina[[#This Row],[Costo Unitario]]*Tabla_cocina[[#This Row],[Cantidad Ordenada]]</f>
        <v>33</v>
      </c>
      <c r="N894" s="12">
        <f>(Tabla_cocina[[#This Row],[Ganancia Neta]]/Tabla_cocina[[#This Row],[Costo]])</f>
        <v>0.72727272727272729</v>
      </c>
      <c r="O894" s="17">
        <f>Tabla_cocina[[#This Row],[Tiempo de Preparacion]]/1440</f>
        <v>4.8611111111111112E-3</v>
      </c>
    </row>
    <row r="895" spans="1:15" x14ac:dyDescent="0.3">
      <c r="A895" s="1">
        <v>349</v>
      </c>
      <c r="B895" s="1">
        <v>13</v>
      </c>
      <c r="C895" s="2" t="s">
        <v>17</v>
      </c>
      <c r="D895" s="2" t="s">
        <v>94</v>
      </c>
      <c r="E895" s="3">
        <v>21</v>
      </c>
      <c r="F895" s="3">
        <v>35</v>
      </c>
      <c r="G895" s="1">
        <v>1</v>
      </c>
      <c r="H895" s="1">
        <v>53</v>
      </c>
      <c r="I895" s="2" t="s">
        <v>6</v>
      </c>
      <c r="J895" s="7">
        <f>Tabla_cocina[[#This Row],[Precio Unitario]]*Tabla_cocina[[#This Row],[Cantidad Ordenada]]</f>
        <v>35</v>
      </c>
      <c r="K895" s="7">
        <f>Tabla_cocina[[#This Row],[Total del Pedido]]</f>
        <v>35</v>
      </c>
      <c r="L895" s="7">
        <f>Tabla_cocina[[#This Row],[Ganancia Bruta]]-Tabla_cocina[[#This Row],[Costo]]</f>
        <v>14</v>
      </c>
      <c r="M895" s="7">
        <f>Tabla_cocina[[#This Row],[Costo Unitario]]*Tabla_cocina[[#This Row],[Cantidad Ordenada]]</f>
        <v>21</v>
      </c>
      <c r="N895" s="12">
        <f>(Tabla_cocina[[#This Row],[Ganancia Neta]]/Tabla_cocina[[#This Row],[Costo]])</f>
        <v>0.66666666666666663</v>
      </c>
      <c r="O895" s="17">
        <f>Tabla_cocina[[#This Row],[Tiempo de Preparacion]]/1440</f>
        <v>3.6805555555555557E-2</v>
      </c>
    </row>
    <row r="896" spans="1:15" x14ac:dyDescent="0.3">
      <c r="A896" s="1">
        <v>350</v>
      </c>
      <c r="B896" s="1">
        <v>2</v>
      </c>
      <c r="C896" s="2" t="s">
        <v>9</v>
      </c>
      <c r="D896" s="2" t="s">
        <v>86</v>
      </c>
      <c r="E896" s="3">
        <v>19</v>
      </c>
      <c r="F896" s="3">
        <v>31</v>
      </c>
      <c r="G896" s="1">
        <v>2</v>
      </c>
      <c r="H896" s="1">
        <v>52</v>
      </c>
      <c r="I896" s="2" t="s">
        <v>8</v>
      </c>
      <c r="J896" s="7">
        <f>Tabla_cocina[[#This Row],[Precio Unitario]]*Tabla_cocina[[#This Row],[Cantidad Ordenada]]</f>
        <v>62</v>
      </c>
      <c r="K896" s="7">
        <f>Tabla_cocina[[#This Row],[Total del Pedido]]</f>
        <v>62</v>
      </c>
      <c r="L896" s="7">
        <f>Tabla_cocina[[#This Row],[Ganancia Bruta]]-Tabla_cocina[[#This Row],[Costo]]</f>
        <v>24</v>
      </c>
      <c r="M896" s="7">
        <f>Tabla_cocina[[#This Row],[Costo Unitario]]*Tabla_cocina[[#This Row],[Cantidad Ordenada]]</f>
        <v>38</v>
      </c>
      <c r="N896" s="12">
        <f>(Tabla_cocina[[#This Row],[Ganancia Neta]]/Tabla_cocina[[#This Row],[Costo]])</f>
        <v>0.63157894736842102</v>
      </c>
      <c r="O896" s="17">
        <f>Tabla_cocina[[#This Row],[Tiempo de Preparacion]]/1440</f>
        <v>3.6111111111111108E-2</v>
      </c>
    </row>
    <row r="897" spans="1:15" x14ac:dyDescent="0.3">
      <c r="A897" s="1">
        <v>350</v>
      </c>
      <c r="B897" s="1">
        <v>2</v>
      </c>
      <c r="C897" s="2" t="s">
        <v>10</v>
      </c>
      <c r="D897" s="2" t="s">
        <v>87</v>
      </c>
      <c r="E897" s="3">
        <v>16</v>
      </c>
      <c r="F897" s="3">
        <v>27</v>
      </c>
      <c r="G897" s="1">
        <v>3</v>
      </c>
      <c r="H897" s="1">
        <v>57</v>
      </c>
      <c r="I897" s="2" t="s">
        <v>8</v>
      </c>
      <c r="J897" s="7">
        <f>Tabla_cocina[[#This Row],[Precio Unitario]]*Tabla_cocina[[#This Row],[Cantidad Ordenada]]</f>
        <v>81</v>
      </c>
      <c r="K897" s="7">
        <f>Tabla_cocina[[#This Row],[Total del Pedido]]</f>
        <v>81</v>
      </c>
      <c r="L897" s="7">
        <f>Tabla_cocina[[#This Row],[Ganancia Bruta]]-Tabla_cocina[[#This Row],[Costo]]</f>
        <v>33</v>
      </c>
      <c r="M897" s="7">
        <f>Tabla_cocina[[#This Row],[Costo Unitario]]*Tabla_cocina[[#This Row],[Cantidad Ordenada]]</f>
        <v>48</v>
      </c>
      <c r="N897" s="12">
        <f>(Tabla_cocina[[#This Row],[Ganancia Neta]]/Tabla_cocina[[#This Row],[Costo]])</f>
        <v>0.6875</v>
      </c>
      <c r="O897" s="17">
        <f>Tabla_cocina[[#This Row],[Tiempo de Preparacion]]/1440</f>
        <v>3.9583333333333331E-2</v>
      </c>
    </row>
    <row r="898" spans="1:15" x14ac:dyDescent="0.3">
      <c r="A898" s="1">
        <v>351</v>
      </c>
      <c r="B898" s="1">
        <v>1</v>
      </c>
      <c r="C898" s="2" t="s">
        <v>18</v>
      </c>
      <c r="D898" s="2" t="s">
        <v>95</v>
      </c>
      <c r="E898" s="3">
        <v>19</v>
      </c>
      <c r="F898" s="3">
        <v>32</v>
      </c>
      <c r="G898" s="1">
        <v>3</v>
      </c>
      <c r="H898" s="1">
        <v>18</v>
      </c>
      <c r="I898" s="2" t="s">
        <v>8</v>
      </c>
      <c r="J898" s="7">
        <f>Tabla_cocina[[#This Row],[Precio Unitario]]*Tabla_cocina[[#This Row],[Cantidad Ordenada]]</f>
        <v>96</v>
      </c>
      <c r="K898" s="7">
        <f>Tabla_cocina[[#This Row],[Total del Pedido]]</f>
        <v>96</v>
      </c>
      <c r="L898" s="7">
        <f>Tabla_cocina[[#This Row],[Ganancia Bruta]]-Tabla_cocina[[#This Row],[Costo]]</f>
        <v>39</v>
      </c>
      <c r="M898" s="7">
        <f>Tabla_cocina[[#This Row],[Costo Unitario]]*Tabla_cocina[[#This Row],[Cantidad Ordenada]]</f>
        <v>57</v>
      </c>
      <c r="N898" s="12">
        <f>(Tabla_cocina[[#This Row],[Ganancia Neta]]/Tabla_cocina[[#This Row],[Costo]])</f>
        <v>0.68421052631578949</v>
      </c>
      <c r="O898" s="17">
        <f>Tabla_cocina[[#This Row],[Tiempo de Preparacion]]/1440</f>
        <v>1.2500000000000001E-2</v>
      </c>
    </row>
    <row r="899" spans="1:15" x14ac:dyDescent="0.3">
      <c r="A899" s="1">
        <v>351</v>
      </c>
      <c r="B899" s="1">
        <v>1</v>
      </c>
      <c r="C899" s="2" t="s">
        <v>17</v>
      </c>
      <c r="D899" s="2" t="s">
        <v>94</v>
      </c>
      <c r="E899" s="3">
        <v>21</v>
      </c>
      <c r="F899" s="3">
        <v>35</v>
      </c>
      <c r="G899" s="1">
        <v>3</v>
      </c>
      <c r="H899" s="1">
        <v>7</v>
      </c>
      <c r="I899" s="2" t="s">
        <v>8</v>
      </c>
      <c r="J899" s="7">
        <f>Tabla_cocina[[#This Row],[Precio Unitario]]*Tabla_cocina[[#This Row],[Cantidad Ordenada]]</f>
        <v>105</v>
      </c>
      <c r="K899" s="7">
        <f>Tabla_cocina[[#This Row],[Total del Pedido]]</f>
        <v>105</v>
      </c>
      <c r="L899" s="7">
        <f>Tabla_cocina[[#This Row],[Ganancia Bruta]]-Tabla_cocina[[#This Row],[Costo]]</f>
        <v>42</v>
      </c>
      <c r="M899" s="7">
        <f>Tabla_cocina[[#This Row],[Costo Unitario]]*Tabla_cocina[[#This Row],[Cantidad Ordenada]]</f>
        <v>63</v>
      </c>
      <c r="N899" s="12">
        <f>(Tabla_cocina[[#This Row],[Ganancia Neta]]/Tabla_cocina[[#This Row],[Costo]])</f>
        <v>0.66666666666666663</v>
      </c>
      <c r="O899" s="17">
        <f>Tabla_cocina[[#This Row],[Tiempo de Preparacion]]/1440</f>
        <v>4.8611111111111112E-3</v>
      </c>
    </row>
    <row r="900" spans="1:15" x14ac:dyDescent="0.3">
      <c r="A900" s="1">
        <v>352</v>
      </c>
      <c r="B900" s="1">
        <v>1</v>
      </c>
      <c r="C900" s="2" t="s">
        <v>14</v>
      </c>
      <c r="D900" s="2" t="s">
        <v>91</v>
      </c>
      <c r="E900" s="3">
        <v>20</v>
      </c>
      <c r="F900" s="3">
        <v>33</v>
      </c>
      <c r="G900" s="1">
        <v>3</v>
      </c>
      <c r="H900" s="1">
        <v>7</v>
      </c>
      <c r="I900" s="2" t="s">
        <v>8</v>
      </c>
      <c r="J900" s="7">
        <f>Tabla_cocina[[#This Row],[Precio Unitario]]*Tabla_cocina[[#This Row],[Cantidad Ordenada]]</f>
        <v>99</v>
      </c>
      <c r="K900" s="7">
        <f>Tabla_cocina[[#This Row],[Total del Pedido]]</f>
        <v>99</v>
      </c>
      <c r="L900" s="7">
        <f>Tabla_cocina[[#This Row],[Ganancia Bruta]]-Tabla_cocina[[#This Row],[Costo]]</f>
        <v>39</v>
      </c>
      <c r="M900" s="7">
        <f>Tabla_cocina[[#This Row],[Costo Unitario]]*Tabla_cocina[[#This Row],[Cantidad Ordenada]]</f>
        <v>60</v>
      </c>
      <c r="N900" s="12">
        <f>(Tabla_cocina[[#This Row],[Ganancia Neta]]/Tabla_cocina[[#This Row],[Costo]])</f>
        <v>0.65</v>
      </c>
      <c r="O900" s="17">
        <f>Tabla_cocina[[#This Row],[Tiempo de Preparacion]]/1440</f>
        <v>4.8611111111111112E-3</v>
      </c>
    </row>
    <row r="901" spans="1:15" x14ac:dyDescent="0.3">
      <c r="A901" s="1">
        <v>353</v>
      </c>
      <c r="B901" s="1">
        <v>7</v>
      </c>
      <c r="C901" s="2" t="s">
        <v>19</v>
      </c>
      <c r="D901" s="2" t="s">
        <v>96</v>
      </c>
      <c r="E901" s="3">
        <v>13</v>
      </c>
      <c r="F901" s="3">
        <v>22</v>
      </c>
      <c r="G901" s="1">
        <v>2</v>
      </c>
      <c r="H901" s="1">
        <v>50</v>
      </c>
      <c r="I901" s="2" t="s">
        <v>8</v>
      </c>
      <c r="J901" s="7">
        <f>Tabla_cocina[[#This Row],[Precio Unitario]]*Tabla_cocina[[#This Row],[Cantidad Ordenada]]</f>
        <v>44</v>
      </c>
      <c r="K901" s="7">
        <f>Tabla_cocina[[#This Row],[Total del Pedido]]</f>
        <v>44</v>
      </c>
      <c r="L901" s="7">
        <f>Tabla_cocina[[#This Row],[Ganancia Bruta]]-Tabla_cocina[[#This Row],[Costo]]</f>
        <v>18</v>
      </c>
      <c r="M901" s="7">
        <f>Tabla_cocina[[#This Row],[Costo Unitario]]*Tabla_cocina[[#This Row],[Cantidad Ordenada]]</f>
        <v>26</v>
      </c>
      <c r="N901" s="12">
        <f>(Tabla_cocina[[#This Row],[Ganancia Neta]]/Tabla_cocina[[#This Row],[Costo]])</f>
        <v>0.69230769230769229</v>
      </c>
      <c r="O901" s="17">
        <f>Tabla_cocina[[#This Row],[Tiempo de Preparacion]]/1440</f>
        <v>3.4722222222222224E-2</v>
      </c>
    </row>
    <row r="902" spans="1:15" x14ac:dyDescent="0.3">
      <c r="A902" s="1">
        <v>353</v>
      </c>
      <c r="B902" s="1">
        <v>7</v>
      </c>
      <c r="C902" s="2" t="s">
        <v>7</v>
      </c>
      <c r="D902" s="2" t="s">
        <v>85</v>
      </c>
      <c r="E902" s="3">
        <v>18</v>
      </c>
      <c r="F902" s="3">
        <v>30</v>
      </c>
      <c r="G902" s="1">
        <v>1</v>
      </c>
      <c r="H902" s="1">
        <v>16</v>
      </c>
      <c r="I902" s="2" t="s">
        <v>6</v>
      </c>
      <c r="J902" s="7">
        <f>Tabla_cocina[[#This Row],[Precio Unitario]]*Tabla_cocina[[#This Row],[Cantidad Ordenada]]</f>
        <v>30</v>
      </c>
      <c r="K902" s="7">
        <f>Tabla_cocina[[#This Row],[Total del Pedido]]</f>
        <v>30</v>
      </c>
      <c r="L902" s="7">
        <f>Tabla_cocina[[#This Row],[Ganancia Bruta]]-Tabla_cocina[[#This Row],[Costo]]</f>
        <v>12</v>
      </c>
      <c r="M902" s="7">
        <f>Tabla_cocina[[#This Row],[Costo Unitario]]*Tabla_cocina[[#This Row],[Cantidad Ordenada]]</f>
        <v>18</v>
      </c>
      <c r="N902" s="12">
        <f>(Tabla_cocina[[#This Row],[Ganancia Neta]]/Tabla_cocina[[#This Row],[Costo]])</f>
        <v>0.66666666666666663</v>
      </c>
      <c r="O902" s="17">
        <f>Tabla_cocina[[#This Row],[Tiempo de Preparacion]]/1440</f>
        <v>1.1111111111111112E-2</v>
      </c>
    </row>
    <row r="903" spans="1:15" x14ac:dyDescent="0.3">
      <c r="A903" s="1">
        <v>353</v>
      </c>
      <c r="B903" s="1">
        <v>7</v>
      </c>
      <c r="C903" s="2" t="s">
        <v>17</v>
      </c>
      <c r="D903" s="2" t="s">
        <v>94</v>
      </c>
      <c r="E903" s="3">
        <v>21</v>
      </c>
      <c r="F903" s="3">
        <v>35</v>
      </c>
      <c r="G903" s="1">
        <v>2</v>
      </c>
      <c r="H903" s="1">
        <v>37</v>
      </c>
      <c r="I903" s="2" t="s">
        <v>6</v>
      </c>
      <c r="J903" s="7">
        <f>Tabla_cocina[[#This Row],[Precio Unitario]]*Tabla_cocina[[#This Row],[Cantidad Ordenada]]</f>
        <v>70</v>
      </c>
      <c r="K903" s="7">
        <f>Tabla_cocina[[#This Row],[Total del Pedido]]</f>
        <v>70</v>
      </c>
      <c r="L903" s="7">
        <f>Tabla_cocina[[#This Row],[Ganancia Bruta]]-Tabla_cocina[[#This Row],[Costo]]</f>
        <v>28</v>
      </c>
      <c r="M903" s="7">
        <f>Tabla_cocina[[#This Row],[Costo Unitario]]*Tabla_cocina[[#This Row],[Cantidad Ordenada]]</f>
        <v>42</v>
      </c>
      <c r="N903" s="12">
        <f>(Tabla_cocina[[#This Row],[Ganancia Neta]]/Tabla_cocina[[#This Row],[Costo]])</f>
        <v>0.66666666666666663</v>
      </c>
      <c r="O903" s="17">
        <f>Tabla_cocina[[#This Row],[Tiempo de Preparacion]]/1440</f>
        <v>2.5694444444444443E-2</v>
      </c>
    </row>
    <row r="904" spans="1:15" x14ac:dyDescent="0.3">
      <c r="A904" s="1">
        <v>353</v>
      </c>
      <c r="B904" s="1">
        <v>7</v>
      </c>
      <c r="C904" s="2" t="s">
        <v>20</v>
      </c>
      <c r="D904" s="2" t="s">
        <v>97</v>
      </c>
      <c r="E904" s="3">
        <v>20</v>
      </c>
      <c r="F904" s="3">
        <v>34</v>
      </c>
      <c r="G904" s="1">
        <v>2</v>
      </c>
      <c r="H904" s="1">
        <v>25</v>
      </c>
      <c r="I904" s="2" t="s">
        <v>8</v>
      </c>
      <c r="J904" s="7">
        <f>Tabla_cocina[[#This Row],[Precio Unitario]]*Tabla_cocina[[#This Row],[Cantidad Ordenada]]</f>
        <v>68</v>
      </c>
      <c r="K904" s="7">
        <f>Tabla_cocina[[#This Row],[Total del Pedido]]</f>
        <v>68</v>
      </c>
      <c r="L904" s="7">
        <f>Tabla_cocina[[#This Row],[Ganancia Bruta]]-Tabla_cocina[[#This Row],[Costo]]</f>
        <v>28</v>
      </c>
      <c r="M904" s="7">
        <f>Tabla_cocina[[#This Row],[Costo Unitario]]*Tabla_cocina[[#This Row],[Cantidad Ordenada]]</f>
        <v>40</v>
      </c>
      <c r="N904" s="12">
        <f>(Tabla_cocina[[#This Row],[Ganancia Neta]]/Tabla_cocina[[#This Row],[Costo]])</f>
        <v>0.7</v>
      </c>
      <c r="O904" s="17">
        <f>Tabla_cocina[[#This Row],[Tiempo de Preparacion]]/1440</f>
        <v>1.7361111111111112E-2</v>
      </c>
    </row>
    <row r="905" spans="1:15" x14ac:dyDescent="0.3">
      <c r="A905" s="1">
        <v>354</v>
      </c>
      <c r="B905" s="1">
        <v>12</v>
      </c>
      <c r="C905" s="2" t="s">
        <v>16</v>
      </c>
      <c r="D905" s="2" t="s">
        <v>93</v>
      </c>
      <c r="E905" s="3">
        <v>11</v>
      </c>
      <c r="F905" s="3">
        <v>19</v>
      </c>
      <c r="G905" s="1">
        <v>3</v>
      </c>
      <c r="H905" s="1">
        <v>32</v>
      </c>
      <c r="I905" s="2" t="s">
        <v>8</v>
      </c>
      <c r="J905" s="7">
        <f>Tabla_cocina[[#This Row],[Precio Unitario]]*Tabla_cocina[[#This Row],[Cantidad Ordenada]]</f>
        <v>57</v>
      </c>
      <c r="K905" s="7">
        <f>Tabla_cocina[[#This Row],[Total del Pedido]]</f>
        <v>57</v>
      </c>
      <c r="L905" s="7">
        <f>Tabla_cocina[[#This Row],[Ganancia Bruta]]-Tabla_cocina[[#This Row],[Costo]]</f>
        <v>24</v>
      </c>
      <c r="M905" s="7">
        <f>Tabla_cocina[[#This Row],[Costo Unitario]]*Tabla_cocina[[#This Row],[Cantidad Ordenada]]</f>
        <v>33</v>
      </c>
      <c r="N905" s="12">
        <f>(Tabla_cocina[[#This Row],[Ganancia Neta]]/Tabla_cocina[[#This Row],[Costo]])</f>
        <v>0.72727272727272729</v>
      </c>
      <c r="O905" s="17">
        <f>Tabla_cocina[[#This Row],[Tiempo de Preparacion]]/1440</f>
        <v>2.2222222222222223E-2</v>
      </c>
    </row>
    <row r="906" spans="1:15" x14ac:dyDescent="0.3">
      <c r="A906" s="1">
        <v>354</v>
      </c>
      <c r="B906" s="1">
        <v>12</v>
      </c>
      <c r="C906" s="2" t="s">
        <v>18</v>
      </c>
      <c r="D906" s="2" t="s">
        <v>95</v>
      </c>
      <c r="E906" s="3">
        <v>19</v>
      </c>
      <c r="F906" s="3">
        <v>32</v>
      </c>
      <c r="G906" s="1">
        <v>2</v>
      </c>
      <c r="H906" s="1">
        <v>49</v>
      </c>
      <c r="I906" s="2" t="s">
        <v>8</v>
      </c>
      <c r="J906" s="7">
        <f>Tabla_cocina[[#This Row],[Precio Unitario]]*Tabla_cocina[[#This Row],[Cantidad Ordenada]]</f>
        <v>64</v>
      </c>
      <c r="K906" s="7">
        <f>Tabla_cocina[[#This Row],[Total del Pedido]]</f>
        <v>64</v>
      </c>
      <c r="L906" s="7">
        <f>Tabla_cocina[[#This Row],[Ganancia Bruta]]-Tabla_cocina[[#This Row],[Costo]]</f>
        <v>26</v>
      </c>
      <c r="M906" s="7">
        <f>Tabla_cocina[[#This Row],[Costo Unitario]]*Tabla_cocina[[#This Row],[Cantidad Ordenada]]</f>
        <v>38</v>
      </c>
      <c r="N906" s="12">
        <f>(Tabla_cocina[[#This Row],[Ganancia Neta]]/Tabla_cocina[[#This Row],[Costo]])</f>
        <v>0.68421052631578949</v>
      </c>
      <c r="O906" s="17">
        <f>Tabla_cocina[[#This Row],[Tiempo de Preparacion]]/1440</f>
        <v>3.4027777777777775E-2</v>
      </c>
    </row>
    <row r="907" spans="1:15" x14ac:dyDescent="0.3">
      <c r="A907" s="1">
        <v>354</v>
      </c>
      <c r="B907" s="1">
        <v>12</v>
      </c>
      <c r="C907" s="2" t="s">
        <v>24</v>
      </c>
      <c r="D907" s="2" t="s">
        <v>101</v>
      </c>
      <c r="E907" s="3">
        <v>10</v>
      </c>
      <c r="F907" s="3">
        <v>18</v>
      </c>
      <c r="G907" s="1">
        <v>2</v>
      </c>
      <c r="H907" s="1">
        <v>7</v>
      </c>
      <c r="I907" s="2" t="s">
        <v>8</v>
      </c>
      <c r="J907" s="7">
        <f>Tabla_cocina[[#This Row],[Precio Unitario]]*Tabla_cocina[[#This Row],[Cantidad Ordenada]]</f>
        <v>36</v>
      </c>
      <c r="K907" s="7">
        <f>Tabla_cocina[[#This Row],[Total del Pedido]]</f>
        <v>36</v>
      </c>
      <c r="L907" s="7">
        <f>Tabla_cocina[[#This Row],[Ganancia Bruta]]-Tabla_cocina[[#This Row],[Costo]]</f>
        <v>16</v>
      </c>
      <c r="M907" s="7">
        <f>Tabla_cocina[[#This Row],[Costo Unitario]]*Tabla_cocina[[#This Row],[Cantidad Ordenada]]</f>
        <v>20</v>
      </c>
      <c r="N907" s="12">
        <f>(Tabla_cocina[[#This Row],[Ganancia Neta]]/Tabla_cocina[[#This Row],[Costo]])</f>
        <v>0.8</v>
      </c>
      <c r="O907" s="17">
        <f>Tabla_cocina[[#This Row],[Tiempo de Preparacion]]/1440</f>
        <v>4.8611111111111112E-3</v>
      </c>
    </row>
    <row r="908" spans="1:15" x14ac:dyDescent="0.3">
      <c r="A908" s="1">
        <v>354</v>
      </c>
      <c r="B908" s="1">
        <v>12</v>
      </c>
      <c r="C908" s="2" t="s">
        <v>5</v>
      </c>
      <c r="D908" s="2" t="s">
        <v>84</v>
      </c>
      <c r="E908" s="3">
        <v>14</v>
      </c>
      <c r="F908" s="3">
        <v>24</v>
      </c>
      <c r="G908" s="1">
        <v>1</v>
      </c>
      <c r="H908" s="1">
        <v>49</v>
      </c>
      <c r="I908" s="2" t="s">
        <v>8</v>
      </c>
      <c r="J908" s="7">
        <f>Tabla_cocina[[#This Row],[Precio Unitario]]*Tabla_cocina[[#This Row],[Cantidad Ordenada]]</f>
        <v>24</v>
      </c>
      <c r="K908" s="7">
        <f>Tabla_cocina[[#This Row],[Total del Pedido]]</f>
        <v>24</v>
      </c>
      <c r="L908" s="7">
        <f>Tabla_cocina[[#This Row],[Ganancia Bruta]]-Tabla_cocina[[#This Row],[Costo]]</f>
        <v>10</v>
      </c>
      <c r="M908" s="7">
        <f>Tabla_cocina[[#This Row],[Costo Unitario]]*Tabla_cocina[[#This Row],[Cantidad Ordenada]]</f>
        <v>14</v>
      </c>
      <c r="N908" s="12">
        <f>(Tabla_cocina[[#This Row],[Ganancia Neta]]/Tabla_cocina[[#This Row],[Costo]])</f>
        <v>0.7142857142857143</v>
      </c>
      <c r="O908" s="17">
        <f>Tabla_cocina[[#This Row],[Tiempo de Preparacion]]/1440</f>
        <v>3.4027777777777775E-2</v>
      </c>
    </row>
    <row r="909" spans="1:15" x14ac:dyDescent="0.3">
      <c r="A909" s="1">
        <v>355</v>
      </c>
      <c r="B909" s="1">
        <v>4</v>
      </c>
      <c r="C909" s="2" t="s">
        <v>25</v>
      </c>
      <c r="D909" s="2" t="s">
        <v>102</v>
      </c>
      <c r="E909" s="3">
        <v>15</v>
      </c>
      <c r="F909" s="3">
        <v>26</v>
      </c>
      <c r="G909" s="1">
        <v>1</v>
      </c>
      <c r="H909" s="1">
        <v>7</v>
      </c>
      <c r="I909" s="2" t="s">
        <v>8</v>
      </c>
      <c r="J909" s="7">
        <f>Tabla_cocina[[#This Row],[Precio Unitario]]*Tabla_cocina[[#This Row],[Cantidad Ordenada]]</f>
        <v>26</v>
      </c>
      <c r="K909" s="7">
        <f>Tabla_cocina[[#This Row],[Total del Pedido]]</f>
        <v>26</v>
      </c>
      <c r="L909" s="7">
        <f>Tabla_cocina[[#This Row],[Ganancia Bruta]]-Tabla_cocina[[#This Row],[Costo]]</f>
        <v>11</v>
      </c>
      <c r="M909" s="7">
        <f>Tabla_cocina[[#This Row],[Costo Unitario]]*Tabla_cocina[[#This Row],[Cantidad Ordenada]]</f>
        <v>15</v>
      </c>
      <c r="N909" s="12">
        <f>(Tabla_cocina[[#This Row],[Ganancia Neta]]/Tabla_cocina[[#This Row],[Costo]])</f>
        <v>0.73333333333333328</v>
      </c>
      <c r="O909" s="17">
        <f>Tabla_cocina[[#This Row],[Tiempo de Preparacion]]/1440</f>
        <v>4.8611111111111112E-3</v>
      </c>
    </row>
    <row r="910" spans="1:15" x14ac:dyDescent="0.3">
      <c r="A910" s="1">
        <v>356</v>
      </c>
      <c r="B910" s="1">
        <v>1</v>
      </c>
      <c r="C910" s="2" t="s">
        <v>24</v>
      </c>
      <c r="D910" s="2" t="s">
        <v>101</v>
      </c>
      <c r="E910" s="3">
        <v>10</v>
      </c>
      <c r="F910" s="3">
        <v>18</v>
      </c>
      <c r="G910" s="1">
        <v>2</v>
      </c>
      <c r="H910" s="1">
        <v>7</v>
      </c>
      <c r="I910" s="2" t="s">
        <v>6</v>
      </c>
      <c r="J910" s="7">
        <f>Tabla_cocina[[#This Row],[Precio Unitario]]*Tabla_cocina[[#This Row],[Cantidad Ordenada]]</f>
        <v>36</v>
      </c>
      <c r="K910" s="7">
        <f>Tabla_cocina[[#This Row],[Total del Pedido]]</f>
        <v>36</v>
      </c>
      <c r="L910" s="7">
        <f>Tabla_cocina[[#This Row],[Ganancia Bruta]]-Tabla_cocina[[#This Row],[Costo]]</f>
        <v>16</v>
      </c>
      <c r="M910" s="7">
        <f>Tabla_cocina[[#This Row],[Costo Unitario]]*Tabla_cocina[[#This Row],[Cantidad Ordenada]]</f>
        <v>20</v>
      </c>
      <c r="N910" s="12">
        <f>(Tabla_cocina[[#This Row],[Ganancia Neta]]/Tabla_cocina[[#This Row],[Costo]])</f>
        <v>0.8</v>
      </c>
      <c r="O910" s="17">
        <f>Tabla_cocina[[#This Row],[Tiempo de Preparacion]]/1440</f>
        <v>4.8611111111111112E-3</v>
      </c>
    </row>
    <row r="911" spans="1:15" x14ac:dyDescent="0.3">
      <c r="A911" s="1">
        <v>357</v>
      </c>
      <c r="B911" s="1">
        <v>17</v>
      </c>
      <c r="C911" s="2" t="s">
        <v>26</v>
      </c>
      <c r="D911" s="2" t="s">
        <v>103</v>
      </c>
      <c r="E911" s="3">
        <v>15</v>
      </c>
      <c r="F911" s="3">
        <v>25</v>
      </c>
      <c r="G911" s="1">
        <v>1</v>
      </c>
      <c r="H911" s="1">
        <v>12</v>
      </c>
      <c r="I911" s="2" t="s">
        <v>6</v>
      </c>
      <c r="J911" s="7">
        <f>Tabla_cocina[[#This Row],[Precio Unitario]]*Tabla_cocina[[#This Row],[Cantidad Ordenada]]</f>
        <v>25</v>
      </c>
      <c r="K911" s="7">
        <f>Tabla_cocina[[#This Row],[Total del Pedido]]</f>
        <v>25</v>
      </c>
      <c r="L911" s="7">
        <f>Tabla_cocina[[#This Row],[Ganancia Bruta]]-Tabla_cocina[[#This Row],[Costo]]</f>
        <v>10</v>
      </c>
      <c r="M911" s="7">
        <f>Tabla_cocina[[#This Row],[Costo Unitario]]*Tabla_cocina[[#This Row],[Cantidad Ordenada]]</f>
        <v>15</v>
      </c>
      <c r="N911" s="12">
        <f>(Tabla_cocina[[#This Row],[Ganancia Neta]]/Tabla_cocina[[#This Row],[Costo]])</f>
        <v>0.66666666666666663</v>
      </c>
      <c r="O911" s="17">
        <f>Tabla_cocina[[#This Row],[Tiempo de Preparacion]]/1440</f>
        <v>8.3333333333333332E-3</v>
      </c>
    </row>
    <row r="912" spans="1:15" x14ac:dyDescent="0.3">
      <c r="A912" s="1">
        <v>357</v>
      </c>
      <c r="B912" s="1">
        <v>17</v>
      </c>
      <c r="C912" s="2" t="s">
        <v>21</v>
      </c>
      <c r="D912" s="2" t="s">
        <v>98</v>
      </c>
      <c r="E912" s="3">
        <v>12</v>
      </c>
      <c r="F912" s="3">
        <v>20</v>
      </c>
      <c r="G912" s="1">
        <v>2</v>
      </c>
      <c r="H912" s="1">
        <v>5</v>
      </c>
      <c r="I912" s="2" t="s">
        <v>8</v>
      </c>
      <c r="J912" s="7">
        <f>Tabla_cocina[[#This Row],[Precio Unitario]]*Tabla_cocina[[#This Row],[Cantidad Ordenada]]</f>
        <v>40</v>
      </c>
      <c r="K912" s="7">
        <f>Tabla_cocina[[#This Row],[Total del Pedido]]</f>
        <v>40</v>
      </c>
      <c r="L912" s="7">
        <f>Tabla_cocina[[#This Row],[Ganancia Bruta]]-Tabla_cocina[[#This Row],[Costo]]</f>
        <v>16</v>
      </c>
      <c r="M912" s="7">
        <f>Tabla_cocina[[#This Row],[Costo Unitario]]*Tabla_cocina[[#This Row],[Cantidad Ordenada]]</f>
        <v>24</v>
      </c>
      <c r="N912" s="12">
        <f>(Tabla_cocina[[#This Row],[Ganancia Neta]]/Tabla_cocina[[#This Row],[Costo]])</f>
        <v>0.66666666666666663</v>
      </c>
      <c r="O912" s="17">
        <f>Tabla_cocina[[#This Row],[Tiempo de Preparacion]]/1440</f>
        <v>3.472222222222222E-3</v>
      </c>
    </row>
    <row r="913" spans="1:15" x14ac:dyDescent="0.3">
      <c r="A913" s="1">
        <v>357</v>
      </c>
      <c r="B913" s="1">
        <v>17</v>
      </c>
      <c r="C913" s="2" t="s">
        <v>10</v>
      </c>
      <c r="D913" s="2" t="s">
        <v>87</v>
      </c>
      <c r="E913" s="3">
        <v>16</v>
      </c>
      <c r="F913" s="3">
        <v>27</v>
      </c>
      <c r="G913" s="1">
        <v>3</v>
      </c>
      <c r="H913" s="1">
        <v>31</v>
      </c>
      <c r="I913" s="2" t="s">
        <v>8</v>
      </c>
      <c r="J913" s="7">
        <f>Tabla_cocina[[#This Row],[Precio Unitario]]*Tabla_cocina[[#This Row],[Cantidad Ordenada]]</f>
        <v>81</v>
      </c>
      <c r="K913" s="7">
        <f>Tabla_cocina[[#This Row],[Total del Pedido]]</f>
        <v>81</v>
      </c>
      <c r="L913" s="7">
        <f>Tabla_cocina[[#This Row],[Ganancia Bruta]]-Tabla_cocina[[#This Row],[Costo]]</f>
        <v>33</v>
      </c>
      <c r="M913" s="7">
        <f>Tabla_cocina[[#This Row],[Costo Unitario]]*Tabla_cocina[[#This Row],[Cantidad Ordenada]]</f>
        <v>48</v>
      </c>
      <c r="N913" s="12">
        <f>(Tabla_cocina[[#This Row],[Ganancia Neta]]/Tabla_cocina[[#This Row],[Costo]])</f>
        <v>0.6875</v>
      </c>
      <c r="O913" s="17">
        <f>Tabla_cocina[[#This Row],[Tiempo de Preparacion]]/1440</f>
        <v>2.1527777777777778E-2</v>
      </c>
    </row>
    <row r="914" spans="1:15" x14ac:dyDescent="0.3">
      <c r="A914" s="1">
        <v>357</v>
      </c>
      <c r="B914" s="1">
        <v>17</v>
      </c>
      <c r="C914" s="2" t="s">
        <v>19</v>
      </c>
      <c r="D914" s="2" t="s">
        <v>96</v>
      </c>
      <c r="E914" s="3">
        <v>13</v>
      </c>
      <c r="F914" s="3">
        <v>22</v>
      </c>
      <c r="G914" s="1">
        <v>1</v>
      </c>
      <c r="H914" s="1">
        <v>48</v>
      </c>
      <c r="I914" s="2" t="s">
        <v>6</v>
      </c>
      <c r="J914" s="7">
        <f>Tabla_cocina[[#This Row],[Precio Unitario]]*Tabla_cocina[[#This Row],[Cantidad Ordenada]]</f>
        <v>22</v>
      </c>
      <c r="K914" s="7">
        <f>Tabla_cocina[[#This Row],[Total del Pedido]]</f>
        <v>22</v>
      </c>
      <c r="L914" s="7">
        <f>Tabla_cocina[[#This Row],[Ganancia Bruta]]-Tabla_cocina[[#This Row],[Costo]]</f>
        <v>9</v>
      </c>
      <c r="M914" s="7">
        <f>Tabla_cocina[[#This Row],[Costo Unitario]]*Tabla_cocina[[#This Row],[Cantidad Ordenada]]</f>
        <v>13</v>
      </c>
      <c r="N914" s="12">
        <f>(Tabla_cocina[[#This Row],[Ganancia Neta]]/Tabla_cocina[[#This Row],[Costo]])</f>
        <v>0.69230769230769229</v>
      </c>
      <c r="O914" s="17">
        <f>Tabla_cocina[[#This Row],[Tiempo de Preparacion]]/1440</f>
        <v>3.3333333333333333E-2</v>
      </c>
    </row>
    <row r="915" spans="1:15" x14ac:dyDescent="0.3">
      <c r="A915" s="1">
        <v>358</v>
      </c>
      <c r="B915" s="1">
        <v>13</v>
      </c>
      <c r="C915" s="2" t="s">
        <v>25</v>
      </c>
      <c r="D915" s="2" t="s">
        <v>102</v>
      </c>
      <c r="E915" s="3">
        <v>15</v>
      </c>
      <c r="F915" s="3">
        <v>26</v>
      </c>
      <c r="G915" s="1">
        <v>2</v>
      </c>
      <c r="H915" s="1">
        <v>50</v>
      </c>
      <c r="I915" s="2" t="s">
        <v>6</v>
      </c>
      <c r="J915" s="7">
        <f>Tabla_cocina[[#This Row],[Precio Unitario]]*Tabla_cocina[[#This Row],[Cantidad Ordenada]]</f>
        <v>52</v>
      </c>
      <c r="K915" s="7">
        <f>Tabla_cocina[[#This Row],[Total del Pedido]]</f>
        <v>52</v>
      </c>
      <c r="L915" s="7">
        <f>Tabla_cocina[[#This Row],[Ganancia Bruta]]-Tabla_cocina[[#This Row],[Costo]]</f>
        <v>22</v>
      </c>
      <c r="M915" s="7">
        <f>Tabla_cocina[[#This Row],[Costo Unitario]]*Tabla_cocina[[#This Row],[Cantidad Ordenada]]</f>
        <v>30</v>
      </c>
      <c r="N915" s="12">
        <f>(Tabla_cocina[[#This Row],[Ganancia Neta]]/Tabla_cocina[[#This Row],[Costo]])</f>
        <v>0.73333333333333328</v>
      </c>
      <c r="O915" s="17">
        <f>Tabla_cocina[[#This Row],[Tiempo de Preparacion]]/1440</f>
        <v>3.4722222222222224E-2</v>
      </c>
    </row>
    <row r="916" spans="1:15" x14ac:dyDescent="0.3">
      <c r="A916" s="1">
        <v>358</v>
      </c>
      <c r="B916" s="1">
        <v>13</v>
      </c>
      <c r="C916" s="2" t="s">
        <v>24</v>
      </c>
      <c r="D916" s="2" t="s">
        <v>101</v>
      </c>
      <c r="E916" s="3">
        <v>10</v>
      </c>
      <c r="F916" s="3">
        <v>18</v>
      </c>
      <c r="G916" s="1">
        <v>3</v>
      </c>
      <c r="H916" s="1">
        <v>50</v>
      </c>
      <c r="I916" s="2" t="s">
        <v>8</v>
      </c>
      <c r="J916" s="7">
        <f>Tabla_cocina[[#This Row],[Precio Unitario]]*Tabla_cocina[[#This Row],[Cantidad Ordenada]]</f>
        <v>54</v>
      </c>
      <c r="K916" s="7">
        <f>Tabla_cocina[[#This Row],[Total del Pedido]]</f>
        <v>54</v>
      </c>
      <c r="L916" s="7">
        <f>Tabla_cocina[[#This Row],[Ganancia Bruta]]-Tabla_cocina[[#This Row],[Costo]]</f>
        <v>24</v>
      </c>
      <c r="M916" s="7">
        <f>Tabla_cocina[[#This Row],[Costo Unitario]]*Tabla_cocina[[#This Row],[Cantidad Ordenada]]</f>
        <v>30</v>
      </c>
      <c r="N916" s="12">
        <f>(Tabla_cocina[[#This Row],[Ganancia Neta]]/Tabla_cocina[[#This Row],[Costo]])</f>
        <v>0.8</v>
      </c>
      <c r="O916" s="17">
        <f>Tabla_cocina[[#This Row],[Tiempo de Preparacion]]/1440</f>
        <v>3.4722222222222224E-2</v>
      </c>
    </row>
    <row r="917" spans="1:15" x14ac:dyDescent="0.3">
      <c r="A917" s="1">
        <v>358</v>
      </c>
      <c r="B917" s="1">
        <v>13</v>
      </c>
      <c r="C917" s="2" t="s">
        <v>21</v>
      </c>
      <c r="D917" s="2" t="s">
        <v>98</v>
      </c>
      <c r="E917" s="3">
        <v>12</v>
      </c>
      <c r="F917" s="3">
        <v>20</v>
      </c>
      <c r="G917" s="1">
        <v>3</v>
      </c>
      <c r="H917" s="1">
        <v>52</v>
      </c>
      <c r="I917" s="2" t="s">
        <v>6</v>
      </c>
      <c r="J917" s="7">
        <f>Tabla_cocina[[#This Row],[Precio Unitario]]*Tabla_cocina[[#This Row],[Cantidad Ordenada]]</f>
        <v>60</v>
      </c>
      <c r="K917" s="7">
        <f>Tabla_cocina[[#This Row],[Total del Pedido]]</f>
        <v>60</v>
      </c>
      <c r="L917" s="7">
        <f>Tabla_cocina[[#This Row],[Ganancia Bruta]]-Tabla_cocina[[#This Row],[Costo]]</f>
        <v>24</v>
      </c>
      <c r="M917" s="7">
        <f>Tabla_cocina[[#This Row],[Costo Unitario]]*Tabla_cocina[[#This Row],[Cantidad Ordenada]]</f>
        <v>36</v>
      </c>
      <c r="N917" s="12">
        <f>(Tabla_cocina[[#This Row],[Ganancia Neta]]/Tabla_cocina[[#This Row],[Costo]])</f>
        <v>0.66666666666666663</v>
      </c>
      <c r="O917" s="17">
        <f>Tabla_cocina[[#This Row],[Tiempo de Preparacion]]/1440</f>
        <v>3.6111111111111108E-2</v>
      </c>
    </row>
    <row r="918" spans="1:15" x14ac:dyDescent="0.3">
      <c r="A918" s="1">
        <v>359</v>
      </c>
      <c r="B918" s="1">
        <v>11</v>
      </c>
      <c r="C918" s="2" t="s">
        <v>19</v>
      </c>
      <c r="D918" s="2" t="s">
        <v>96</v>
      </c>
      <c r="E918" s="3">
        <v>13</v>
      </c>
      <c r="F918" s="3">
        <v>22</v>
      </c>
      <c r="G918" s="1">
        <v>1</v>
      </c>
      <c r="H918" s="1">
        <v>26</v>
      </c>
      <c r="I918" s="2" t="s">
        <v>8</v>
      </c>
      <c r="J918" s="7">
        <f>Tabla_cocina[[#This Row],[Precio Unitario]]*Tabla_cocina[[#This Row],[Cantidad Ordenada]]</f>
        <v>22</v>
      </c>
      <c r="K918" s="7">
        <f>Tabla_cocina[[#This Row],[Total del Pedido]]</f>
        <v>22</v>
      </c>
      <c r="L918" s="7">
        <f>Tabla_cocina[[#This Row],[Ganancia Bruta]]-Tabla_cocina[[#This Row],[Costo]]</f>
        <v>9</v>
      </c>
      <c r="M918" s="7">
        <f>Tabla_cocina[[#This Row],[Costo Unitario]]*Tabla_cocina[[#This Row],[Cantidad Ordenada]]</f>
        <v>13</v>
      </c>
      <c r="N918" s="12">
        <f>(Tabla_cocina[[#This Row],[Ganancia Neta]]/Tabla_cocina[[#This Row],[Costo]])</f>
        <v>0.69230769230769229</v>
      </c>
      <c r="O918" s="17">
        <f>Tabla_cocina[[#This Row],[Tiempo de Preparacion]]/1440</f>
        <v>1.8055555555555554E-2</v>
      </c>
    </row>
    <row r="919" spans="1:15" x14ac:dyDescent="0.3">
      <c r="A919" s="1">
        <v>359</v>
      </c>
      <c r="B919" s="1">
        <v>11</v>
      </c>
      <c r="C919" s="2" t="s">
        <v>15</v>
      </c>
      <c r="D919" s="2" t="s">
        <v>92</v>
      </c>
      <c r="E919" s="3">
        <v>16</v>
      </c>
      <c r="F919" s="3">
        <v>28</v>
      </c>
      <c r="G919" s="1">
        <v>3</v>
      </c>
      <c r="H919" s="1">
        <v>57</v>
      </c>
      <c r="I919" s="2" t="s">
        <v>8</v>
      </c>
      <c r="J919" s="7">
        <f>Tabla_cocina[[#This Row],[Precio Unitario]]*Tabla_cocina[[#This Row],[Cantidad Ordenada]]</f>
        <v>84</v>
      </c>
      <c r="K919" s="7">
        <f>Tabla_cocina[[#This Row],[Total del Pedido]]</f>
        <v>84</v>
      </c>
      <c r="L919" s="7">
        <f>Tabla_cocina[[#This Row],[Ganancia Bruta]]-Tabla_cocina[[#This Row],[Costo]]</f>
        <v>36</v>
      </c>
      <c r="M919" s="7">
        <f>Tabla_cocina[[#This Row],[Costo Unitario]]*Tabla_cocina[[#This Row],[Cantidad Ordenada]]</f>
        <v>48</v>
      </c>
      <c r="N919" s="12">
        <f>(Tabla_cocina[[#This Row],[Ganancia Neta]]/Tabla_cocina[[#This Row],[Costo]])</f>
        <v>0.75</v>
      </c>
      <c r="O919" s="17">
        <f>Tabla_cocina[[#This Row],[Tiempo de Preparacion]]/1440</f>
        <v>3.9583333333333331E-2</v>
      </c>
    </row>
    <row r="920" spans="1:15" x14ac:dyDescent="0.3">
      <c r="A920" s="1">
        <v>359</v>
      </c>
      <c r="B920" s="1">
        <v>11</v>
      </c>
      <c r="C920" s="2" t="s">
        <v>13</v>
      </c>
      <c r="D920" s="2" t="s">
        <v>90</v>
      </c>
      <c r="E920" s="3">
        <v>17</v>
      </c>
      <c r="F920" s="3">
        <v>29</v>
      </c>
      <c r="G920" s="1">
        <v>2</v>
      </c>
      <c r="H920" s="1">
        <v>12</v>
      </c>
      <c r="I920" s="2" t="s">
        <v>8</v>
      </c>
      <c r="J920" s="7">
        <f>Tabla_cocina[[#This Row],[Precio Unitario]]*Tabla_cocina[[#This Row],[Cantidad Ordenada]]</f>
        <v>58</v>
      </c>
      <c r="K920" s="7">
        <f>Tabla_cocina[[#This Row],[Total del Pedido]]</f>
        <v>58</v>
      </c>
      <c r="L920" s="7">
        <f>Tabla_cocina[[#This Row],[Ganancia Bruta]]-Tabla_cocina[[#This Row],[Costo]]</f>
        <v>24</v>
      </c>
      <c r="M920" s="7">
        <f>Tabla_cocina[[#This Row],[Costo Unitario]]*Tabla_cocina[[#This Row],[Cantidad Ordenada]]</f>
        <v>34</v>
      </c>
      <c r="N920" s="12">
        <f>(Tabla_cocina[[#This Row],[Ganancia Neta]]/Tabla_cocina[[#This Row],[Costo]])</f>
        <v>0.70588235294117652</v>
      </c>
      <c r="O920" s="17">
        <f>Tabla_cocina[[#This Row],[Tiempo de Preparacion]]/1440</f>
        <v>8.3333333333333332E-3</v>
      </c>
    </row>
    <row r="921" spans="1:15" x14ac:dyDescent="0.3">
      <c r="A921" s="1">
        <v>359</v>
      </c>
      <c r="B921" s="1">
        <v>11</v>
      </c>
      <c r="C921" s="2" t="s">
        <v>25</v>
      </c>
      <c r="D921" s="2" t="s">
        <v>102</v>
      </c>
      <c r="E921" s="3">
        <v>15</v>
      </c>
      <c r="F921" s="3">
        <v>26</v>
      </c>
      <c r="G921" s="1">
        <v>1</v>
      </c>
      <c r="H921" s="1">
        <v>50</v>
      </c>
      <c r="I921" s="2" t="s">
        <v>8</v>
      </c>
      <c r="J921" s="7">
        <f>Tabla_cocina[[#This Row],[Precio Unitario]]*Tabla_cocina[[#This Row],[Cantidad Ordenada]]</f>
        <v>26</v>
      </c>
      <c r="K921" s="7">
        <f>Tabla_cocina[[#This Row],[Total del Pedido]]</f>
        <v>26</v>
      </c>
      <c r="L921" s="7">
        <f>Tabla_cocina[[#This Row],[Ganancia Bruta]]-Tabla_cocina[[#This Row],[Costo]]</f>
        <v>11</v>
      </c>
      <c r="M921" s="7">
        <f>Tabla_cocina[[#This Row],[Costo Unitario]]*Tabla_cocina[[#This Row],[Cantidad Ordenada]]</f>
        <v>15</v>
      </c>
      <c r="N921" s="12">
        <f>(Tabla_cocina[[#This Row],[Ganancia Neta]]/Tabla_cocina[[#This Row],[Costo]])</f>
        <v>0.73333333333333328</v>
      </c>
      <c r="O921" s="17">
        <f>Tabla_cocina[[#This Row],[Tiempo de Preparacion]]/1440</f>
        <v>3.4722222222222224E-2</v>
      </c>
    </row>
    <row r="922" spans="1:15" x14ac:dyDescent="0.3">
      <c r="A922" s="1">
        <v>360</v>
      </c>
      <c r="B922" s="1">
        <v>16</v>
      </c>
      <c r="C922" s="2" t="s">
        <v>23</v>
      </c>
      <c r="D922" s="2" t="s">
        <v>100</v>
      </c>
      <c r="E922" s="3">
        <v>13</v>
      </c>
      <c r="F922" s="3">
        <v>21</v>
      </c>
      <c r="G922" s="1">
        <v>1</v>
      </c>
      <c r="H922" s="1">
        <v>42</v>
      </c>
      <c r="I922" s="2" t="s">
        <v>6</v>
      </c>
      <c r="J922" s="7">
        <f>Tabla_cocina[[#This Row],[Precio Unitario]]*Tabla_cocina[[#This Row],[Cantidad Ordenada]]</f>
        <v>21</v>
      </c>
      <c r="K922" s="7">
        <f>Tabla_cocina[[#This Row],[Total del Pedido]]</f>
        <v>21</v>
      </c>
      <c r="L922" s="7">
        <f>Tabla_cocina[[#This Row],[Ganancia Bruta]]-Tabla_cocina[[#This Row],[Costo]]</f>
        <v>8</v>
      </c>
      <c r="M922" s="7">
        <f>Tabla_cocina[[#This Row],[Costo Unitario]]*Tabla_cocina[[#This Row],[Cantidad Ordenada]]</f>
        <v>13</v>
      </c>
      <c r="N922" s="12">
        <f>(Tabla_cocina[[#This Row],[Ganancia Neta]]/Tabla_cocina[[#This Row],[Costo]])</f>
        <v>0.61538461538461542</v>
      </c>
      <c r="O922" s="17">
        <f>Tabla_cocina[[#This Row],[Tiempo de Preparacion]]/1440</f>
        <v>2.9166666666666667E-2</v>
      </c>
    </row>
    <row r="923" spans="1:15" x14ac:dyDescent="0.3">
      <c r="A923" s="1">
        <v>360</v>
      </c>
      <c r="B923" s="1">
        <v>16</v>
      </c>
      <c r="C923" s="2" t="s">
        <v>7</v>
      </c>
      <c r="D923" s="2" t="s">
        <v>85</v>
      </c>
      <c r="E923" s="3">
        <v>18</v>
      </c>
      <c r="F923" s="3">
        <v>30</v>
      </c>
      <c r="G923" s="1">
        <v>3</v>
      </c>
      <c r="H923" s="1">
        <v>36</v>
      </c>
      <c r="I923" s="2" t="s">
        <v>8</v>
      </c>
      <c r="J923" s="7">
        <f>Tabla_cocina[[#This Row],[Precio Unitario]]*Tabla_cocina[[#This Row],[Cantidad Ordenada]]</f>
        <v>90</v>
      </c>
      <c r="K923" s="7">
        <f>Tabla_cocina[[#This Row],[Total del Pedido]]</f>
        <v>90</v>
      </c>
      <c r="L923" s="7">
        <f>Tabla_cocina[[#This Row],[Ganancia Bruta]]-Tabla_cocina[[#This Row],[Costo]]</f>
        <v>36</v>
      </c>
      <c r="M923" s="7">
        <f>Tabla_cocina[[#This Row],[Costo Unitario]]*Tabla_cocina[[#This Row],[Cantidad Ordenada]]</f>
        <v>54</v>
      </c>
      <c r="N923" s="12">
        <f>(Tabla_cocina[[#This Row],[Ganancia Neta]]/Tabla_cocina[[#This Row],[Costo]])</f>
        <v>0.66666666666666663</v>
      </c>
      <c r="O923" s="17">
        <f>Tabla_cocina[[#This Row],[Tiempo de Preparacion]]/1440</f>
        <v>2.5000000000000001E-2</v>
      </c>
    </row>
    <row r="924" spans="1:15" x14ac:dyDescent="0.3">
      <c r="A924" s="1">
        <v>360</v>
      </c>
      <c r="B924" s="1">
        <v>16</v>
      </c>
      <c r="C924" s="2" t="s">
        <v>25</v>
      </c>
      <c r="D924" s="2" t="s">
        <v>102</v>
      </c>
      <c r="E924" s="3">
        <v>15</v>
      </c>
      <c r="F924" s="3">
        <v>26</v>
      </c>
      <c r="G924" s="1">
        <v>1</v>
      </c>
      <c r="H924" s="1">
        <v>51</v>
      </c>
      <c r="I924" s="2" t="s">
        <v>8</v>
      </c>
      <c r="J924" s="7">
        <f>Tabla_cocina[[#This Row],[Precio Unitario]]*Tabla_cocina[[#This Row],[Cantidad Ordenada]]</f>
        <v>26</v>
      </c>
      <c r="K924" s="7">
        <f>Tabla_cocina[[#This Row],[Total del Pedido]]</f>
        <v>26</v>
      </c>
      <c r="L924" s="7">
        <f>Tabla_cocina[[#This Row],[Ganancia Bruta]]-Tabla_cocina[[#This Row],[Costo]]</f>
        <v>11</v>
      </c>
      <c r="M924" s="7">
        <f>Tabla_cocina[[#This Row],[Costo Unitario]]*Tabla_cocina[[#This Row],[Cantidad Ordenada]]</f>
        <v>15</v>
      </c>
      <c r="N924" s="12">
        <f>(Tabla_cocina[[#This Row],[Ganancia Neta]]/Tabla_cocina[[#This Row],[Costo]])</f>
        <v>0.73333333333333328</v>
      </c>
      <c r="O924" s="17">
        <f>Tabla_cocina[[#This Row],[Tiempo de Preparacion]]/1440</f>
        <v>3.5416666666666666E-2</v>
      </c>
    </row>
    <row r="925" spans="1:15" x14ac:dyDescent="0.3">
      <c r="A925" s="1">
        <v>360</v>
      </c>
      <c r="B925" s="1">
        <v>16</v>
      </c>
      <c r="C925" s="2" t="s">
        <v>18</v>
      </c>
      <c r="D925" s="2" t="s">
        <v>95</v>
      </c>
      <c r="E925" s="3">
        <v>19</v>
      </c>
      <c r="F925" s="3">
        <v>32</v>
      </c>
      <c r="G925" s="1">
        <v>3</v>
      </c>
      <c r="H925" s="1">
        <v>30</v>
      </c>
      <c r="I925" s="2" t="s">
        <v>8</v>
      </c>
      <c r="J925" s="7">
        <f>Tabla_cocina[[#This Row],[Precio Unitario]]*Tabla_cocina[[#This Row],[Cantidad Ordenada]]</f>
        <v>96</v>
      </c>
      <c r="K925" s="7">
        <f>Tabla_cocina[[#This Row],[Total del Pedido]]</f>
        <v>96</v>
      </c>
      <c r="L925" s="7">
        <f>Tabla_cocina[[#This Row],[Ganancia Bruta]]-Tabla_cocina[[#This Row],[Costo]]</f>
        <v>39</v>
      </c>
      <c r="M925" s="7">
        <f>Tabla_cocina[[#This Row],[Costo Unitario]]*Tabla_cocina[[#This Row],[Cantidad Ordenada]]</f>
        <v>57</v>
      </c>
      <c r="N925" s="12">
        <f>(Tabla_cocina[[#This Row],[Ganancia Neta]]/Tabla_cocina[[#This Row],[Costo]])</f>
        <v>0.68421052631578949</v>
      </c>
      <c r="O925" s="17">
        <f>Tabla_cocina[[#This Row],[Tiempo de Preparacion]]/1440</f>
        <v>2.0833333333333332E-2</v>
      </c>
    </row>
    <row r="926" spans="1:15" x14ac:dyDescent="0.3">
      <c r="A926" s="1">
        <v>361</v>
      </c>
      <c r="B926" s="1">
        <v>16</v>
      </c>
      <c r="C926" s="2" t="s">
        <v>13</v>
      </c>
      <c r="D926" s="2" t="s">
        <v>90</v>
      </c>
      <c r="E926" s="3">
        <v>17</v>
      </c>
      <c r="F926" s="3">
        <v>29</v>
      </c>
      <c r="G926" s="1">
        <v>1</v>
      </c>
      <c r="H926" s="1">
        <v>58</v>
      </c>
      <c r="I926" s="2" t="s">
        <v>6</v>
      </c>
      <c r="J926" s="7">
        <f>Tabla_cocina[[#This Row],[Precio Unitario]]*Tabla_cocina[[#This Row],[Cantidad Ordenada]]</f>
        <v>29</v>
      </c>
      <c r="K926" s="7">
        <f>Tabla_cocina[[#This Row],[Total del Pedido]]</f>
        <v>29</v>
      </c>
      <c r="L926" s="7">
        <f>Tabla_cocina[[#This Row],[Ganancia Bruta]]-Tabla_cocina[[#This Row],[Costo]]</f>
        <v>12</v>
      </c>
      <c r="M926" s="7">
        <f>Tabla_cocina[[#This Row],[Costo Unitario]]*Tabla_cocina[[#This Row],[Cantidad Ordenada]]</f>
        <v>17</v>
      </c>
      <c r="N926" s="12">
        <f>(Tabla_cocina[[#This Row],[Ganancia Neta]]/Tabla_cocina[[#This Row],[Costo]])</f>
        <v>0.70588235294117652</v>
      </c>
      <c r="O926" s="17">
        <f>Tabla_cocina[[#This Row],[Tiempo de Preparacion]]/1440</f>
        <v>4.027777777777778E-2</v>
      </c>
    </row>
    <row r="927" spans="1:15" x14ac:dyDescent="0.3">
      <c r="A927" s="1">
        <v>361</v>
      </c>
      <c r="B927" s="1">
        <v>16</v>
      </c>
      <c r="C927" s="2" t="s">
        <v>5</v>
      </c>
      <c r="D927" s="2" t="s">
        <v>84</v>
      </c>
      <c r="E927" s="3">
        <v>14</v>
      </c>
      <c r="F927" s="3">
        <v>24</v>
      </c>
      <c r="G927" s="1">
        <v>3</v>
      </c>
      <c r="H927" s="1">
        <v>54</v>
      </c>
      <c r="I927" s="2" t="s">
        <v>8</v>
      </c>
      <c r="J927" s="7">
        <f>Tabla_cocina[[#This Row],[Precio Unitario]]*Tabla_cocina[[#This Row],[Cantidad Ordenada]]</f>
        <v>72</v>
      </c>
      <c r="K927" s="7">
        <f>Tabla_cocina[[#This Row],[Total del Pedido]]</f>
        <v>72</v>
      </c>
      <c r="L927" s="7">
        <f>Tabla_cocina[[#This Row],[Ganancia Bruta]]-Tabla_cocina[[#This Row],[Costo]]</f>
        <v>30</v>
      </c>
      <c r="M927" s="7">
        <f>Tabla_cocina[[#This Row],[Costo Unitario]]*Tabla_cocina[[#This Row],[Cantidad Ordenada]]</f>
        <v>42</v>
      </c>
      <c r="N927" s="12">
        <f>(Tabla_cocina[[#This Row],[Ganancia Neta]]/Tabla_cocina[[#This Row],[Costo]])</f>
        <v>0.7142857142857143</v>
      </c>
      <c r="O927" s="17">
        <f>Tabla_cocina[[#This Row],[Tiempo de Preparacion]]/1440</f>
        <v>3.7499999999999999E-2</v>
      </c>
    </row>
    <row r="928" spans="1:15" x14ac:dyDescent="0.3">
      <c r="A928" s="1">
        <v>362</v>
      </c>
      <c r="B928" s="1">
        <v>15</v>
      </c>
      <c r="C928" s="2" t="s">
        <v>21</v>
      </c>
      <c r="D928" s="2" t="s">
        <v>98</v>
      </c>
      <c r="E928" s="3">
        <v>12</v>
      </c>
      <c r="F928" s="3">
        <v>20</v>
      </c>
      <c r="G928" s="1">
        <v>1</v>
      </c>
      <c r="H928" s="1">
        <v>41</v>
      </c>
      <c r="I928" s="2" t="s">
        <v>6</v>
      </c>
      <c r="J928" s="7">
        <f>Tabla_cocina[[#This Row],[Precio Unitario]]*Tabla_cocina[[#This Row],[Cantidad Ordenada]]</f>
        <v>20</v>
      </c>
      <c r="K928" s="7">
        <f>Tabla_cocina[[#This Row],[Total del Pedido]]</f>
        <v>20</v>
      </c>
      <c r="L928" s="7">
        <f>Tabla_cocina[[#This Row],[Ganancia Bruta]]-Tabla_cocina[[#This Row],[Costo]]</f>
        <v>8</v>
      </c>
      <c r="M928" s="7">
        <f>Tabla_cocina[[#This Row],[Costo Unitario]]*Tabla_cocina[[#This Row],[Cantidad Ordenada]]</f>
        <v>12</v>
      </c>
      <c r="N928" s="12">
        <f>(Tabla_cocina[[#This Row],[Ganancia Neta]]/Tabla_cocina[[#This Row],[Costo]])</f>
        <v>0.66666666666666663</v>
      </c>
      <c r="O928" s="17">
        <f>Tabla_cocina[[#This Row],[Tiempo de Preparacion]]/1440</f>
        <v>2.8472222222222222E-2</v>
      </c>
    </row>
    <row r="929" spans="1:15" x14ac:dyDescent="0.3">
      <c r="A929" s="1">
        <v>362</v>
      </c>
      <c r="B929" s="1">
        <v>15</v>
      </c>
      <c r="C929" s="2" t="s">
        <v>5</v>
      </c>
      <c r="D929" s="2" t="s">
        <v>84</v>
      </c>
      <c r="E929" s="3">
        <v>14</v>
      </c>
      <c r="F929" s="3">
        <v>24</v>
      </c>
      <c r="G929" s="1">
        <v>1</v>
      </c>
      <c r="H929" s="1">
        <v>58</v>
      </c>
      <c r="I929" s="2" t="s">
        <v>6</v>
      </c>
      <c r="J929" s="7">
        <f>Tabla_cocina[[#This Row],[Precio Unitario]]*Tabla_cocina[[#This Row],[Cantidad Ordenada]]</f>
        <v>24</v>
      </c>
      <c r="K929" s="7">
        <f>Tabla_cocina[[#This Row],[Total del Pedido]]</f>
        <v>24</v>
      </c>
      <c r="L929" s="7">
        <f>Tabla_cocina[[#This Row],[Ganancia Bruta]]-Tabla_cocina[[#This Row],[Costo]]</f>
        <v>10</v>
      </c>
      <c r="M929" s="7">
        <f>Tabla_cocina[[#This Row],[Costo Unitario]]*Tabla_cocina[[#This Row],[Cantidad Ordenada]]</f>
        <v>14</v>
      </c>
      <c r="N929" s="12">
        <f>(Tabla_cocina[[#This Row],[Ganancia Neta]]/Tabla_cocina[[#This Row],[Costo]])</f>
        <v>0.7142857142857143</v>
      </c>
      <c r="O929" s="17">
        <f>Tabla_cocina[[#This Row],[Tiempo de Preparacion]]/1440</f>
        <v>4.027777777777778E-2</v>
      </c>
    </row>
    <row r="930" spans="1:15" x14ac:dyDescent="0.3">
      <c r="A930" s="1">
        <v>362</v>
      </c>
      <c r="B930" s="1">
        <v>15</v>
      </c>
      <c r="C930" s="2" t="s">
        <v>24</v>
      </c>
      <c r="D930" s="2" t="s">
        <v>101</v>
      </c>
      <c r="E930" s="3">
        <v>10</v>
      </c>
      <c r="F930" s="3">
        <v>18</v>
      </c>
      <c r="G930" s="1">
        <v>1</v>
      </c>
      <c r="H930" s="1">
        <v>24</v>
      </c>
      <c r="I930" s="2" t="s">
        <v>6</v>
      </c>
      <c r="J930" s="7">
        <f>Tabla_cocina[[#This Row],[Precio Unitario]]*Tabla_cocina[[#This Row],[Cantidad Ordenada]]</f>
        <v>18</v>
      </c>
      <c r="K930" s="7">
        <f>Tabla_cocina[[#This Row],[Total del Pedido]]</f>
        <v>18</v>
      </c>
      <c r="L930" s="7">
        <f>Tabla_cocina[[#This Row],[Ganancia Bruta]]-Tabla_cocina[[#This Row],[Costo]]</f>
        <v>8</v>
      </c>
      <c r="M930" s="7">
        <f>Tabla_cocina[[#This Row],[Costo Unitario]]*Tabla_cocina[[#This Row],[Cantidad Ordenada]]</f>
        <v>10</v>
      </c>
      <c r="N930" s="12">
        <f>(Tabla_cocina[[#This Row],[Ganancia Neta]]/Tabla_cocina[[#This Row],[Costo]])</f>
        <v>0.8</v>
      </c>
      <c r="O930" s="17">
        <f>Tabla_cocina[[#This Row],[Tiempo de Preparacion]]/1440</f>
        <v>1.6666666666666666E-2</v>
      </c>
    </row>
    <row r="931" spans="1:15" x14ac:dyDescent="0.3">
      <c r="A931" s="1">
        <v>363</v>
      </c>
      <c r="B931" s="1">
        <v>5</v>
      </c>
      <c r="C931" s="2" t="s">
        <v>7</v>
      </c>
      <c r="D931" s="2" t="s">
        <v>85</v>
      </c>
      <c r="E931" s="3">
        <v>18</v>
      </c>
      <c r="F931" s="3">
        <v>30</v>
      </c>
      <c r="G931" s="1">
        <v>1</v>
      </c>
      <c r="H931" s="1">
        <v>48</v>
      </c>
      <c r="I931" s="2" t="s">
        <v>6</v>
      </c>
      <c r="J931" s="7">
        <f>Tabla_cocina[[#This Row],[Precio Unitario]]*Tabla_cocina[[#This Row],[Cantidad Ordenada]]</f>
        <v>30</v>
      </c>
      <c r="K931" s="7">
        <f>Tabla_cocina[[#This Row],[Total del Pedido]]</f>
        <v>30</v>
      </c>
      <c r="L931" s="7">
        <f>Tabla_cocina[[#This Row],[Ganancia Bruta]]-Tabla_cocina[[#This Row],[Costo]]</f>
        <v>12</v>
      </c>
      <c r="M931" s="7">
        <f>Tabla_cocina[[#This Row],[Costo Unitario]]*Tabla_cocina[[#This Row],[Cantidad Ordenada]]</f>
        <v>18</v>
      </c>
      <c r="N931" s="12">
        <f>(Tabla_cocina[[#This Row],[Ganancia Neta]]/Tabla_cocina[[#This Row],[Costo]])</f>
        <v>0.66666666666666663</v>
      </c>
      <c r="O931" s="17">
        <f>Tabla_cocina[[#This Row],[Tiempo de Preparacion]]/1440</f>
        <v>3.3333333333333333E-2</v>
      </c>
    </row>
    <row r="932" spans="1:15" x14ac:dyDescent="0.3">
      <c r="A932" s="1">
        <v>363</v>
      </c>
      <c r="B932" s="1">
        <v>5</v>
      </c>
      <c r="C932" s="2" t="s">
        <v>5</v>
      </c>
      <c r="D932" s="2" t="s">
        <v>84</v>
      </c>
      <c r="E932" s="3">
        <v>14</v>
      </c>
      <c r="F932" s="3">
        <v>24</v>
      </c>
      <c r="G932" s="1">
        <v>3</v>
      </c>
      <c r="H932" s="1">
        <v>41</v>
      </c>
      <c r="I932" s="2" t="s">
        <v>8</v>
      </c>
      <c r="J932" s="7">
        <f>Tabla_cocina[[#This Row],[Precio Unitario]]*Tabla_cocina[[#This Row],[Cantidad Ordenada]]</f>
        <v>72</v>
      </c>
      <c r="K932" s="7">
        <f>Tabla_cocina[[#This Row],[Total del Pedido]]</f>
        <v>72</v>
      </c>
      <c r="L932" s="7">
        <f>Tabla_cocina[[#This Row],[Ganancia Bruta]]-Tabla_cocina[[#This Row],[Costo]]</f>
        <v>30</v>
      </c>
      <c r="M932" s="7">
        <f>Tabla_cocina[[#This Row],[Costo Unitario]]*Tabla_cocina[[#This Row],[Cantidad Ordenada]]</f>
        <v>42</v>
      </c>
      <c r="N932" s="12">
        <f>(Tabla_cocina[[#This Row],[Ganancia Neta]]/Tabla_cocina[[#This Row],[Costo]])</f>
        <v>0.7142857142857143</v>
      </c>
      <c r="O932" s="17">
        <f>Tabla_cocina[[#This Row],[Tiempo de Preparacion]]/1440</f>
        <v>2.8472222222222222E-2</v>
      </c>
    </row>
    <row r="933" spans="1:15" x14ac:dyDescent="0.3">
      <c r="A933" s="1">
        <v>363</v>
      </c>
      <c r="B933" s="1">
        <v>5</v>
      </c>
      <c r="C933" s="2" t="s">
        <v>12</v>
      </c>
      <c r="D933" s="2" t="s">
        <v>89</v>
      </c>
      <c r="E933" s="3">
        <v>22</v>
      </c>
      <c r="F933" s="3">
        <v>36</v>
      </c>
      <c r="G933" s="1">
        <v>2</v>
      </c>
      <c r="H933" s="1">
        <v>42</v>
      </c>
      <c r="I933" s="2" t="s">
        <v>6</v>
      </c>
      <c r="J933" s="7">
        <f>Tabla_cocina[[#This Row],[Precio Unitario]]*Tabla_cocina[[#This Row],[Cantidad Ordenada]]</f>
        <v>72</v>
      </c>
      <c r="K933" s="7">
        <f>Tabla_cocina[[#This Row],[Total del Pedido]]</f>
        <v>72</v>
      </c>
      <c r="L933" s="7">
        <f>Tabla_cocina[[#This Row],[Ganancia Bruta]]-Tabla_cocina[[#This Row],[Costo]]</f>
        <v>28</v>
      </c>
      <c r="M933" s="7">
        <f>Tabla_cocina[[#This Row],[Costo Unitario]]*Tabla_cocina[[#This Row],[Cantidad Ordenada]]</f>
        <v>44</v>
      </c>
      <c r="N933" s="12">
        <f>(Tabla_cocina[[#This Row],[Ganancia Neta]]/Tabla_cocina[[#This Row],[Costo]])</f>
        <v>0.63636363636363635</v>
      </c>
      <c r="O933" s="17">
        <f>Tabla_cocina[[#This Row],[Tiempo de Preparacion]]/1440</f>
        <v>2.9166666666666667E-2</v>
      </c>
    </row>
    <row r="934" spans="1:15" x14ac:dyDescent="0.3">
      <c r="A934" s="1">
        <v>363</v>
      </c>
      <c r="B934" s="1">
        <v>5</v>
      </c>
      <c r="C934" s="2" t="s">
        <v>14</v>
      </c>
      <c r="D934" s="2" t="s">
        <v>91</v>
      </c>
      <c r="E934" s="3">
        <v>20</v>
      </c>
      <c r="F934" s="3">
        <v>33</v>
      </c>
      <c r="G934" s="1">
        <v>2</v>
      </c>
      <c r="H934" s="1">
        <v>18</v>
      </c>
      <c r="I934" s="2" t="s">
        <v>6</v>
      </c>
      <c r="J934" s="7">
        <f>Tabla_cocina[[#This Row],[Precio Unitario]]*Tabla_cocina[[#This Row],[Cantidad Ordenada]]</f>
        <v>66</v>
      </c>
      <c r="K934" s="7">
        <f>Tabla_cocina[[#This Row],[Total del Pedido]]</f>
        <v>66</v>
      </c>
      <c r="L934" s="7">
        <f>Tabla_cocina[[#This Row],[Ganancia Bruta]]-Tabla_cocina[[#This Row],[Costo]]</f>
        <v>26</v>
      </c>
      <c r="M934" s="7">
        <f>Tabla_cocina[[#This Row],[Costo Unitario]]*Tabla_cocina[[#This Row],[Cantidad Ordenada]]</f>
        <v>40</v>
      </c>
      <c r="N934" s="12">
        <f>(Tabla_cocina[[#This Row],[Ganancia Neta]]/Tabla_cocina[[#This Row],[Costo]])</f>
        <v>0.65</v>
      </c>
      <c r="O934" s="17">
        <f>Tabla_cocina[[#This Row],[Tiempo de Preparacion]]/1440</f>
        <v>1.2500000000000001E-2</v>
      </c>
    </row>
    <row r="935" spans="1:15" x14ac:dyDescent="0.3">
      <c r="A935" s="1">
        <v>364</v>
      </c>
      <c r="B935" s="1">
        <v>15</v>
      </c>
      <c r="C935" s="2" t="s">
        <v>15</v>
      </c>
      <c r="D935" s="2" t="s">
        <v>92</v>
      </c>
      <c r="E935" s="3">
        <v>16</v>
      </c>
      <c r="F935" s="3">
        <v>28</v>
      </c>
      <c r="G935" s="1">
        <v>2</v>
      </c>
      <c r="H935" s="1">
        <v>52</v>
      </c>
      <c r="I935" s="2" t="s">
        <v>6</v>
      </c>
      <c r="J935" s="7">
        <f>Tabla_cocina[[#This Row],[Precio Unitario]]*Tabla_cocina[[#This Row],[Cantidad Ordenada]]</f>
        <v>56</v>
      </c>
      <c r="K935" s="7">
        <f>Tabla_cocina[[#This Row],[Total del Pedido]]</f>
        <v>56</v>
      </c>
      <c r="L935" s="7">
        <f>Tabla_cocina[[#This Row],[Ganancia Bruta]]-Tabla_cocina[[#This Row],[Costo]]</f>
        <v>24</v>
      </c>
      <c r="M935" s="7">
        <f>Tabla_cocina[[#This Row],[Costo Unitario]]*Tabla_cocina[[#This Row],[Cantidad Ordenada]]</f>
        <v>32</v>
      </c>
      <c r="N935" s="12">
        <f>(Tabla_cocina[[#This Row],[Ganancia Neta]]/Tabla_cocina[[#This Row],[Costo]])</f>
        <v>0.75</v>
      </c>
      <c r="O935" s="17">
        <f>Tabla_cocina[[#This Row],[Tiempo de Preparacion]]/1440</f>
        <v>3.6111111111111108E-2</v>
      </c>
    </row>
    <row r="936" spans="1:15" x14ac:dyDescent="0.3">
      <c r="A936" s="1">
        <v>364</v>
      </c>
      <c r="B936" s="1">
        <v>15</v>
      </c>
      <c r="C936" s="2" t="s">
        <v>19</v>
      </c>
      <c r="D936" s="2" t="s">
        <v>96</v>
      </c>
      <c r="E936" s="3">
        <v>13</v>
      </c>
      <c r="F936" s="3">
        <v>22</v>
      </c>
      <c r="G936" s="1">
        <v>1</v>
      </c>
      <c r="H936" s="1">
        <v>20</v>
      </c>
      <c r="I936" s="2" t="s">
        <v>6</v>
      </c>
      <c r="J936" s="7">
        <f>Tabla_cocina[[#This Row],[Precio Unitario]]*Tabla_cocina[[#This Row],[Cantidad Ordenada]]</f>
        <v>22</v>
      </c>
      <c r="K936" s="7">
        <f>Tabla_cocina[[#This Row],[Total del Pedido]]</f>
        <v>22</v>
      </c>
      <c r="L936" s="7">
        <f>Tabla_cocina[[#This Row],[Ganancia Bruta]]-Tabla_cocina[[#This Row],[Costo]]</f>
        <v>9</v>
      </c>
      <c r="M936" s="7">
        <f>Tabla_cocina[[#This Row],[Costo Unitario]]*Tabla_cocina[[#This Row],[Cantidad Ordenada]]</f>
        <v>13</v>
      </c>
      <c r="N936" s="12">
        <f>(Tabla_cocina[[#This Row],[Ganancia Neta]]/Tabla_cocina[[#This Row],[Costo]])</f>
        <v>0.69230769230769229</v>
      </c>
      <c r="O936" s="17">
        <f>Tabla_cocina[[#This Row],[Tiempo de Preparacion]]/1440</f>
        <v>1.3888888888888888E-2</v>
      </c>
    </row>
    <row r="937" spans="1:15" x14ac:dyDescent="0.3">
      <c r="A937" s="1">
        <v>364</v>
      </c>
      <c r="B937" s="1">
        <v>15</v>
      </c>
      <c r="C937" s="2" t="s">
        <v>26</v>
      </c>
      <c r="D937" s="2" t="s">
        <v>103</v>
      </c>
      <c r="E937" s="3">
        <v>15</v>
      </c>
      <c r="F937" s="3">
        <v>25</v>
      </c>
      <c r="G937" s="1">
        <v>2</v>
      </c>
      <c r="H937" s="1">
        <v>14</v>
      </c>
      <c r="I937" s="2" t="s">
        <v>6</v>
      </c>
      <c r="J937" s="7">
        <f>Tabla_cocina[[#This Row],[Precio Unitario]]*Tabla_cocina[[#This Row],[Cantidad Ordenada]]</f>
        <v>50</v>
      </c>
      <c r="K937" s="7">
        <f>Tabla_cocina[[#This Row],[Total del Pedido]]</f>
        <v>50</v>
      </c>
      <c r="L937" s="7">
        <f>Tabla_cocina[[#This Row],[Ganancia Bruta]]-Tabla_cocina[[#This Row],[Costo]]</f>
        <v>20</v>
      </c>
      <c r="M937" s="7">
        <f>Tabla_cocina[[#This Row],[Costo Unitario]]*Tabla_cocina[[#This Row],[Cantidad Ordenada]]</f>
        <v>30</v>
      </c>
      <c r="N937" s="12">
        <f>(Tabla_cocina[[#This Row],[Ganancia Neta]]/Tabla_cocina[[#This Row],[Costo]])</f>
        <v>0.66666666666666663</v>
      </c>
      <c r="O937" s="17">
        <f>Tabla_cocina[[#This Row],[Tiempo de Preparacion]]/1440</f>
        <v>9.7222222222222224E-3</v>
      </c>
    </row>
    <row r="938" spans="1:15" x14ac:dyDescent="0.3">
      <c r="A938" s="1">
        <v>364</v>
      </c>
      <c r="B938" s="1">
        <v>15</v>
      </c>
      <c r="C938" s="2" t="s">
        <v>13</v>
      </c>
      <c r="D938" s="2" t="s">
        <v>90</v>
      </c>
      <c r="E938" s="3">
        <v>17</v>
      </c>
      <c r="F938" s="3">
        <v>29</v>
      </c>
      <c r="G938" s="1">
        <v>1</v>
      </c>
      <c r="H938" s="1">
        <v>26</v>
      </c>
      <c r="I938" s="2" t="s">
        <v>6</v>
      </c>
      <c r="J938" s="7">
        <f>Tabla_cocina[[#This Row],[Precio Unitario]]*Tabla_cocina[[#This Row],[Cantidad Ordenada]]</f>
        <v>29</v>
      </c>
      <c r="K938" s="7">
        <f>Tabla_cocina[[#This Row],[Total del Pedido]]</f>
        <v>29</v>
      </c>
      <c r="L938" s="7">
        <f>Tabla_cocina[[#This Row],[Ganancia Bruta]]-Tabla_cocina[[#This Row],[Costo]]</f>
        <v>12</v>
      </c>
      <c r="M938" s="7">
        <f>Tabla_cocina[[#This Row],[Costo Unitario]]*Tabla_cocina[[#This Row],[Cantidad Ordenada]]</f>
        <v>17</v>
      </c>
      <c r="N938" s="12">
        <f>(Tabla_cocina[[#This Row],[Ganancia Neta]]/Tabla_cocina[[#This Row],[Costo]])</f>
        <v>0.70588235294117652</v>
      </c>
      <c r="O938" s="17">
        <f>Tabla_cocina[[#This Row],[Tiempo de Preparacion]]/1440</f>
        <v>1.8055555555555554E-2</v>
      </c>
    </row>
    <row r="939" spans="1:15" x14ac:dyDescent="0.3">
      <c r="A939" s="1">
        <v>365</v>
      </c>
      <c r="B939" s="1">
        <v>4</v>
      </c>
      <c r="C939" s="2" t="s">
        <v>12</v>
      </c>
      <c r="D939" s="2" t="s">
        <v>89</v>
      </c>
      <c r="E939" s="3">
        <v>22</v>
      </c>
      <c r="F939" s="3">
        <v>36</v>
      </c>
      <c r="G939" s="1">
        <v>3</v>
      </c>
      <c r="H939" s="1">
        <v>25</v>
      </c>
      <c r="I939" s="2" t="s">
        <v>8</v>
      </c>
      <c r="J939" s="7">
        <f>Tabla_cocina[[#This Row],[Precio Unitario]]*Tabla_cocina[[#This Row],[Cantidad Ordenada]]</f>
        <v>108</v>
      </c>
      <c r="K939" s="7">
        <f>Tabla_cocina[[#This Row],[Total del Pedido]]</f>
        <v>108</v>
      </c>
      <c r="L939" s="7">
        <f>Tabla_cocina[[#This Row],[Ganancia Bruta]]-Tabla_cocina[[#This Row],[Costo]]</f>
        <v>42</v>
      </c>
      <c r="M939" s="7">
        <f>Tabla_cocina[[#This Row],[Costo Unitario]]*Tabla_cocina[[#This Row],[Cantidad Ordenada]]</f>
        <v>66</v>
      </c>
      <c r="N939" s="12">
        <f>(Tabla_cocina[[#This Row],[Ganancia Neta]]/Tabla_cocina[[#This Row],[Costo]])</f>
        <v>0.63636363636363635</v>
      </c>
      <c r="O939" s="17">
        <f>Tabla_cocina[[#This Row],[Tiempo de Preparacion]]/1440</f>
        <v>1.7361111111111112E-2</v>
      </c>
    </row>
    <row r="940" spans="1:15" x14ac:dyDescent="0.3">
      <c r="A940" s="1">
        <v>366</v>
      </c>
      <c r="B940" s="1">
        <v>17</v>
      </c>
      <c r="C940" s="2" t="s">
        <v>10</v>
      </c>
      <c r="D940" s="2" t="s">
        <v>87</v>
      </c>
      <c r="E940" s="3">
        <v>16</v>
      </c>
      <c r="F940" s="3">
        <v>27</v>
      </c>
      <c r="G940" s="1">
        <v>2</v>
      </c>
      <c r="H940" s="1">
        <v>30</v>
      </c>
      <c r="I940" s="2" t="s">
        <v>6</v>
      </c>
      <c r="J940" s="7">
        <f>Tabla_cocina[[#This Row],[Precio Unitario]]*Tabla_cocina[[#This Row],[Cantidad Ordenada]]</f>
        <v>54</v>
      </c>
      <c r="K940" s="7">
        <f>Tabla_cocina[[#This Row],[Total del Pedido]]</f>
        <v>54</v>
      </c>
      <c r="L940" s="7">
        <f>Tabla_cocina[[#This Row],[Ganancia Bruta]]-Tabla_cocina[[#This Row],[Costo]]</f>
        <v>22</v>
      </c>
      <c r="M940" s="7">
        <f>Tabla_cocina[[#This Row],[Costo Unitario]]*Tabla_cocina[[#This Row],[Cantidad Ordenada]]</f>
        <v>32</v>
      </c>
      <c r="N940" s="12">
        <f>(Tabla_cocina[[#This Row],[Ganancia Neta]]/Tabla_cocina[[#This Row],[Costo]])</f>
        <v>0.6875</v>
      </c>
      <c r="O940" s="17">
        <f>Tabla_cocina[[#This Row],[Tiempo de Preparacion]]/1440</f>
        <v>2.0833333333333332E-2</v>
      </c>
    </row>
    <row r="941" spans="1:15" x14ac:dyDescent="0.3">
      <c r="A941" s="1">
        <v>366</v>
      </c>
      <c r="B941" s="1">
        <v>17</v>
      </c>
      <c r="C941" s="2" t="s">
        <v>17</v>
      </c>
      <c r="D941" s="2" t="s">
        <v>94</v>
      </c>
      <c r="E941" s="3">
        <v>21</v>
      </c>
      <c r="F941" s="3">
        <v>35</v>
      </c>
      <c r="G941" s="1">
        <v>3</v>
      </c>
      <c r="H941" s="1">
        <v>51</v>
      </c>
      <c r="I941" s="2" t="s">
        <v>8</v>
      </c>
      <c r="J941" s="7">
        <f>Tabla_cocina[[#This Row],[Precio Unitario]]*Tabla_cocina[[#This Row],[Cantidad Ordenada]]</f>
        <v>105</v>
      </c>
      <c r="K941" s="7">
        <f>Tabla_cocina[[#This Row],[Total del Pedido]]</f>
        <v>105</v>
      </c>
      <c r="L941" s="7">
        <f>Tabla_cocina[[#This Row],[Ganancia Bruta]]-Tabla_cocina[[#This Row],[Costo]]</f>
        <v>42</v>
      </c>
      <c r="M941" s="7">
        <f>Tabla_cocina[[#This Row],[Costo Unitario]]*Tabla_cocina[[#This Row],[Cantidad Ordenada]]</f>
        <v>63</v>
      </c>
      <c r="N941" s="12">
        <f>(Tabla_cocina[[#This Row],[Ganancia Neta]]/Tabla_cocina[[#This Row],[Costo]])</f>
        <v>0.66666666666666663</v>
      </c>
      <c r="O941" s="17">
        <f>Tabla_cocina[[#This Row],[Tiempo de Preparacion]]/1440</f>
        <v>3.5416666666666666E-2</v>
      </c>
    </row>
    <row r="942" spans="1:15" x14ac:dyDescent="0.3">
      <c r="A942" s="1">
        <v>366</v>
      </c>
      <c r="B942" s="1">
        <v>17</v>
      </c>
      <c r="C942" s="2" t="s">
        <v>11</v>
      </c>
      <c r="D942" s="2" t="s">
        <v>88</v>
      </c>
      <c r="E942" s="3">
        <v>25</v>
      </c>
      <c r="F942" s="3">
        <v>40</v>
      </c>
      <c r="G942" s="1">
        <v>2</v>
      </c>
      <c r="H942" s="1">
        <v>9</v>
      </c>
      <c r="I942" s="2" t="s">
        <v>6</v>
      </c>
      <c r="J942" s="7">
        <f>Tabla_cocina[[#This Row],[Precio Unitario]]*Tabla_cocina[[#This Row],[Cantidad Ordenada]]</f>
        <v>80</v>
      </c>
      <c r="K942" s="7">
        <f>Tabla_cocina[[#This Row],[Total del Pedido]]</f>
        <v>80</v>
      </c>
      <c r="L942" s="7">
        <f>Tabla_cocina[[#This Row],[Ganancia Bruta]]-Tabla_cocina[[#This Row],[Costo]]</f>
        <v>30</v>
      </c>
      <c r="M942" s="7">
        <f>Tabla_cocina[[#This Row],[Costo Unitario]]*Tabla_cocina[[#This Row],[Cantidad Ordenada]]</f>
        <v>50</v>
      </c>
      <c r="N942" s="12">
        <f>(Tabla_cocina[[#This Row],[Ganancia Neta]]/Tabla_cocina[[#This Row],[Costo]])</f>
        <v>0.6</v>
      </c>
      <c r="O942" s="17">
        <f>Tabla_cocina[[#This Row],[Tiempo de Preparacion]]/1440</f>
        <v>6.2500000000000003E-3</v>
      </c>
    </row>
    <row r="943" spans="1:15" x14ac:dyDescent="0.3">
      <c r="A943" s="1">
        <v>367</v>
      </c>
      <c r="B943" s="1">
        <v>12</v>
      </c>
      <c r="C943" s="2" t="s">
        <v>25</v>
      </c>
      <c r="D943" s="2" t="s">
        <v>102</v>
      </c>
      <c r="E943" s="3">
        <v>15</v>
      </c>
      <c r="F943" s="3">
        <v>26</v>
      </c>
      <c r="G943" s="1">
        <v>2</v>
      </c>
      <c r="H943" s="1">
        <v>34</v>
      </c>
      <c r="I943" s="2" t="s">
        <v>8</v>
      </c>
      <c r="J943" s="7">
        <f>Tabla_cocina[[#This Row],[Precio Unitario]]*Tabla_cocina[[#This Row],[Cantidad Ordenada]]</f>
        <v>52</v>
      </c>
      <c r="K943" s="7">
        <f>Tabla_cocina[[#This Row],[Total del Pedido]]</f>
        <v>52</v>
      </c>
      <c r="L943" s="7">
        <f>Tabla_cocina[[#This Row],[Ganancia Bruta]]-Tabla_cocina[[#This Row],[Costo]]</f>
        <v>22</v>
      </c>
      <c r="M943" s="7">
        <f>Tabla_cocina[[#This Row],[Costo Unitario]]*Tabla_cocina[[#This Row],[Cantidad Ordenada]]</f>
        <v>30</v>
      </c>
      <c r="N943" s="12">
        <f>(Tabla_cocina[[#This Row],[Ganancia Neta]]/Tabla_cocina[[#This Row],[Costo]])</f>
        <v>0.73333333333333328</v>
      </c>
      <c r="O943" s="17">
        <f>Tabla_cocina[[#This Row],[Tiempo de Preparacion]]/1440</f>
        <v>2.361111111111111E-2</v>
      </c>
    </row>
    <row r="944" spans="1:15" x14ac:dyDescent="0.3">
      <c r="A944" s="1">
        <v>367</v>
      </c>
      <c r="B944" s="1">
        <v>12</v>
      </c>
      <c r="C944" s="2" t="s">
        <v>13</v>
      </c>
      <c r="D944" s="2" t="s">
        <v>90</v>
      </c>
      <c r="E944" s="3">
        <v>17</v>
      </c>
      <c r="F944" s="3">
        <v>29</v>
      </c>
      <c r="G944" s="1">
        <v>1</v>
      </c>
      <c r="H944" s="1">
        <v>26</v>
      </c>
      <c r="I944" s="2" t="s">
        <v>8</v>
      </c>
      <c r="J944" s="7">
        <f>Tabla_cocina[[#This Row],[Precio Unitario]]*Tabla_cocina[[#This Row],[Cantidad Ordenada]]</f>
        <v>29</v>
      </c>
      <c r="K944" s="7">
        <f>Tabla_cocina[[#This Row],[Total del Pedido]]</f>
        <v>29</v>
      </c>
      <c r="L944" s="7">
        <f>Tabla_cocina[[#This Row],[Ganancia Bruta]]-Tabla_cocina[[#This Row],[Costo]]</f>
        <v>12</v>
      </c>
      <c r="M944" s="7">
        <f>Tabla_cocina[[#This Row],[Costo Unitario]]*Tabla_cocina[[#This Row],[Cantidad Ordenada]]</f>
        <v>17</v>
      </c>
      <c r="N944" s="12">
        <f>(Tabla_cocina[[#This Row],[Ganancia Neta]]/Tabla_cocina[[#This Row],[Costo]])</f>
        <v>0.70588235294117652</v>
      </c>
      <c r="O944" s="17">
        <f>Tabla_cocina[[#This Row],[Tiempo de Preparacion]]/1440</f>
        <v>1.8055555555555554E-2</v>
      </c>
    </row>
    <row r="945" spans="1:15" x14ac:dyDescent="0.3">
      <c r="A945" s="1">
        <v>367</v>
      </c>
      <c r="B945" s="1">
        <v>12</v>
      </c>
      <c r="C945" s="2" t="s">
        <v>21</v>
      </c>
      <c r="D945" s="2" t="s">
        <v>98</v>
      </c>
      <c r="E945" s="3">
        <v>12</v>
      </c>
      <c r="F945" s="3">
        <v>20</v>
      </c>
      <c r="G945" s="1">
        <v>1</v>
      </c>
      <c r="H945" s="1">
        <v>13</v>
      </c>
      <c r="I945" s="2" t="s">
        <v>8</v>
      </c>
      <c r="J945" s="7">
        <f>Tabla_cocina[[#This Row],[Precio Unitario]]*Tabla_cocina[[#This Row],[Cantidad Ordenada]]</f>
        <v>20</v>
      </c>
      <c r="K945" s="7">
        <f>Tabla_cocina[[#This Row],[Total del Pedido]]</f>
        <v>20</v>
      </c>
      <c r="L945" s="7">
        <f>Tabla_cocina[[#This Row],[Ganancia Bruta]]-Tabla_cocina[[#This Row],[Costo]]</f>
        <v>8</v>
      </c>
      <c r="M945" s="7">
        <f>Tabla_cocina[[#This Row],[Costo Unitario]]*Tabla_cocina[[#This Row],[Cantidad Ordenada]]</f>
        <v>12</v>
      </c>
      <c r="N945" s="12">
        <f>(Tabla_cocina[[#This Row],[Ganancia Neta]]/Tabla_cocina[[#This Row],[Costo]])</f>
        <v>0.66666666666666663</v>
      </c>
      <c r="O945" s="17">
        <f>Tabla_cocina[[#This Row],[Tiempo de Preparacion]]/1440</f>
        <v>9.0277777777777769E-3</v>
      </c>
    </row>
    <row r="946" spans="1:15" x14ac:dyDescent="0.3">
      <c r="A946" s="1">
        <v>368</v>
      </c>
      <c r="B946" s="1">
        <v>13</v>
      </c>
      <c r="C946" s="2" t="s">
        <v>14</v>
      </c>
      <c r="D946" s="2" t="s">
        <v>91</v>
      </c>
      <c r="E946" s="3">
        <v>20</v>
      </c>
      <c r="F946" s="3">
        <v>33</v>
      </c>
      <c r="G946" s="1">
        <v>3</v>
      </c>
      <c r="H946" s="1">
        <v>45</v>
      </c>
      <c r="I946" s="2" t="s">
        <v>6</v>
      </c>
      <c r="J946" s="7">
        <f>Tabla_cocina[[#This Row],[Precio Unitario]]*Tabla_cocina[[#This Row],[Cantidad Ordenada]]</f>
        <v>99</v>
      </c>
      <c r="K946" s="7">
        <f>Tabla_cocina[[#This Row],[Total del Pedido]]</f>
        <v>99</v>
      </c>
      <c r="L946" s="7">
        <f>Tabla_cocina[[#This Row],[Ganancia Bruta]]-Tabla_cocina[[#This Row],[Costo]]</f>
        <v>39</v>
      </c>
      <c r="M946" s="7">
        <f>Tabla_cocina[[#This Row],[Costo Unitario]]*Tabla_cocina[[#This Row],[Cantidad Ordenada]]</f>
        <v>60</v>
      </c>
      <c r="N946" s="12">
        <f>(Tabla_cocina[[#This Row],[Ganancia Neta]]/Tabla_cocina[[#This Row],[Costo]])</f>
        <v>0.65</v>
      </c>
      <c r="O946" s="17">
        <f>Tabla_cocina[[#This Row],[Tiempo de Preparacion]]/1440</f>
        <v>3.125E-2</v>
      </c>
    </row>
    <row r="947" spans="1:15" x14ac:dyDescent="0.3">
      <c r="A947" s="1">
        <v>368</v>
      </c>
      <c r="B947" s="1">
        <v>13</v>
      </c>
      <c r="C947" s="2" t="s">
        <v>5</v>
      </c>
      <c r="D947" s="2" t="s">
        <v>84</v>
      </c>
      <c r="E947" s="3">
        <v>14</v>
      </c>
      <c r="F947" s="3">
        <v>24</v>
      </c>
      <c r="G947" s="1">
        <v>1</v>
      </c>
      <c r="H947" s="1">
        <v>40</v>
      </c>
      <c r="I947" s="2" t="s">
        <v>8</v>
      </c>
      <c r="J947" s="7">
        <f>Tabla_cocina[[#This Row],[Precio Unitario]]*Tabla_cocina[[#This Row],[Cantidad Ordenada]]</f>
        <v>24</v>
      </c>
      <c r="K947" s="7">
        <f>Tabla_cocina[[#This Row],[Total del Pedido]]</f>
        <v>24</v>
      </c>
      <c r="L947" s="7">
        <f>Tabla_cocina[[#This Row],[Ganancia Bruta]]-Tabla_cocina[[#This Row],[Costo]]</f>
        <v>10</v>
      </c>
      <c r="M947" s="7">
        <f>Tabla_cocina[[#This Row],[Costo Unitario]]*Tabla_cocina[[#This Row],[Cantidad Ordenada]]</f>
        <v>14</v>
      </c>
      <c r="N947" s="12">
        <f>(Tabla_cocina[[#This Row],[Ganancia Neta]]/Tabla_cocina[[#This Row],[Costo]])</f>
        <v>0.7142857142857143</v>
      </c>
      <c r="O947" s="17">
        <f>Tabla_cocina[[#This Row],[Tiempo de Preparacion]]/1440</f>
        <v>2.7777777777777776E-2</v>
      </c>
    </row>
    <row r="948" spans="1:15" x14ac:dyDescent="0.3">
      <c r="A948" s="1">
        <v>369</v>
      </c>
      <c r="B948" s="1">
        <v>20</v>
      </c>
      <c r="C948" s="2" t="s">
        <v>9</v>
      </c>
      <c r="D948" s="2" t="s">
        <v>86</v>
      </c>
      <c r="E948" s="3">
        <v>19</v>
      </c>
      <c r="F948" s="3">
        <v>31</v>
      </c>
      <c r="G948" s="1">
        <v>2</v>
      </c>
      <c r="H948" s="1">
        <v>7</v>
      </c>
      <c r="I948" s="2" t="s">
        <v>8</v>
      </c>
      <c r="J948" s="7">
        <f>Tabla_cocina[[#This Row],[Precio Unitario]]*Tabla_cocina[[#This Row],[Cantidad Ordenada]]</f>
        <v>62</v>
      </c>
      <c r="K948" s="7">
        <f>Tabla_cocina[[#This Row],[Total del Pedido]]</f>
        <v>62</v>
      </c>
      <c r="L948" s="7">
        <f>Tabla_cocina[[#This Row],[Ganancia Bruta]]-Tabla_cocina[[#This Row],[Costo]]</f>
        <v>24</v>
      </c>
      <c r="M948" s="7">
        <f>Tabla_cocina[[#This Row],[Costo Unitario]]*Tabla_cocina[[#This Row],[Cantidad Ordenada]]</f>
        <v>38</v>
      </c>
      <c r="N948" s="12">
        <f>(Tabla_cocina[[#This Row],[Ganancia Neta]]/Tabla_cocina[[#This Row],[Costo]])</f>
        <v>0.63157894736842102</v>
      </c>
      <c r="O948" s="17">
        <f>Tabla_cocina[[#This Row],[Tiempo de Preparacion]]/1440</f>
        <v>4.8611111111111112E-3</v>
      </c>
    </row>
    <row r="949" spans="1:15" x14ac:dyDescent="0.3">
      <c r="A949" s="1">
        <v>369</v>
      </c>
      <c r="B949" s="1">
        <v>20</v>
      </c>
      <c r="C949" s="2" t="s">
        <v>22</v>
      </c>
      <c r="D949" s="2" t="s">
        <v>99</v>
      </c>
      <c r="E949" s="3">
        <v>14</v>
      </c>
      <c r="F949" s="3">
        <v>23</v>
      </c>
      <c r="G949" s="1">
        <v>2</v>
      </c>
      <c r="H949" s="1">
        <v>7</v>
      </c>
      <c r="I949" s="2" t="s">
        <v>8</v>
      </c>
      <c r="J949" s="7">
        <f>Tabla_cocina[[#This Row],[Precio Unitario]]*Tabla_cocina[[#This Row],[Cantidad Ordenada]]</f>
        <v>46</v>
      </c>
      <c r="K949" s="7">
        <f>Tabla_cocina[[#This Row],[Total del Pedido]]</f>
        <v>46</v>
      </c>
      <c r="L949" s="7">
        <f>Tabla_cocina[[#This Row],[Ganancia Bruta]]-Tabla_cocina[[#This Row],[Costo]]</f>
        <v>18</v>
      </c>
      <c r="M949" s="7">
        <f>Tabla_cocina[[#This Row],[Costo Unitario]]*Tabla_cocina[[#This Row],[Cantidad Ordenada]]</f>
        <v>28</v>
      </c>
      <c r="N949" s="12">
        <f>(Tabla_cocina[[#This Row],[Ganancia Neta]]/Tabla_cocina[[#This Row],[Costo]])</f>
        <v>0.6428571428571429</v>
      </c>
      <c r="O949" s="17">
        <f>Tabla_cocina[[#This Row],[Tiempo de Preparacion]]/1440</f>
        <v>4.8611111111111112E-3</v>
      </c>
    </row>
    <row r="950" spans="1:15" x14ac:dyDescent="0.3">
      <c r="A950" s="1">
        <v>369</v>
      </c>
      <c r="B950" s="1">
        <v>20</v>
      </c>
      <c r="C950" s="2" t="s">
        <v>15</v>
      </c>
      <c r="D950" s="2" t="s">
        <v>92</v>
      </c>
      <c r="E950" s="3">
        <v>16</v>
      </c>
      <c r="F950" s="3">
        <v>28</v>
      </c>
      <c r="G950" s="1">
        <v>2</v>
      </c>
      <c r="H950" s="1">
        <v>8</v>
      </c>
      <c r="I950" s="2" t="s">
        <v>8</v>
      </c>
      <c r="J950" s="7">
        <f>Tabla_cocina[[#This Row],[Precio Unitario]]*Tabla_cocina[[#This Row],[Cantidad Ordenada]]</f>
        <v>56</v>
      </c>
      <c r="K950" s="7">
        <f>Tabla_cocina[[#This Row],[Total del Pedido]]</f>
        <v>56</v>
      </c>
      <c r="L950" s="7">
        <f>Tabla_cocina[[#This Row],[Ganancia Bruta]]-Tabla_cocina[[#This Row],[Costo]]</f>
        <v>24</v>
      </c>
      <c r="M950" s="7">
        <f>Tabla_cocina[[#This Row],[Costo Unitario]]*Tabla_cocina[[#This Row],[Cantidad Ordenada]]</f>
        <v>32</v>
      </c>
      <c r="N950" s="12">
        <f>(Tabla_cocina[[#This Row],[Ganancia Neta]]/Tabla_cocina[[#This Row],[Costo]])</f>
        <v>0.75</v>
      </c>
      <c r="O950" s="17">
        <f>Tabla_cocina[[#This Row],[Tiempo de Preparacion]]/1440</f>
        <v>5.5555555555555558E-3</v>
      </c>
    </row>
    <row r="951" spans="1:15" x14ac:dyDescent="0.3">
      <c r="A951" s="1">
        <v>369</v>
      </c>
      <c r="B951" s="1">
        <v>20</v>
      </c>
      <c r="C951" s="2" t="s">
        <v>25</v>
      </c>
      <c r="D951" s="2" t="s">
        <v>102</v>
      </c>
      <c r="E951" s="3">
        <v>15</v>
      </c>
      <c r="F951" s="3">
        <v>26</v>
      </c>
      <c r="G951" s="1">
        <v>3</v>
      </c>
      <c r="H951" s="1">
        <v>20</v>
      </c>
      <c r="I951" s="2" t="s">
        <v>8</v>
      </c>
      <c r="J951" s="7">
        <f>Tabla_cocina[[#This Row],[Precio Unitario]]*Tabla_cocina[[#This Row],[Cantidad Ordenada]]</f>
        <v>78</v>
      </c>
      <c r="K951" s="7">
        <f>Tabla_cocina[[#This Row],[Total del Pedido]]</f>
        <v>78</v>
      </c>
      <c r="L951" s="7">
        <f>Tabla_cocina[[#This Row],[Ganancia Bruta]]-Tabla_cocina[[#This Row],[Costo]]</f>
        <v>33</v>
      </c>
      <c r="M951" s="7">
        <f>Tabla_cocina[[#This Row],[Costo Unitario]]*Tabla_cocina[[#This Row],[Cantidad Ordenada]]</f>
        <v>45</v>
      </c>
      <c r="N951" s="12">
        <f>(Tabla_cocina[[#This Row],[Ganancia Neta]]/Tabla_cocina[[#This Row],[Costo]])</f>
        <v>0.73333333333333328</v>
      </c>
      <c r="O951" s="17">
        <f>Tabla_cocina[[#This Row],[Tiempo de Preparacion]]/1440</f>
        <v>1.3888888888888888E-2</v>
      </c>
    </row>
    <row r="952" spans="1:15" x14ac:dyDescent="0.3">
      <c r="A952" s="1">
        <v>370</v>
      </c>
      <c r="B952" s="1">
        <v>13</v>
      </c>
      <c r="C952" s="2" t="s">
        <v>12</v>
      </c>
      <c r="D952" s="2" t="s">
        <v>89</v>
      </c>
      <c r="E952" s="3">
        <v>22</v>
      </c>
      <c r="F952" s="3">
        <v>36</v>
      </c>
      <c r="G952" s="1">
        <v>2</v>
      </c>
      <c r="H952" s="1">
        <v>33</v>
      </c>
      <c r="I952" s="2" t="s">
        <v>8</v>
      </c>
      <c r="J952" s="7">
        <f>Tabla_cocina[[#This Row],[Precio Unitario]]*Tabla_cocina[[#This Row],[Cantidad Ordenada]]</f>
        <v>72</v>
      </c>
      <c r="K952" s="7">
        <f>Tabla_cocina[[#This Row],[Total del Pedido]]</f>
        <v>72</v>
      </c>
      <c r="L952" s="7">
        <f>Tabla_cocina[[#This Row],[Ganancia Bruta]]-Tabla_cocina[[#This Row],[Costo]]</f>
        <v>28</v>
      </c>
      <c r="M952" s="7">
        <f>Tabla_cocina[[#This Row],[Costo Unitario]]*Tabla_cocina[[#This Row],[Cantidad Ordenada]]</f>
        <v>44</v>
      </c>
      <c r="N952" s="12">
        <f>(Tabla_cocina[[#This Row],[Ganancia Neta]]/Tabla_cocina[[#This Row],[Costo]])</f>
        <v>0.63636363636363635</v>
      </c>
      <c r="O952" s="17">
        <f>Tabla_cocina[[#This Row],[Tiempo de Preparacion]]/1440</f>
        <v>2.2916666666666665E-2</v>
      </c>
    </row>
    <row r="953" spans="1:15" x14ac:dyDescent="0.3">
      <c r="A953" s="1">
        <v>371</v>
      </c>
      <c r="B953" s="1">
        <v>4</v>
      </c>
      <c r="C953" s="2" t="s">
        <v>9</v>
      </c>
      <c r="D953" s="2" t="s">
        <v>86</v>
      </c>
      <c r="E953" s="3">
        <v>19</v>
      </c>
      <c r="F953" s="3">
        <v>31</v>
      </c>
      <c r="G953" s="1">
        <v>2</v>
      </c>
      <c r="H953" s="1">
        <v>11</v>
      </c>
      <c r="I953" s="2" t="s">
        <v>8</v>
      </c>
      <c r="J953" s="7">
        <f>Tabla_cocina[[#This Row],[Precio Unitario]]*Tabla_cocina[[#This Row],[Cantidad Ordenada]]</f>
        <v>62</v>
      </c>
      <c r="K953" s="7">
        <f>Tabla_cocina[[#This Row],[Total del Pedido]]</f>
        <v>62</v>
      </c>
      <c r="L953" s="7">
        <f>Tabla_cocina[[#This Row],[Ganancia Bruta]]-Tabla_cocina[[#This Row],[Costo]]</f>
        <v>24</v>
      </c>
      <c r="M953" s="7">
        <f>Tabla_cocina[[#This Row],[Costo Unitario]]*Tabla_cocina[[#This Row],[Cantidad Ordenada]]</f>
        <v>38</v>
      </c>
      <c r="N953" s="12">
        <f>(Tabla_cocina[[#This Row],[Ganancia Neta]]/Tabla_cocina[[#This Row],[Costo]])</f>
        <v>0.63157894736842102</v>
      </c>
      <c r="O953" s="17">
        <f>Tabla_cocina[[#This Row],[Tiempo de Preparacion]]/1440</f>
        <v>7.6388888888888886E-3</v>
      </c>
    </row>
    <row r="954" spans="1:15" x14ac:dyDescent="0.3">
      <c r="A954" s="1">
        <v>371</v>
      </c>
      <c r="B954" s="1">
        <v>4</v>
      </c>
      <c r="C954" s="2" t="s">
        <v>12</v>
      </c>
      <c r="D954" s="2" t="s">
        <v>89</v>
      </c>
      <c r="E954" s="3">
        <v>22</v>
      </c>
      <c r="F954" s="3">
        <v>36</v>
      </c>
      <c r="G954" s="1">
        <v>1</v>
      </c>
      <c r="H954" s="1">
        <v>13</v>
      </c>
      <c r="I954" s="2" t="s">
        <v>6</v>
      </c>
      <c r="J954" s="7">
        <f>Tabla_cocina[[#This Row],[Precio Unitario]]*Tabla_cocina[[#This Row],[Cantidad Ordenada]]</f>
        <v>36</v>
      </c>
      <c r="K954" s="7">
        <f>Tabla_cocina[[#This Row],[Total del Pedido]]</f>
        <v>36</v>
      </c>
      <c r="L954" s="7">
        <f>Tabla_cocina[[#This Row],[Ganancia Bruta]]-Tabla_cocina[[#This Row],[Costo]]</f>
        <v>14</v>
      </c>
      <c r="M954" s="7">
        <f>Tabla_cocina[[#This Row],[Costo Unitario]]*Tabla_cocina[[#This Row],[Cantidad Ordenada]]</f>
        <v>22</v>
      </c>
      <c r="N954" s="12">
        <f>(Tabla_cocina[[#This Row],[Ganancia Neta]]/Tabla_cocina[[#This Row],[Costo]])</f>
        <v>0.63636363636363635</v>
      </c>
      <c r="O954" s="17">
        <f>Tabla_cocina[[#This Row],[Tiempo de Preparacion]]/1440</f>
        <v>9.0277777777777769E-3</v>
      </c>
    </row>
    <row r="955" spans="1:15" x14ac:dyDescent="0.3">
      <c r="A955" s="1">
        <v>371</v>
      </c>
      <c r="B955" s="1">
        <v>4</v>
      </c>
      <c r="C955" s="2" t="s">
        <v>15</v>
      </c>
      <c r="D955" s="2" t="s">
        <v>92</v>
      </c>
      <c r="E955" s="3">
        <v>16</v>
      </c>
      <c r="F955" s="3">
        <v>28</v>
      </c>
      <c r="G955" s="1">
        <v>2</v>
      </c>
      <c r="H955" s="1">
        <v>11</v>
      </c>
      <c r="I955" s="2" t="s">
        <v>6</v>
      </c>
      <c r="J955" s="7">
        <f>Tabla_cocina[[#This Row],[Precio Unitario]]*Tabla_cocina[[#This Row],[Cantidad Ordenada]]</f>
        <v>56</v>
      </c>
      <c r="K955" s="7">
        <f>Tabla_cocina[[#This Row],[Total del Pedido]]</f>
        <v>56</v>
      </c>
      <c r="L955" s="7">
        <f>Tabla_cocina[[#This Row],[Ganancia Bruta]]-Tabla_cocina[[#This Row],[Costo]]</f>
        <v>24</v>
      </c>
      <c r="M955" s="7">
        <f>Tabla_cocina[[#This Row],[Costo Unitario]]*Tabla_cocina[[#This Row],[Cantidad Ordenada]]</f>
        <v>32</v>
      </c>
      <c r="N955" s="12">
        <f>(Tabla_cocina[[#This Row],[Ganancia Neta]]/Tabla_cocina[[#This Row],[Costo]])</f>
        <v>0.75</v>
      </c>
      <c r="O955" s="17">
        <f>Tabla_cocina[[#This Row],[Tiempo de Preparacion]]/1440</f>
        <v>7.6388888888888886E-3</v>
      </c>
    </row>
    <row r="956" spans="1:15" x14ac:dyDescent="0.3">
      <c r="A956" s="1">
        <v>371</v>
      </c>
      <c r="B956" s="1">
        <v>4</v>
      </c>
      <c r="C956" s="2" t="s">
        <v>22</v>
      </c>
      <c r="D956" s="2" t="s">
        <v>99</v>
      </c>
      <c r="E956" s="3">
        <v>14</v>
      </c>
      <c r="F956" s="3">
        <v>23</v>
      </c>
      <c r="G956" s="1">
        <v>2</v>
      </c>
      <c r="H956" s="1">
        <v>14</v>
      </c>
      <c r="I956" s="2" t="s">
        <v>8</v>
      </c>
      <c r="J956" s="7">
        <f>Tabla_cocina[[#This Row],[Precio Unitario]]*Tabla_cocina[[#This Row],[Cantidad Ordenada]]</f>
        <v>46</v>
      </c>
      <c r="K956" s="7">
        <f>Tabla_cocina[[#This Row],[Total del Pedido]]</f>
        <v>46</v>
      </c>
      <c r="L956" s="7">
        <f>Tabla_cocina[[#This Row],[Ganancia Bruta]]-Tabla_cocina[[#This Row],[Costo]]</f>
        <v>18</v>
      </c>
      <c r="M956" s="7">
        <f>Tabla_cocina[[#This Row],[Costo Unitario]]*Tabla_cocina[[#This Row],[Cantidad Ordenada]]</f>
        <v>28</v>
      </c>
      <c r="N956" s="12">
        <f>(Tabla_cocina[[#This Row],[Ganancia Neta]]/Tabla_cocina[[#This Row],[Costo]])</f>
        <v>0.6428571428571429</v>
      </c>
      <c r="O956" s="17">
        <f>Tabla_cocina[[#This Row],[Tiempo de Preparacion]]/1440</f>
        <v>9.7222222222222224E-3</v>
      </c>
    </row>
    <row r="957" spans="1:15" x14ac:dyDescent="0.3">
      <c r="A957" s="1">
        <v>372</v>
      </c>
      <c r="B957" s="1">
        <v>14</v>
      </c>
      <c r="C957" s="2" t="s">
        <v>24</v>
      </c>
      <c r="D957" s="2" t="s">
        <v>101</v>
      </c>
      <c r="E957" s="3">
        <v>10</v>
      </c>
      <c r="F957" s="3">
        <v>18</v>
      </c>
      <c r="G957" s="1">
        <v>2</v>
      </c>
      <c r="H957" s="1">
        <v>22</v>
      </c>
      <c r="I957" s="2" t="s">
        <v>6</v>
      </c>
      <c r="J957" s="7">
        <f>Tabla_cocina[[#This Row],[Precio Unitario]]*Tabla_cocina[[#This Row],[Cantidad Ordenada]]</f>
        <v>36</v>
      </c>
      <c r="K957" s="7">
        <f>Tabla_cocina[[#This Row],[Total del Pedido]]</f>
        <v>36</v>
      </c>
      <c r="L957" s="7">
        <f>Tabla_cocina[[#This Row],[Ganancia Bruta]]-Tabla_cocina[[#This Row],[Costo]]</f>
        <v>16</v>
      </c>
      <c r="M957" s="7">
        <f>Tabla_cocina[[#This Row],[Costo Unitario]]*Tabla_cocina[[#This Row],[Cantidad Ordenada]]</f>
        <v>20</v>
      </c>
      <c r="N957" s="12">
        <f>(Tabla_cocina[[#This Row],[Ganancia Neta]]/Tabla_cocina[[#This Row],[Costo]])</f>
        <v>0.8</v>
      </c>
      <c r="O957" s="17">
        <f>Tabla_cocina[[#This Row],[Tiempo de Preparacion]]/1440</f>
        <v>1.5277777777777777E-2</v>
      </c>
    </row>
    <row r="958" spans="1:15" x14ac:dyDescent="0.3">
      <c r="A958" s="1">
        <v>373</v>
      </c>
      <c r="B958" s="1">
        <v>19</v>
      </c>
      <c r="C958" s="2" t="s">
        <v>23</v>
      </c>
      <c r="D958" s="2" t="s">
        <v>100</v>
      </c>
      <c r="E958" s="3">
        <v>13</v>
      </c>
      <c r="F958" s="3">
        <v>21</v>
      </c>
      <c r="G958" s="1">
        <v>1</v>
      </c>
      <c r="H958" s="1">
        <v>41</v>
      </c>
      <c r="I958" s="2" t="s">
        <v>8</v>
      </c>
      <c r="J958" s="7">
        <f>Tabla_cocina[[#This Row],[Precio Unitario]]*Tabla_cocina[[#This Row],[Cantidad Ordenada]]</f>
        <v>21</v>
      </c>
      <c r="K958" s="7">
        <f>Tabla_cocina[[#This Row],[Total del Pedido]]</f>
        <v>21</v>
      </c>
      <c r="L958" s="7">
        <f>Tabla_cocina[[#This Row],[Ganancia Bruta]]-Tabla_cocina[[#This Row],[Costo]]</f>
        <v>8</v>
      </c>
      <c r="M958" s="7">
        <f>Tabla_cocina[[#This Row],[Costo Unitario]]*Tabla_cocina[[#This Row],[Cantidad Ordenada]]</f>
        <v>13</v>
      </c>
      <c r="N958" s="12">
        <f>(Tabla_cocina[[#This Row],[Ganancia Neta]]/Tabla_cocina[[#This Row],[Costo]])</f>
        <v>0.61538461538461542</v>
      </c>
      <c r="O958" s="17">
        <f>Tabla_cocina[[#This Row],[Tiempo de Preparacion]]/1440</f>
        <v>2.8472222222222222E-2</v>
      </c>
    </row>
    <row r="959" spans="1:15" x14ac:dyDescent="0.3">
      <c r="A959" s="1">
        <v>373</v>
      </c>
      <c r="B959" s="1">
        <v>19</v>
      </c>
      <c r="C959" s="2" t="s">
        <v>17</v>
      </c>
      <c r="D959" s="2" t="s">
        <v>94</v>
      </c>
      <c r="E959" s="3">
        <v>21</v>
      </c>
      <c r="F959" s="3">
        <v>35</v>
      </c>
      <c r="G959" s="1">
        <v>1</v>
      </c>
      <c r="H959" s="1">
        <v>49</v>
      </c>
      <c r="I959" s="2" t="s">
        <v>6</v>
      </c>
      <c r="J959" s="7">
        <f>Tabla_cocina[[#This Row],[Precio Unitario]]*Tabla_cocina[[#This Row],[Cantidad Ordenada]]</f>
        <v>35</v>
      </c>
      <c r="K959" s="7">
        <f>Tabla_cocina[[#This Row],[Total del Pedido]]</f>
        <v>35</v>
      </c>
      <c r="L959" s="7">
        <f>Tabla_cocina[[#This Row],[Ganancia Bruta]]-Tabla_cocina[[#This Row],[Costo]]</f>
        <v>14</v>
      </c>
      <c r="M959" s="7">
        <f>Tabla_cocina[[#This Row],[Costo Unitario]]*Tabla_cocina[[#This Row],[Cantidad Ordenada]]</f>
        <v>21</v>
      </c>
      <c r="N959" s="12">
        <f>(Tabla_cocina[[#This Row],[Ganancia Neta]]/Tabla_cocina[[#This Row],[Costo]])</f>
        <v>0.66666666666666663</v>
      </c>
      <c r="O959" s="17">
        <f>Tabla_cocina[[#This Row],[Tiempo de Preparacion]]/1440</f>
        <v>3.4027777777777775E-2</v>
      </c>
    </row>
    <row r="960" spans="1:15" x14ac:dyDescent="0.3">
      <c r="A960" s="1">
        <v>373</v>
      </c>
      <c r="B960" s="1">
        <v>19</v>
      </c>
      <c r="C960" s="2" t="s">
        <v>19</v>
      </c>
      <c r="D960" s="2" t="s">
        <v>96</v>
      </c>
      <c r="E960" s="3">
        <v>13</v>
      </c>
      <c r="F960" s="3">
        <v>22</v>
      </c>
      <c r="G960" s="1">
        <v>2</v>
      </c>
      <c r="H960" s="1">
        <v>17</v>
      </c>
      <c r="I960" s="2" t="s">
        <v>8</v>
      </c>
      <c r="J960" s="7">
        <f>Tabla_cocina[[#This Row],[Precio Unitario]]*Tabla_cocina[[#This Row],[Cantidad Ordenada]]</f>
        <v>44</v>
      </c>
      <c r="K960" s="7">
        <f>Tabla_cocina[[#This Row],[Total del Pedido]]</f>
        <v>44</v>
      </c>
      <c r="L960" s="7">
        <f>Tabla_cocina[[#This Row],[Ganancia Bruta]]-Tabla_cocina[[#This Row],[Costo]]</f>
        <v>18</v>
      </c>
      <c r="M960" s="7">
        <f>Tabla_cocina[[#This Row],[Costo Unitario]]*Tabla_cocina[[#This Row],[Cantidad Ordenada]]</f>
        <v>26</v>
      </c>
      <c r="N960" s="12">
        <f>(Tabla_cocina[[#This Row],[Ganancia Neta]]/Tabla_cocina[[#This Row],[Costo]])</f>
        <v>0.69230769230769229</v>
      </c>
      <c r="O960" s="17">
        <f>Tabla_cocina[[#This Row],[Tiempo de Preparacion]]/1440</f>
        <v>1.1805555555555555E-2</v>
      </c>
    </row>
    <row r="961" spans="1:15" x14ac:dyDescent="0.3">
      <c r="A961" s="1">
        <v>373</v>
      </c>
      <c r="B961" s="1">
        <v>19</v>
      </c>
      <c r="C961" s="2" t="s">
        <v>21</v>
      </c>
      <c r="D961" s="2" t="s">
        <v>98</v>
      </c>
      <c r="E961" s="3">
        <v>12</v>
      </c>
      <c r="F961" s="3">
        <v>20</v>
      </c>
      <c r="G961" s="1">
        <v>3</v>
      </c>
      <c r="H961" s="1">
        <v>9</v>
      </c>
      <c r="I961" s="2" t="s">
        <v>8</v>
      </c>
      <c r="J961" s="7">
        <f>Tabla_cocina[[#This Row],[Precio Unitario]]*Tabla_cocina[[#This Row],[Cantidad Ordenada]]</f>
        <v>60</v>
      </c>
      <c r="K961" s="7">
        <f>Tabla_cocina[[#This Row],[Total del Pedido]]</f>
        <v>60</v>
      </c>
      <c r="L961" s="7">
        <f>Tabla_cocina[[#This Row],[Ganancia Bruta]]-Tabla_cocina[[#This Row],[Costo]]</f>
        <v>24</v>
      </c>
      <c r="M961" s="7">
        <f>Tabla_cocina[[#This Row],[Costo Unitario]]*Tabla_cocina[[#This Row],[Cantidad Ordenada]]</f>
        <v>36</v>
      </c>
      <c r="N961" s="12">
        <f>(Tabla_cocina[[#This Row],[Ganancia Neta]]/Tabla_cocina[[#This Row],[Costo]])</f>
        <v>0.66666666666666663</v>
      </c>
      <c r="O961" s="17">
        <f>Tabla_cocina[[#This Row],[Tiempo de Preparacion]]/1440</f>
        <v>6.2500000000000003E-3</v>
      </c>
    </row>
    <row r="962" spans="1:15" x14ac:dyDescent="0.3">
      <c r="A962" s="1">
        <v>374</v>
      </c>
      <c r="B962" s="1">
        <v>18</v>
      </c>
      <c r="C962" s="2" t="s">
        <v>17</v>
      </c>
      <c r="D962" s="2" t="s">
        <v>94</v>
      </c>
      <c r="E962" s="3">
        <v>21</v>
      </c>
      <c r="F962" s="3">
        <v>35</v>
      </c>
      <c r="G962" s="1">
        <v>1</v>
      </c>
      <c r="H962" s="1">
        <v>9</v>
      </c>
      <c r="I962" s="2" t="s">
        <v>8</v>
      </c>
      <c r="J962" s="7">
        <f>Tabla_cocina[[#This Row],[Precio Unitario]]*Tabla_cocina[[#This Row],[Cantidad Ordenada]]</f>
        <v>35</v>
      </c>
      <c r="K962" s="7">
        <f>Tabla_cocina[[#This Row],[Total del Pedido]]</f>
        <v>35</v>
      </c>
      <c r="L962" s="7">
        <f>Tabla_cocina[[#This Row],[Ganancia Bruta]]-Tabla_cocina[[#This Row],[Costo]]</f>
        <v>14</v>
      </c>
      <c r="M962" s="7">
        <f>Tabla_cocina[[#This Row],[Costo Unitario]]*Tabla_cocina[[#This Row],[Cantidad Ordenada]]</f>
        <v>21</v>
      </c>
      <c r="N962" s="12">
        <f>(Tabla_cocina[[#This Row],[Ganancia Neta]]/Tabla_cocina[[#This Row],[Costo]])</f>
        <v>0.66666666666666663</v>
      </c>
      <c r="O962" s="17">
        <f>Tabla_cocina[[#This Row],[Tiempo de Preparacion]]/1440</f>
        <v>6.2500000000000003E-3</v>
      </c>
    </row>
    <row r="963" spans="1:15" x14ac:dyDescent="0.3">
      <c r="A963" s="1">
        <v>375</v>
      </c>
      <c r="B963" s="1">
        <v>18</v>
      </c>
      <c r="C963" s="2" t="s">
        <v>9</v>
      </c>
      <c r="D963" s="2" t="s">
        <v>86</v>
      </c>
      <c r="E963" s="3">
        <v>19</v>
      </c>
      <c r="F963" s="3">
        <v>31</v>
      </c>
      <c r="G963" s="1">
        <v>3</v>
      </c>
      <c r="H963" s="1">
        <v>27</v>
      </c>
      <c r="I963" s="2" t="s">
        <v>6</v>
      </c>
      <c r="J963" s="7">
        <f>Tabla_cocina[[#This Row],[Precio Unitario]]*Tabla_cocina[[#This Row],[Cantidad Ordenada]]</f>
        <v>93</v>
      </c>
      <c r="K963" s="7">
        <f>Tabla_cocina[[#This Row],[Total del Pedido]]</f>
        <v>93</v>
      </c>
      <c r="L963" s="7">
        <f>Tabla_cocina[[#This Row],[Ganancia Bruta]]-Tabla_cocina[[#This Row],[Costo]]</f>
        <v>36</v>
      </c>
      <c r="M963" s="7">
        <f>Tabla_cocina[[#This Row],[Costo Unitario]]*Tabla_cocina[[#This Row],[Cantidad Ordenada]]</f>
        <v>57</v>
      </c>
      <c r="N963" s="12">
        <f>(Tabla_cocina[[#This Row],[Ganancia Neta]]/Tabla_cocina[[#This Row],[Costo]])</f>
        <v>0.63157894736842102</v>
      </c>
      <c r="O963" s="17">
        <f>Tabla_cocina[[#This Row],[Tiempo de Preparacion]]/1440</f>
        <v>1.8749999999999999E-2</v>
      </c>
    </row>
    <row r="964" spans="1:15" x14ac:dyDescent="0.3">
      <c r="A964" s="1">
        <v>376</v>
      </c>
      <c r="B964" s="1">
        <v>16</v>
      </c>
      <c r="C964" s="2" t="s">
        <v>22</v>
      </c>
      <c r="D964" s="2" t="s">
        <v>99</v>
      </c>
      <c r="E964" s="3">
        <v>14</v>
      </c>
      <c r="F964" s="3">
        <v>23</v>
      </c>
      <c r="G964" s="1">
        <v>2</v>
      </c>
      <c r="H964" s="1">
        <v>5</v>
      </c>
      <c r="I964" s="2" t="s">
        <v>8</v>
      </c>
      <c r="J964" s="7">
        <f>Tabla_cocina[[#This Row],[Precio Unitario]]*Tabla_cocina[[#This Row],[Cantidad Ordenada]]</f>
        <v>46</v>
      </c>
      <c r="K964" s="7">
        <f>Tabla_cocina[[#This Row],[Total del Pedido]]</f>
        <v>46</v>
      </c>
      <c r="L964" s="7">
        <f>Tabla_cocina[[#This Row],[Ganancia Bruta]]-Tabla_cocina[[#This Row],[Costo]]</f>
        <v>18</v>
      </c>
      <c r="M964" s="7">
        <f>Tabla_cocina[[#This Row],[Costo Unitario]]*Tabla_cocina[[#This Row],[Cantidad Ordenada]]</f>
        <v>28</v>
      </c>
      <c r="N964" s="12">
        <f>(Tabla_cocina[[#This Row],[Ganancia Neta]]/Tabla_cocina[[#This Row],[Costo]])</f>
        <v>0.6428571428571429</v>
      </c>
      <c r="O964" s="17">
        <f>Tabla_cocina[[#This Row],[Tiempo de Preparacion]]/1440</f>
        <v>3.472222222222222E-3</v>
      </c>
    </row>
    <row r="965" spans="1:15" x14ac:dyDescent="0.3">
      <c r="A965" s="1">
        <v>377</v>
      </c>
      <c r="B965" s="1">
        <v>5</v>
      </c>
      <c r="C965" s="2" t="s">
        <v>20</v>
      </c>
      <c r="D965" s="2" t="s">
        <v>97</v>
      </c>
      <c r="E965" s="3">
        <v>20</v>
      </c>
      <c r="F965" s="3">
        <v>34</v>
      </c>
      <c r="G965" s="1">
        <v>2</v>
      </c>
      <c r="H965" s="1">
        <v>13</v>
      </c>
      <c r="I965" s="2" t="s">
        <v>6</v>
      </c>
      <c r="J965" s="7">
        <f>Tabla_cocina[[#This Row],[Precio Unitario]]*Tabla_cocina[[#This Row],[Cantidad Ordenada]]</f>
        <v>68</v>
      </c>
      <c r="K965" s="7">
        <f>Tabla_cocina[[#This Row],[Total del Pedido]]</f>
        <v>68</v>
      </c>
      <c r="L965" s="7">
        <f>Tabla_cocina[[#This Row],[Ganancia Bruta]]-Tabla_cocina[[#This Row],[Costo]]</f>
        <v>28</v>
      </c>
      <c r="M965" s="7">
        <f>Tabla_cocina[[#This Row],[Costo Unitario]]*Tabla_cocina[[#This Row],[Cantidad Ordenada]]</f>
        <v>40</v>
      </c>
      <c r="N965" s="12">
        <f>(Tabla_cocina[[#This Row],[Ganancia Neta]]/Tabla_cocina[[#This Row],[Costo]])</f>
        <v>0.7</v>
      </c>
      <c r="O965" s="17">
        <f>Tabla_cocina[[#This Row],[Tiempo de Preparacion]]/1440</f>
        <v>9.0277777777777769E-3</v>
      </c>
    </row>
    <row r="966" spans="1:15" x14ac:dyDescent="0.3">
      <c r="A966" s="1">
        <v>377</v>
      </c>
      <c r="B966" s="1">
        <v>5</v>
      </c>
      <c r="C966" s="2" t="s">
        <v>18</v>
      </c>
      <c r="D966" s="2" t="s">
        <v>95</v>
      </c>
      <c r="E966" s="3">
        <v>19</v>
      </c>
      <c r="F966" s="3">
        <v>32</v>
      </c>
      <c r="G966" s="1">
        <v>1</v>
      </c>
      <c r="H966" s="1">
        <v>33</v>
      </c>
      <c r="I966" s="2" t="s">
        <v>6</v>
      </c>
      <c r="J966" s="7">
        <f>Tabla_cocina[[#This Row],[Precio Unitario]]*Tabla_cocina[[#This Row],[Cantidad Ordenada]]</f>
        <v>32</v>
      </c>
      <c r="K966" s="7">
        <f>Tabla_cocina[[#This Row],[Total del Pedido]]</f>
        <v>32</v>
      </c>
      <c r="L966" s="7">
        <f>Tabla_cocina[[#This Row],[Ganancia Bruta]]-Tabla_cocina[[#This Row],[Costo]]</f>
        <v>13</v>
      </c>
      <c r="M966" s="7">
        <f>Tabla_cocina[[#This Row],[Costo Unitario]]*Tabla_cocina[[#This Row],[Cantidad Ordenada]]</f>
        <v>19</v>
      </c>
      <c r="N966" s="12">
        <f>(Tabla_cocina[[#This Row],[Ganancia Neta]]/Tabla_cocina[[#This Row],[Costo]])</f>
        <v>0.68421052631578949</v>
      </c>
      <c r="O966" s="17">
        <f>Tabla_cocina[[#This Row],[Tiempo de Preparacion]]/1440</f>
        <v>2.2916666666666665E-2</v>
      </c>
    </row>
    <row r="967" spans="1:15" x14ac:dyDescent="0.3">
      <c r="A967" s="1">
        <v>378</v>
      </c>
      <c r="B967" s="1">
        <v>3</v>
      </c>
      <c r="C967" s="2" t="s">
        <v>7</v>
      </c>
      <c r="D967" s="2" t="s">
        <v>85</v>
      </c>
      <c r="E967" s="3">
        <v>18</v>
      </c>
      <c r="F967" s="3">
        <v>30</v>
      </c>
      <c r="G967" s="1">
        <v>1</v>
      </c>
      <c r="H967" s="1">
        <v>14</v>
      </c>
      <c r="I967" s="2" t="s">
        <v>8</v>
      </c>
      <c r="J967" s="7">
        <f>Tabla_cocina[[#This Row],[Precio Unitario]]*Tabla_cocina[[#This Row],[Cantidad Ordenada]]</f>
        <v>30</v>
      </c>
      <c r="K967" s="7">
        <f>Tabla_cocina[[#This Row],[Total del Pedido]]</f>
        <v>30</v>
      </c>
      <c r="L967" s="7">
        <f>Tabla_cocina[[#This Row],[Ganancia Bruta]]-Tabla_cocina[[#This Row],[Costo]]</f>
        <v>12</v>
      </c>
      <c r="M967" s="7">
        <f>Tabla_cocina[[#This Row],[Costo Unitario]]*Tabla_cocina[[#This Row],[Cantidad Ordenada]]</f>
        <v>18</v>
      </c>
      <c r="N967" s="12">
        <f>(Tabla_cocina[[#This Row],[Ganancia Neta]]/Tabla_cocina[[#This Row],[Costo]])</f>
        <v>0.66666666666666663</v>
      </c>
      <c r="O967" s="17">
        <f>Tabla_cocina[[#This Row],[Tiempo de Preparacion]]/1440</f>
        <v>9.7222222222222224E-3</v>
      </c>
    </row>
    <row r="968" spans="1:15" x14ac:dyDescent="0.3">
      <c r="A968" s="1">
        <v>378</v>
      </c>
      <c r="B968" s="1">
        <v>3</v>
      </c>
      <c r="C968" s="2" t="s">
        <v>16</v>
      </c>
      <c r="D968" s="2" t="s">
        <v>93</v>
      </c>
      <c r="E968" s="3">
        <v>11</v>
      </c>
      <c r="F968" s="3">
        <v>19</v>
      </c>
      <c r="G968" s="1">
        <v>1</v>
      </c>
      <c r="H968" s="1">
        <v>7</v>
      </c>
      <c r="I968" s="2" t="s">
        <v>8</v>
      </c>
      <c r="J968" s="7">
        <f>Tabla_cocina[[#This Row],[Precio Unitario]]*Tabla_cocina[[#This Row],[Cantidad Ordenada]]</f>
        <v>19</v>
      </c>
      <c r="K968" s="7">
        <f>Tabla_cocina[[#This Row],[Total del Pedido]]</f>
        <v>19</v>
      </c>
      <c r="L968" s="7">
        <f>Tabla_cocina[[#This Row],[Ganancia Bruta]]-Tabla_cocina[[#This Row],[Costo]]</f>
        <v>8</v>
      </c>
      <c r="M968" s="7">
        <f>Tabla_cocina[[#This Row],[Costo Unitario]]*Tabla_cocina[[#This Row],[Cantidad Ordenada]]</f>
        <v>11</v>
      </c>
      <c r="N968" s="12">
        <f>(Tabla_cocina[[#This Row],[Ganancia Neta]]/Tabla_cocina[[#This Row],[Costo]])</f>
        <v>0.72727272727272729</v>
      </c>
      <c r="O968" s="17">
        <f>Tabla_cocina[[#This Row],[Tiempo de Preparacion]]/1440</f>
        <v>4.8611111111111112E-3</v>
      </c>
    </row>
    <row r="969" spans="1:15" x14ac:dyDescent="0.3">
      <c r="A969" s="1">
        <v>379</v>
      </c>
      <c r="B969" s="1">
        <v>4</v>
      </c>
      <c r="C969" s="2" t="s">
        <v>17</v>
      </c>
      <c r="D969" s="2" t="s">
        <v>94</v>
      </c>
      <c r="E969" s="3">
        <v>21</v>
      </c>
      <c r="F969" s="3">
        <v>35</v>
      </c>
      <c r="G969" s="1">
        <v>2</v>
      </c>
      <c r="H969" s="1">
        <v>6</v>
      </c>
      <c r="I969" s="2" t="s">
        <v>6</v>
      </c>
      <c r="J969" s="7">
        <f>Tabla_cocina[[#This Row],[Precio Unitario]]*Tabla_cocina[[#This Row],[Cantidad Ordenada]]</f>
        <v>70</v>
      </c>
      <c r="K969" s="7">
        <f>Tabla_cocina[[#This Row],[Total del Pedido]]</f>
        <v>70</v>
      </c>
      <c r="L969" s="7">
        <f>Tabla_cocina[[#This Row],[Ganancia Bruta]]-Tabla_cocina[[#This Row],[Costo]]</f>
        <v>28</v>
      </c>
      <c r="M969" s="7">
        <f>Tabla_cocina[[#This Row],[Costo Unitario]]*Tabla_cocina[[#This Row],[Cantidad Ordenada]]</f>
        <v>42</v>
      </c>
      <c r="N969" s="12">
        <f>(Tabla_cocina[[#This Row],[Ganancia Neta]]/Tabla_cocina[[#This Row],[Costo]])</f>
        <v>0.66666666666666663</v>
      </c>
      <c r="O969" s="17">
        <f>Tabla_cocina[[#This Row],[Tiempo de Preparacion]]/1440</f>
        <v>4.1666666666666666E-3</v>
      </c>
    </row>
    <row r="970" spans="1:15" x14ac:dyDescent="0.3">
      <c r="A970" s="1">
        <v>380</v>
      </c>
      <c r="B970" s="1">
        <v>5</v>
      </c>
      <c r="C970" s="2" t="s">
        <v>14</v>
      </c>
      <c r="D970" s="2" t="s">
        <v>91</v>
      </c>
      <c r="E970" s="3">
        <v>20</v>
      </c>
      <c r="F970" s="3">
        <v>33</v>
      </c>
      <c r="G970" s="1">
        <v>3</v>
      </c>
      <c r="H970" s="1">
        <v>58</v>
      </c>
      <c r="I970" s="2" t="s">
        <v>6</v>
      </c>
      <c r="J970" s="7">
        <f>Tabla_cocina[[#This Row],[Precio Unitario]]*Tabla_cocina[[#This Row],[Cantidad Ordenada]]</f>
        <v>99</v>
      </c>
      <c r="K970" s="7">
        <f>Tabla_cocina[[#This Row],[Total del Pedido]]</f>
        <v>99</v>
      </c>
      <c r="L970" s="7">
        <f>Tabla_cocina[[#This Row],[Ganancia Bruta]]-Tabla_cocina[[#This Row],[Costo]]</f>
        <v>39</v>
      </c>
      <c r="M970" s="7">
        <f>Tabla_cocina[[#This Row],[Costo Unitario]]*Tabla_cocina[[#This Row],[Cantidad Ordenada]]</f>
        <v>60</v>
      </c>
      <c r="N970" s="12">
        <f>(Tabla_cocina[[#This Row],[Ganancia Neta]]/Tabla_cocina[[#This Row],[Costo]])</f>
        <v>0.65</v>
      </c>
      <c r="O970" s="17">
        <f>Tabla_cocina[[#This Row],[Tiempo de Preparacion]]/1440</f>
        <v>4.027777777777778E-2</v>
      </c>
    </row>
    <row r="971" spans="1:15" x14ac:dyDescent="0.3">
      <c r="A971" s="1">
        <v>380</v>
      </c>
      <c r="B971" s="1">
        <v>5</v>
      </c>
      <c r="C971" s="2" t="s">
        <v>16</v>
      </c>
      <c r="D971" s="2" t="s">
        <v>93</v>
      </c>
      <c r="E971" s="3">
        <v>11</v>
      </c>
      <c r="F971" s="3">
        <v>19</v>
      </c>
      <c r="G971" s="1">
        <v>2</v>
      </c>
      <c r="H971" s="1">
        <v>35</v>
      </c>
      <c r="I971" s="2" t="s">
        <v>6</v>
      </c>
      <c r="J971" s="7">
        <f>Tabla_cocina[[#This Row],[Precio Unitario]]*Tabla_cocina[[#This Row],[Cantidad Ordenada]]</f>
        <v>38</v>
      </c>
      <c r="K971" s="7">
        <f>Tabla_cocina[[#This Row],[Total del Pedido]]</f>
        <v>38</v>
      </c>
      <c r="L971" s="7">
        <f>Tabla_cocina[[#This Row],[Ganancia Bruta]]-Tabla_cocina[[#This Row],[Costo]]</f>
        <v>16</v>
      </c>
      <c r="M971" s="7">
        <f>Tabla_cocina[[#This Row],[Costo Unitario]]*Tabla_cocina[[#This Row],[Cantidad Ordenada]]</f>
        <v>22</v>
      </c>
      <c r="N971" s="12">
        <f>(Tabla_cocina[[#This Row],[Ganancia Neta]]/Tabla_cocina[[#This Row],[Costo]])</f>
        <v>0.72727272727272729</v>
      </c>
      <c r="O971" s="17">
        <f>Tabla_cocina[[#This Row],[Tiempo de Preparacion]]/1440</f>
        <v>2.4305555555555556E-2</v>
      </c>
    </row>
    <row r="972" spans="1:15" x14ac:dyDescent="0.3">
      <c r="A972" s="1">
        <v>381</v>
      </c>
      <c r="B972" s="1">
        <v>4</v>
      </c>
      <c r="C972" s="2" t="s">
        <v>25</v>
      </c>
      <c r="D972" s="2" t="s">
        <v>102</v>
      </c>
      <c r="E972" s="3">
        <v>15</v>
      </c>
      <c r="F972" s="3">
        <v>26</v>
      </c>
      <c r="G972" s="1">
        <v>3</v>
      </c>
      <c r="H972" s="1">
        <v>35</v>
      </c>
      <c r="I972" s="2" t="s">
        <v>6</v>
      </c>
      <c r="J972" s="7">
        <f>Tabla_cocina[[#This Row],[Precio Unitario]]*Tabla_cocina[[#This Row],[Cantidad Ordenada]]</f>
        <v>78</v>
      </c>
      <c r="K972" s="7">
        <f>Tabla_cocina[[#This Row],[Total del Pedido]]</f>
        <v>78</v>
      </c>
      <c r="L972" s="7">
        <f>Tabla_cocina[[#This Row],[Ganancia Bruta]]-Tabla_cocina[[#This Row],[Costo]]</f>
        <v>33</v>
      </c>
      <c r="M972" s="7">
        <f>Tabla_cocina[[#This Row],[Costo Unitario]]*Tabla_cocina[[#This Row],[Cantidad Ordenada]]</f>
        <v>45</v>
      </c>
      <c r="N972" s="12">
        <f>(Tabla_cocina[[#This Row],[Ganancia Neta]]/Tabla_cocina[[#This Row],[Costo]])</f>
        <v>0.73333333333333328</v>
      </c>
      <c r="O972" s="17">
        <f>Tabla_cocina[[#This Row],[Tiempo de Preparacion]]/1440</f>
        <v>2.4305555555555556E-2</v>
      </c>
    </row>
    <row r="973" spans="1:15" x14ac:dyDescent="0.3">
      <c r="A973" s="1">
        <v>381</v>
      </c>
      <c r="B973" s="1">
        <v>4</v>
      </c>
      <c r="C973" s="2" t="s">
        <v>14</v>
      </c>
      <c r="D973" s="2" t="s">
        <v>91</v>
      </c>
      <c r="E973" s="3">
        <v>20</v>
      </c>
      <c r="F973" s="3">
        <v>33</v>
      </c>
      <c r="G973" s="1">
        <v>2</v>
      </c>
      <c r="H973" s="1">
        <v>12</v>
      </c>
      <c r="I973" s="2" t="s">
        <v>6</v>
      </c>
      <c r="J973" s="7">
        <f>Tabla_cocina[[#This Row],[Precio Unitario]]*Tabla_cocina[[#This Row],[Cantidad Ordenada]]</f>
        <v>66</v>
      </c>
      <c r="K973" s="7">
        <f>Tabla_cocina[[#This Row],[Total del Pedido]]</f>
        <v>66</v>
      </c>
      <c r="L973" s="7">
        <f>Tabla_cocina[[#This Row],[Ganancia Bruta]]-Tabla_cocina[[#This Row],[Costo]]</f>
        <v>26</v>
      </c>
      <c r="M973" s="7">
        <f>Tabla_cocina[[#This Row],[Costo Unitario]]*Tabla_cocina[[#This Row],[Cantidad Ordenada]]</f>
        <v>40</v>
      </c>
      <c r="N973" s="12">
        <f>(Tabla_cocina[[#This Row],[Ganancia Neta]]/Tabla_cocina[[#This Row],[Costo]])</f>
        <v>0.65</v>
      </c>
      <c r="O973" s="17">
        <f>Tabla_cocina[[#This Row],[Tiempo de Preparacion]]/1440</f>
        <v>8.3333333333333332E-3</v>
      </c>
    </row>
    <row r="974" spans="1:15" x14ac:dyDescent="0.3">
      <c r="A974" s="1">
        <v>382</v>
      </c>
      <c r="B974" s="1">
        <v>20</v>
      </c>
      <c r="C974" s="2" t="s">
        <v>13</v>
      </c>
      <c r="D974" s="2" t="s">
        <v>90</v>
      </c>
      <c r="E974" s="3">
        <v>17</v>
      </c>
      <c r="F974" s="3">
        <v>29</v>
      </c>
      <c r="G974" s="1">
        <v>3</v>
      </c>
      <c r="H974" s="1">
        <v>54</v>
      </c>
      <c r="I974" s="2" t="s">
        <v>8</v>
      </c>
      <c r="J974" s="7">
        <f>Tabla_cocina[[#This Row],[Precio Unitario]]*Tabla_cocina[[#This Row],[Cantidad Ordenada]]</f>
        <v>87</v>
      </c>
      <c r="K974" s="7">
        <f>Tabla_cocina[[#This Row],[Total del Pedido]]</f>
        <v>87</v>
      </c>
      <c r="L974" s="7">
        <f>Tabla_cocina[[#This Row],[Ganancia Bruta]]-Tabla_cocina[[#This Row],[Costo]]</f>
        <v>36</v>
      </c>
      <c r="M974" s="7">
        <f>Tabla_cocina[[#This Row],[Costo Unitario]]*Tabla_cocina[[#This Row],[Cantidad Ordenada]]</f>
        <v>51</v>
      </c>
      <c r="N974" s="12">
        <f>(Tabla_cocina[[#This Row],[Ganancia Neta]]/Tabla_cocina[[#This Row],[Costo]])</f>
        <v>0.70588235294117652</v>
      </c>
      <c r="O974" s="17">
        <f>Tabla_cocina[[#This Row],[Tiempo de Preparacion]]/1440</f>
        <v>3.7499999999999999E-2</v>
      </c>
    </row>
    <row r="975" spans="1:15" x14ac:dyDescent="0.3">
      <c r="A975" s="1">
        <v>383</v>
      </c>
      <c r="B975" s="1">
        <v>6</v>
      </c>
      <c r="C975" s="2" t="s">
        <v>12</v>
      </c>
      <c r="D975" s="2" t="s">
        <v>89</v>
      </c>
      <c r="E975" s="3">
        <v>22</v>
      </c>
      <c r="F975" s="3">
        <v>36</v>
      </c>
      <c r="G975" s="1">
        <v>3</v>
      </c>
      <c r="H975" s="1">
        <v>9</v>
      </c>
      <c r="I975" s="2" t="s">
        <v>8</v>
      </c>
      <c r="J975" s="7">
        <f>Tabla_cocina[[#This Row],[Precio Unitario]]*Tabla_cocina[[#This Row],[Cantidad Ordenada]]</f>
        <v>108</v>
      </c>
      <c r="K975" s="7">
        <f>Tabla_cocina[[#This Row],[Total del Pedido]]</f>
        <v>108</v>
      </c>
      <c r="L975" s="7">
        <f>Tabla_cocina[[#This Row],[Ganancia Bruta]]-Tabla_cocina[[#This Row],[Costo]]</f>
        <v>42</v>
      </c>
      <c r="M975" s="7">
        <f>Tabla_cocina[[#This Row],[Costo Unitario]]*Tabla_cocina[[#This Row],[Cantidad Ordenada]]</f>
        <v>66</v>
      </c>
      <c r="N975" s="12">
        <f>(Tabla_cocina[[#This Row],[Ganancia Neta]]/Tabla_cocina[[#This Row],[Costo]])</f>
        <v>0.63636363636363635</v>
      </c>
      <c r="O975" s="17">
        <f>Tabla_cocina[[#This Row],[Tiempo de Preparacion]]/1440</f>
        <v>6.2500000000000003E-3</v>
      </c>
    </row>
    <row r="976" spans="1:15" x14ac:dyDescent="0.3">
      <c r="A976" s="1">
        <v>384</v>
      </c>
      <c r="B976" s="1">
        <v>1</v>
      </c>
      <c r="C976" s="2" t="s">
        <v>24</v>
      </c>
      <c r="D976" s="2" t="s">
        <v>101</v>
      </c>
      <c r="E976" s="3">
        <v>10</v>
      </c>
      <c r="F976" s="3">
        <v>18</v>
      </c>
      <c r="G976" s="1">
        <v>2</v>
      </c>
      <c r="H976" s="1">
        <v>26</v>
      </c>
      <c r="I976" s="2" t="s">
        <v>6</v>
      </c>
      <c r="J976" s="7">
        <f>Tabla_cocina[[#This Row],[Precio Unitario]]*Tabla_cocina[[#This Row],[Cantidad Ordenada]]</f>
        <v>36</v>
      </c>
      <c r="K976" s="7">
        <f>Tabla_cocina[[#This Row],[Total del Pedido]]</f>
        <v>36</v>
      </c>
      <c r="L976" s="7">
        <f>Tabla_cocina[[#This Row],[Ganancia Bruta]]-Tabla_cocina[[#This Row],[Costo]]</f>
        <v>16</v>
      </c>
      <c r="M976" s="7">
        <f>Tabla_cocina[[#This Row],[Costo Unitario]]*Tabla_cocina[[#This Row],[Cantidad Ordenada]]</f>
        <v>20</v>
      </c>
      <c r="N976" s="12">
        <f>(Tabla_cocina[[#This Row],[Ganancia Neta]]/Tabla_cocina[[#This Row],[Costo]])</f>
        <v>0.8</v>
      </c>
      <c r="O976" s="17">
        <f>Tabla_cocina[[#This Row],[Tiempo de Preparacion]]/1440</f>
        <v>1.8055555555555554E-2</v>
      </c>
    </row>
    <row r="977" spans="1:15" x14ac:dyDescent="0.3">
      <c r="A977" s="1">
        <v>384</v>
      </c>
      <c r="B977" s="1">
        <v>1</v>
      </c>
      <c r="C977" s="2" t="s">
        <v>16</v>
      </c>
      <c r="D977" s="2" t="s">
        <v>93</v>
      </c>
      <c r="E977" s="3">
        <v>11</v>
      </c>
      <c r="F977" s="3">
        <v>19</v>
      </c>
      <c r="G977" s="1">
        <v>3</v>
      </c>
      <c r="H977" s="1">
        <v>35</v>
      </c>
      <c r="I977" s="2" t="s">
        <v>8</v>
      </c>
      <c r="J977" s="7">
        <f>Tabla_cocina[[#This Row],[Precio Unitario]]*Tabla_cocina[[#This Row],[Cantidad Ordenada]]</f>
        <v>57</v>
      </c>
      <c r="K977" s="7">
        <f>Tabla_cocina[[#This Row],[Total del Pedido]]</f>
        <v>57</v>
      </c>
      <c r="L977" s="7">
        <f>Tabla_cocina[[#This Row],[Ganancia Bruta]]-Tabla_cocina[[#This Row],[Costo]]</f>
        <v>24</v>
      </c>
      <c r="M977" s="7">
        <f>Tabla_cocina[[#This Row],[Costo Unitario]]*Tabla_cocina[[#This Row],[Cantidad Ordenada]]</f>
        <v>33</v>
      </c>
      <c r="N977" s="12">
        <f>(Tabla_cocina[[#This Row],[Ganancia Neta]]/Tabla_cocina[[#This Row],[Costo]])</f>
        <v>0.72727272727272729</v>
      </c>
      <c r="O977" s="17">
        <f>Tabla_cocina[[#This Row],[Tiempo de Preparacion]]/1440</f>
        <v>2.4305555555555556E-2</v>
      </c>
    </row>
    <row r="978" spans="1:15" x14ac:dyDescent="0.3">
      <c r="A978" s="1">
        <v>384</v>
      </c>
      <c r="B978" s="1">
        <v>1</v>
      </c>
      <c r="C978" s="2" t="s">
        <v>10</v>
      </c>
      <c r="D978" s="2" t="s">
        <v>87</v>
      </c>
      <c r="E978" s="3">
        <v>16</v>
      </c>
      <c r="F978" s="3">
        <v>27</v>
      </c>
      <c r="G978" s="1">
        <v>1</v>
      </c>
      <c r="H978" s="1">
        <v>49</v>
      </c>
      <c r="I978" s="2" t="s">
        <v>8</v>
      </c>
      <c r="J978" s="7">
        <f>Tabla_cocina[[#This Row],[Precio Unitario]]*Tabla_cocina[[#This Row],[Cantidad Ordenada]]</f>
        <v>27</v>
      </c>
      <c r="K978" s="7">
        <f>Tabla_cocina[[#This Row],[Total del Pedido]]</f>
        <v>27</v>
      </c>
      <c r="L978" s="7">
        <f>Tabla_cocina[[#This Row],[Ganancia Bruta]]-Tabla_cocina[[#This Row],[Costo]]</f>
        <v>11</v>
      </c>
      <c r="M978" s="7">
        <f>Tabla_cocina[[#This Row],[Costo Unitario]]*Tabla_cocina[[#This Row],[Cantidad Ordenada]]</f>
        <v>16</v>
      </c>
      <c r="N978" s="12">
        <f>(Tabla_cocina[[#This Row],[Ganancia Neta]]/Tabla_cocina[[#This Row],[Costo]])</f>
        <v>0.6875</v>
      </c>
      <c r="O978" s="17">
        <f>Tabla_cocina[[#This Row],[Tiempo de Preparacion]]/1440</f>
        <v>3.4027777777777775E-2</v>
      </c>
    </row>
    <row r="979" spans="1:15" x14ac:dyDescent="0.3">
      <c r="A979" s="1">
        <v>385</v>
      </c>
      <c r="B979" s="1">
        <v>6</v>
      </c>
      <c r="C979" s="2" t="s">
        <v>7</v>
      </c>
      <c r="D979" s="2" t="s">
        <v>85</v>
      </c>
      <c r="E979" s="3">
        <v>18</v>
      </c>
      <c r="F979" s="3">
        <v>30</v>
      </c>
      <c r="G979" s="1">
        <v>2</v>
      </c>
      <c r="H979" s="1">
        <v>22</v>
      </c>
      <c r="I979" s="2" t="s">
        <v>6</v>
      </c>
      <c r="J979" s="7">
        <f>Tabla_cocina[[#This Row],[Precio Unitario]]*Tabla_cocina[[#This Row],[Cantidad Ordenada]]</f>
        <v>60</v>
      </c>
      <c r="K979" s="7">
        <f>Tabla_cocina[[#This Row],[Total del Pedido]]</f>
        <v>60</v>
      </c>
      <c r="L979" s="7">
        <f>Tabla_cocina[[#This Row],[Ganancia Bruta]]-Tabla_cocina[[#This Row],[Costo]]</f>
        <v>24</v>
      </c>
      <c r="M979" s="7">
        <f>Tabla_cocina[[#This Row],[Costo Unitario]]*Tabla_cocina[[#This Row],[Cantidad Ordenada]]</f>
        <v>36</v>
      </c>
      <c r="N979" s="12">
        <f>(Tabla_cocina[[#This Row],[Ganancia Neta]]/Tabla_cocina[[#This Row],[Costo]])</f>
        <v>0.66666666666666663</v>
      </c>
      <c r="O979" s="17">
        <f>Tabla_cocina[[#This Row],[Tiempo de Preparacion]]/1440</f>
        <v>1.5277777777777777E-2</v>
      </c>
    </row>
    <row r="980" spans="1:15" x14ac:dyDescent="0.3">
      <c r="A980" s="1">
        <v>386</v>
      </c>
      <c r="B980" s="1">
        <v>5</v>
      </c>
      <c r="C980" s="2" t="s">
        <v>14</v>
      </c>
      <c r="D980" s="2" t="s">
        <v>91</v>
      </c>
      <c r="E980" s="3">
        <v>20</v>
      </c>
      <c r="F980" s="3">
        <v>33</v>
      </c>
      <c r="G980" s="1">
        <v>3</v>
      </c>
      <c r="H980" s="1">
        <v>40</v>
      </c>
      <c r="I980" s="2" t="s">
        <v>8</v>
      </c>
      <c r="J980" s="7">
        <f>Tabla_cocina[[#This Row],[Precio Unitario]]*Tabla_cocina[[#This Row],[Cantidad Ordenada]]</f>
        <v>99</v>
      </c>
      <c r="K980" s="7">
        <f>Tabla_cocina[[#This Row],[Total del Pedido]]</f>
        <v>99</v>
      </c>
      <c r="L980" s="7">
        <f>Tabla_cocina[[#This Row],[Ganancia Bruta]]-Tabla_cocina[[#This Row],[Costo]]</f>
        <v>39</v>
      </c>
      <c r="M980" s="7">
        <f>Tabla_cocina[[#This Row],[Costo Unitario]]*Tabla_cocina[[#This Row],[Cantidad Ordenada]]</f>
        <v>60</v>
      </c>
      <c r="N980" s="12">
        <f>(Tabla_cocina[[#This Row],[Ganancia Neta]]/Tabla_cocina[[#This Row],[Costo]])</f>
        <v>0.65</v>
      </c>
      <c r="O980" s="17">
        <f>Tabla_cocina[[#This Row],[Tiempo de Preparacion]]/1440</f>
        <v>2.7777777777777776E-2</v>
      </c>
    </row>
    <row r="981" spans="1:15" x14ac:dyDescent="0.3">
      <c r="A981" s="1">
        <v>387</v>
      </c>
      <c r="B981" s="1">
        <v>6</v>
      </c>
      <c r="C981" s="2" t="s">
        <v>9</v>
      </c>
      <c r="D981" s="2" t="s">
        <v>86</v>
      </c>
      <c r="E981" s="3">
        <v>19</v>
      </c>
      <c r="F981" s="3">
        <v>31</v>
      </c>
      <c r="G981" s="1">
        <v>3</v>
      </c>
      <c r="H981" s="1">
        <v>18</v>
      </c>
      <c r="I981" s="2" t="s">
        <v>8</v>
      </c>
      <c r="J981" s="7">
        <f>Tabla_cocina[[#This Row],[Precio Unitario]]*Tabla_cocina[[#This Row],[Cantidad Ordenada]]</f>
        <v>93</v>
      </c>
      <c r="K981" s="7">
        <f>Tabla_cocina[[#This Row],[Total del Pedido]]</f>
        <v>93</v>
      </c>
      <c r="L981" s="7">
        <f>Tabla_cocina[[#This Row],[Ganancia Bruta]]-Tabla_cocina[[#This Row],[Costo]]</f>
        <v>36</v>
      </c>
      <c r="M981" s="7">
        <f>Tabla_cocina[[#This Row],[Costo Unitario]]*Tabla_cocina[[#This Row],[Cantidad Ordenada]]</f>
        <v>57</v>
      </c>
      <c r="N981" s="12">
        <f>(Tabla_cocina[[#This Row],[Ganancia Neta]]/Tabla_cocina[[#This Row],[Costo]])</f>
        <v>0.63157894736842102</v>
      </c>
      <c r="O981" s="17">
        <f>Tabla_cocina[[#This Row],[Tiempo de Preparacion]]/1440</f>
        <v>1.2500000000000001E-2</v>
      </c>
    </row>
    <row r="982" spans="1:15" x14ac:dyDescent="0.3">
      <c r="A982" s="1">
        <v>388</v>
      </c>
      <c r="B982" s="1">
        <v>18</v>
      </c>
      <c r="C982" s="2" t="s">
        <v>9</v>
      </c>
      <c r="D982" s="2" t="s">
        <v>86</v>
      </c>
      <c r="E982" s="3">
        <v>19</v>
      </c>
      <c r="F982" s="3">
        <v>31</v>
      </c>
      <c r="G982" s="1">
        <v>2</v>
      </c>
      <c r="H982" s="1">
        <v>52</v>
      </c>
      <c r="I982" s="2" t="s">
        <v>8</v>
      </c>
      <c r="J982" s="7">
        <f>Tabla_cocina[[#This Row],[Precio Unitario]]*Tabla_cocina[[#This Row],[Cantidad Ordenada]]</f>
        <v>62</v>
      </c>
      <c r="K982" s="7">
        <f>Tabla_cocina[[#This Row],[Total del Pedido]]</f>
        <v>62</v>
      </c>
      <c r="L982" s="7">
        <f>Tabla_cocina[[#This Row],[Ganancia Bruta]]-Tabla_cocina[[#This Row],[Costo]]</f>
        <v>24</v>
      </c>
      <c r="M982" s="7">
        <f>Tabla_cocina[[#This Row],[Costo Unitario]]*Tabla_cocina[[#This Row],[Cantidad Ordenada]]</f>
        <v>38</v>
      </c>
      <c r="N982" s="12">
        <f>(Tabla_cocina[[#This Row],[Ganancia Neta]]/Tabla_cocina[[#This Row],[Costo]])</f>
        <v>0.63157894736842102</v>
      </c>
      <c r="O982" s="17">
        <f>Tabla_cocina[[#This Row],[Tiempo de Preparacion]]/1440</f>
        <v>3.6111111111111108E-2</v>
      </c>
    </row>
    <row r="983" spans="1:15" x14ac:dyDescent="0.3">
      <c r="A983" s="1">
        <v>388</v>
      </c>
      <c r="B983" s="1">
        <v>18</v>
      </c>
      <c r="C983" s="2" t="s">
        <v>12</v>
      </c>
      <c r="D983" s="2" t="s">
        <v>89</v>
      </c>
      <c r="E983" s="3">
        <v>22</v>
      </c>
      <c r="F983" s="3">
        <v>36</v>
      </c>
      <c r="G983" s="1">
        <v>2</v>
      </c>
      <c r="H983" s="1">
        <v>37</v>
      </c>
      <c r="I983" s="2" t="s">
        <v>6</v>
      </c>
      <c r="J983" s="7">
        <f>Tabla_cocina[[#This Row],[Precio Unitario]]*Tabla_cocina[[#This Row],[Cantidad Ordenada]]</f>
        <v>72</v>
      </c>
      <c r="K983" s="7">
        <f>Tabla_cocina[[#This Row],[Total del Pedido]]</f>
        <v>72</v>
      </c>
      <c r="L983" s="7">
        <f>Tabla_cocina[[#This Row],[Ganancia Bruta]]-Tabla_cocina[[#This Row],[Costo]]</f>
        <v>28</v>
      </c>
      <c r="M983" s="7">
        <f>Tabla_cocina[[#This Row],[Costo Unitario]]*Tabla_cocina[[#This Row],[Cantidad Ordenada]]</f>
        <v>44</v>
      </c>
      <c r="N983" s="12">
        <f>(Tabla_cocina[[#This Row],[Ganancia Neta]]/Tabla_cocina[[#This Row],[Costo]])</f>
        <v>0.63636363636363635</v>
      </c>
      <c r="O983" s="17">
        <f>Tabla_cocina[[#This Row],[Tiempo de Preparacion]]/1440</f>
        <v>2.5694444444444443E-2</v>
      </c>
    </row>
    <row r="984" spans="1:15" x14ac:dyDescent="0.3">
      <c r="A984" s="1">
        <v>388</v>
      </c>
      <c r="B984" s="1">
        <v>18</v>
      </c>
      <c r="C984" s="2" t="s">
        <v>13</v>
      </c>
      <c r="D984" s="2" t="s">
        <v>90</v>
      </c>
      <c r="E984" s="3">
        <v>17</v>
      </c>
      <c r="F984" s="3">
        <v>29</v>
      </c>
      <c r="G984" s="1">
        <v>2</v>
      </c>
      <c r="H984" s="1">
        <v>31</v>
      </c>
      <c r="I984" s="2" t="s">
        <v>8</v>
      </c>
      <c r="J984" s="7">
        <f>Tabla_cocina[[#This Row],[Precio Unitario]]*Tabla_cocina[[#This Row],[Cantidad Ordenada]]</f>
        <v>58</v>
      </c>
      <c r="K984" s="7">
        <f>Tabla_cocina[[#This Row],[Total del Pedido]]</f>
        <v>58</v>
      </c>
      <c r="L984" s="7">
        <f>Tabla_cocina[[#This Row],[Ganancia Bruta]]-Tabla_cocina[[#This Row],[Costo]]</f>
        <v>24</v>
      </c>
      <c r="M984" s="7">
        <f>Tabla_cocina[[#This Row],[Costo Unitario]]*Tabla_cocina[[#This Row],[Cantidad Ordenada]]</f>
        <v>34</v>
      </c>
      <c r="N984" s="12">
        <f>(Tabla_cocina[[#This Row],[Ganancia Neta]]/Tabla_cocina[[#This Row],[Costo]])</f>
        <v>0.70588235294117652</v>
      </c>
      <c r="O984" s="17">
        <f>Tabla_cocina[[#This Row],[Tiempo de Preparacion]]/1440</f>
        <v>2.1527777777777778E-2</v>
      </c>
    </row>
    <row r="985" spans="1:15" x14ac:dyDescent="0.3">
      <c r="A985" s="1">
        <v>388</v>
      </c>
      <c r="B985" s="1">
        <v>18</v>
      </c>
      <c r="C985" s="2" t="s">
        <v>14</v>
      </c>
      <c r="D985" s="2" t="s">
        <v>91</v>
      </c>
      <c r="E985" s="3">
        <v>20</v>
      </c>
      <c r="F985" s="3">
        <v>33</v>
      </c>
      <c r="G985" s="1">
        <v>3</v>
      </c>
      <c r="H985" s="1">
        <v>51</v>
      </c>
      <c r="I985" s="2" t="s">
        <v>8</v>
      </c>
      <c r="J985" s="7">
        <f>Tabla_cocina[[#This Row],[Precio Unitario]]*Tabla_cocina[[#This Row],[Cantidad Ordenada]]</f>
        <v>99</v>
      </c>
      <c r="K985" s="7">
        <f>Tabla_cocina[[#This Row],[Total del Pedido]]</f>
        <v>99</v>
      </c>
      <c r="L985" s="7">
        <f>Tabla_cocina[[#This Row],[Ganancia Bruta]]-Tabla_cocina[[#This Row],[Costo]]</f>
        <v>39</v>
      </c>
      <c r="M985" s="7">
        <f>Tabla_cocina[[#This Row],[Costo Unitario]]*Tabla_cocina[[#This Row],[Cantidad Ordenada]]</f>
        <v>60</v>
      </c>
      <c r="N985" s="12">
        <f>(Tabla_cocina[[#This Row],[Ganancia Neta]]/Tabla_cocina[[#This Row],[Costo]])</f>
        <v>0.65</v>
      </c>
      <c r="O985" s="17">
        <f>Tabla_cocina[[#This Row],[Tiempo de Preparacion]]/1440</f>
        <v>3.5416666666666666E-2</v>
      </c>
    </row>
    <row r="986" spans="1:15" x14ac:dyDescent="0.3">
      <c r="A986" s="1">
        <v>389</v>
      </c>
      <c r="B986" s="1">
        <v>19</v>
      </c>
      <c r="C986" s="2" t="s">
        <v>14</v>
      </c>
      <c r="D986" s="2" t="s">
        <v>91</v>
      </c>
      <c r="E986" s="3">
        <v>20</v>
      </c>
      <c r="F986" s="3">
        <v>33</v>
      </c>
      <c r="G986" s="1">
        <v>1</v>
      </c>
      <c r="H986" s="1">
        <v>24</v>
      </c>
      <c r="I986" s="2" t="s">
        <v>6</v>
      </c>
      <c r="J986" s="7">
        <f>Tabla_cocina[[#This Row],[Precio Unitario]]*Tabla_cocina[[#This Row],[Cantidad Ordenada]]</f>
        <v>33</v>
      </c>
      <c r="K986" s="7">
        <f>Tabla_cocina[[#This Row],[Total del Pedido]]</f>
        <v>33</v>
      </c>
      <c r="L986" s="7">
        <f>Tabla_cocina[[#This Row],[Ganancia Bruta]]-Tabla_cocina[[#This Row],[Costo]]</f>
        <v>13</v>
      </c>
      <c r="M986" s="7">
        <f>Tabla_cocina[[#This Row],[Costo Unitario]]*Tabla_cocina[[#This Row],[Cantidad Ordenada]]</f>
        <v>20</v>
      </c>
      <c r="N986" s="12">
        <f>(Tabla_cocina[[#This Row],[Ganancia Neta]]/Tabla_cocina[[#This Row],[Costo]])</f>
        <v>0.65</v>
      </c>
      <c r="O986" s="17">
        <f>Tabla_cocina[[#This Row],[Tiempo de Preparacion]]/1440</f>
        <v>1.6666666666666666E-2</v>
      </c>
    </row>
    <row r="987" spans="1:15" x14ac:dyDescent="0.3">
      <c r="A987" s="1">
        <v>390</v>
      </c>
      <c r="B987" s="1">
        <v>9</v>
      </c>
      <c r="C987" s="2" t="s">
        <v>19</v>
      </c>
      <c r="D987" s="2" t="s">
        <v>96</v>
      </c>
      <c r="E987" s="3">
        <v>13</v>
      </c>
      <c r="F987" s="3">
        <v>22</v>
      </c>
      <c r="G987" s="1">
        <v>2</v>
      </c>
      <c r="H987" s="1">
        <v>52</v>
      </c>
      <c r="I987" s="2" t="s">
        <v>8</v>
      </c>
      <c r="J987" s="7">
        <f>Tabla_cocina[[#This Row],[Precio Unitario]]*Tabla_cocina[[#This Row],[Cantidad Ordenada]]</f>
        <v>44</v>
      </c>
      <c r="K987" s="7">
        <f>Tabla_cocina[[#This Row],[Total del Pedido]]</f>
        <v>44</v>
      </c>
      <c r="L987" s="7">
        <f>Tabla_cocina[[#This Row],[Ganancia Bruta]]-Tabla_cocina[[#This Row],[Costo]]</f>
        <v>18</v>
      </c>
      <c r="M987" s="7">
        <f>Tabla_cocina[[#This Row],[Costo Unitario]]*Tabla_cocina[[#This Row],[Cantidad Ordenada]]</f>
        <v>26</v>
      </c>
      <c r="N987" s="12">
        <f>(Tabla_cocina[[#This Row],[Ganancia Neta]]/Tabla_cocina[[#This Row],[Costo]])</f>
        <v>0.69230769230769229</v>
      </c>
      <c r="O987" s="17">
        <f>Tabla_cocina[[#This Row],[Tiempo de Preparacion]]/1440</f>
        <v>3.6111111111111108E-2</v>
      </c>
    </row>
    <row r="988" spans="1:15" x14ac:dyDescent="0.3">
      <c r="A988" s="1">
        <v>390</v>
      </c>
      <c r="B988" s="1">
        <v>9</v>
      </c>
      <c r="C988" s="2" t="s">
        <v>25</v>
      </c>
      <c r="D988" s="2" t="s">
        <v>102</v>
      </c>
      <c r="E988" s="3">
        <v>15</v>
      </c>
      <c r="F988" s="3">
        <v>26</v>
      </c>
      <c r="G988" s="1">
        <v>3</v>
      </c>
      <c r="H988" s="1">
        <v>13</v>
      </c>
      <c r="I988" s="2" t="s">
        <v>8</v>
      </c>
      <c r="J988" s="7">
        <f>Tabla_cocina[[#This Row],[Precio Unitario]]*Tabla_cocina[[#This Row],[Cantidad Ordenada]]</f>
        <v>78</v>
      </c>
      <c r="K988" s="7">
        <f>Tabla_cocina[[#This Row],[Total del Pedido]]</f>
        <v>78</v>
      </c>
      <c r="L988" s="7">
        <f>Tabla_cocina[[#This Row],[Ganancia Bruta]]-Tabla_cocina[[#This Row],[Costo]]</f>
        <v>33</v>
      </c>
      <c r="M988" s="7">
        <f>Tabla_cocina[[#This Row],[Costo Unitario]]*Tabla_cocina[[#This Row],[Cantidad Ordenada]]</f>
        <v>45</v>
      </c>
      <c r="N988" s="12">
        <f>(Tabla_cocina[[#This Row],[Ganancia Neta]]/Tabla_cocina[[#This Row],[Costo]])</f>
        <v>0.73333333333333328</v>
      </c>
      <c r="O988" s="17">
        <f>Tabla_cocina[[#This Row],[Tiempo de Preparacion]]/1440</f>
        <v>9.0277777777777769E-3</v>
      </c>
    </row>
    <row r="989" spans="1:15" x14ac:dyDescent="0.3">
      <c r="A989" s="1">
        <v>390</v>
      </c>
      <c r="B989" s="1">
        <v>9</v>
      </c>
      <c r="C989" s="2" t="s">
        <v>23</v>
      </c>
      <c r="D989" s="2" t="s">
        <v>100</v>
      </c>
      <c r="E989" s="3">
        <v>13</v>
      </c>
      <c r="F989" s="3">
        <v>21</v>
      </c>
      <c r="G989" s="1">
        <v>1</v>
      </c>
      <c r="H989" s="1">
        <v>28</v>
      </c>
      <c r="I989" s="2" t="s">
        <v>8</v>
      </c>
      <c r="J989" s="7">
        <f>Tabla_cocina[[#This Row],[Precio Unitario]]*Tabla_cocina[[#This Row],[Cantidad Ordenada]]</f>
        <v>21</v>
      </c>
      <c r="K989" s="7">
        <f>Tabla_cocina[[#This Row],[Total del Pedido]]</f>
        <v>21</v>
      </c>
      <c r="L989" s="7">
        <f>Tabla_cocina[[#This Row],[Ganancia Bruta]]-Tabla_cocina[[#This Row],[Costo]]</f>
        <v>8</v>
      </c>
      <c r="M989" s="7">
        <f>Tabla_cocina[[#This Row],[Costo Unitario]]*Tabla_cocina[[#This Row],[Cantidad Ordenada]]</f>
        <v>13</v>
      </c>
      <c r="N989" s="12">
        <f>(Tabla_cocina[[#This Row],[Ganancia Neta]]/Tabla_cocina[[#This Row],[Costo]])</f>
        <v>0.61538461538461542</v>
      </c>
      <c r="O989" s="17">
        <f>Tabla_cocina[[#This Row],[Tiempo de Preparacion]]/1440</f>
        <v>1.9444444444444445E-2</v>
      </c>
    </row>
    <row r="990" spans="1:15" x14ac:dyDescent="0.3">
      <c r="A990" s="1">
        <v>391</v>
      </c>
      <c r="B990" s="1">
        <v>15</v>
      </c>
      <c r="C990" s="2" t="s">
        <v>19</v>
      </c>
      <c r="D990" s="2" t="s">
        <v>96</v>
      </c>
      <c r="E990" s="3">
        <v>13</v>
      </c>
      <c r="F990" s="3">
        <v>22</v>
      </c>
      <c r="G990" s="1">
        <v>1</v>
      </c>
      <c r="H990" s="1">
        <v>35</v>
      </c>
      <c r="I990" s="2" t="s">
        <v>6</v>
      </c>
      <c r="J990" s="7">
        <f>Tabla_cocina[[#This Row],[Precio Unitario]]*Tabla_cocina[[#This Row],[Cantidad Ordenada]]</f>
        <v>22</v>
      </c>
      <c r="K990" s="7">
        <f>Tabla_cocina[[#This Row],[Total del Pedido]]</f>
        <v>22</v>
      </c>
      <c r="L990" s="7">
        <f>Tabla_cocina[[#This Row],[Ganancia Bruta]]-Tabla_cocina[[#This Row],[Costo]]</f>
        <v>9</v>
      </c>
      <c r="M990" s="7">
        <f>Tabla_cocina[[#This Row],[Costo Unitario]]*Tabla_cocina[[#This Row],[Cantidad Ordenada]]</f>
        <v>13</v>
      </c>
      <c r="N990" s="12">
        <f>(Tabla_cocina[[#This Row],[Ganancia Neta]]/Tabla_cocina[[#This Row],[Costo]])</f>
        <v>0.69230769230769229</v>
      </c>
      <c r="O990" s="17">
        <f>Tabla_cocina[[#This Row],[Tiempo de Preparacion]]/1440</f>
        <v>2.4305555555555556E-2</v>
      </c>
    </row>
    <row r="991" spans="1:15" x14ac:dyDescent="0.3">
      <c r="A991" s="1">
        <v>392</v>
      </c>
      <c r="B991" s="1">
        <v>14</v>
      </c>
      <c r="C991" s="2" t="s">
        <v>18</v>
      </c>
      <c r="D991" s="2" t="s">
        <v>95</v>
      </c>
      <c r="E991" s="3">
        <v>19</v>
      </c>
      <c r="F991" s="3">
        <v>32</v>
      </c>
      <c r="G991" s="1">
        <v>3</v>
      </c>
      <c r="H991" s="1">
        <v>17</v>
      </c>
      <c r="I991" s="2" t="s">
        <v>6</v>
      </c>
      <c r="J991" s="7">
        <f>Tabla_cocina[[#This Row],[Precio Unitario]]*Tabla_cocina[[#This Row],[Cantidad Ordenada]]</f>
        <v>96</v>
      </c>
      <c r="K991" s="7">
        <f>Tabla_cocina[[#This Row],[Total del Pedido]]</f>
        <v>96</v>
      </c>
      <c r="L991" s="7">
        <f>Tabla_cocina[[#This Row],[Ganancia Bruta]]-Tabla_cocina[[#This Row],[Costo]]</f>
        <v>39</v>
      </c>
      <c r="M991" s="7">
        <f>Tabla_cocina[[#This Row],[Costo Unitario]]*Tabla_cocina[[#This Row],[Cantidad Ordenada]]</f>
        <v>57</v>
      </c>
      <c r="N991" s="12">
        <f>(Tabla_cocina[[#This Row],[Ganancia Neta]]/Tabla_cocina[[#This Row],[Costo]])</f>
        <v>0.68421052631578949</v>
      </c>
      <c r="O991" s="17">
        <f>Tabla_cocina[[#This Row],[Tiempo de Preparacion]]/1440</f>
        <v>1.1805555555555555E-2</v>
      </c>
    </row>
    <row r="992" spans="1:15" x14ac:dyDescent="0.3">
      <c r="A992" s="1">
        <v>392</v>
      </c>
      <c r="B992" s="1">
        <v>14</v>
      </c>
      <c r="C992" s="2" t="s">
        <v>5</v>
      </c>
      <c r="D992" s="2" t="s">
        <v>84</v>
      </c>
      <c r="E992" s="3">
        <v>14</v>
      </c>
      <c r="F992" s="3">
        <v>24</v>
      </c>
      <c r="G992" s="1">
        <v>1</v>
      </c>
      <c r="H992" s="1">
        <v>37</v>
      </c>
      <c r="I992" s="2" t="s">
        <v>8</v>
      </c>
      <c r="J992" s="7">
        <f>Tabla_cocina[[#This Row],[Precio Unitario]]*Tabla_cocina[[#This Row],[Cantidad Ordenada]]</f>
        <v>24</v>
      </c>
      <c r="K992" s="7">
        <f>Tabla_cocina[[#This Row],[Total del Pedido]]</f>
        <v>24</v>
      </c>
      <c r="L992" s="7">
        <f>Tabla_cocina[[#This Row],[Ganancia Bruta]]-Tabla_cocina[[#This Row],[Costo]]</f>
        <v>10</v>
      </c>
      <c r="M992" s="7">
        <f>Tabla_cocina[[#This Row],[Costo Unitario]]*Tabla_cocina[[#This Row],[Cantidad Ordenada]]</f>
        <v>14</v>
      </c>
      <c r="N992" s="12">
        <f>(Tabla_cocina[[#This Row],[Ganancia Neta]]/Tabla_cocina[[#This Row],[Costo]])</f>
        <v>0.7142857142857143</v>
      </c>
      <c r="O992" s="17">
        <f>Tabla_cocina[[#This Row],[Tiempo de Preparacion]]/1440</f>
        <v>2.5694444444444443E-2</v>
      </c>
    </row>
    <row r="993" spans="1:15" x14ac:dyDescent="0.3">
      <c r="A993" s="1">
        <v>393</v>
      </c>
      <c r="B993" s="1">
        <v>13</v>
      </c>
      <c r="C993" s="2" t="s">
        <v>16</v>
      </c>
      <c r="D993" s="2" t="s">
        <v>93</v>
      </c>
      <c r="E993" s="3">
        <v>11</v>
      </c>
      <c r="F993" s="3">
        <v>19</v>
      </c>
      <c r="G993" s="1">
        <v>2</v>
      </c>
      <c r="H993" s="1">
        <v>40</v>
      </c>
      <c r="I993" s="2" t="s">
        <v>6</v>
      </c>
      <c r="J993" s="7">
        <f>Tabla_cocina[[#This Row],[Precio Unitario]]*Tabla_cocina[[#This Row],[Cantidad Ordenada]]</f>
        <v>38</v>
      </c>
      <c r="K993" s="7">
        <f>Tabla_cocina[[#This Row],[Total del Pedido]]</f>
        <v>38</v>
      </c>
      <c r="L993" s="7">
        <f>Tabla_cocina[[#This Row],[Ganancia Bruta]]-Tabla_cocina[[#This Row],[Costo]]</f>
        <v>16</v>
      </c>
      <c r="M993" s="7">
        <f>Tabla_cocina[[#This Row],[Costo Unitario]]*Tabla_cocina[[#This Row],[Cantidad Ordenada]]</f>
        <v>22</v>
      </c>
      <c r="N993" s="12">
        <f>(Tabla_cocina[[#This Row],[Ganancia Neta]]/Tabla_cocina[[#This Row],[Costo]])</f>
        <v>0.72727272727272729</v>
      </c>
      <c r="O993" s="17">
        <f>Tabla_cocina[[#This Row],[Tiempo de Preparacion]]/1440</f>
        <v>2.7777777777777776E-2</v>
      </c>
    </row>
    <row r="994" spans="1:15" x14ac:dyDescent="0.3">
      <c r="A994" s="1">
        <v>393</v>
      </c>
      <c r="B994" s="1">
        <v>13</v>
      </c>
      <c r="C994" s="2" t="s">
        <v>17</v>
      </c>
      <c r="D994" s="2" t="s">
        <v>94</v>
      </c>
      <c r="E994" s="3">
        <v>21</v>
      </c>
      <c r="F994" s="3">
        <v>35</v>
      </c>
      <c r="G994" s="1">
        <v>3</v>
      </c>
      <c r="H994" s="1">
        <v>23</v>
      </c>
      <c r="I994" s="2" t="s">
        <v>6</v>
      </c>
      <c r="J994" s="7">
        <f>Tabla_cocina[[#This Row],[Precio Unitario]]*Tabla_cocina[[#This Row],[Cantidad Ordenada]]</f>
        <v>105</v>
      </c>
      <c r="K994" s="7">
        <f>Tabla_cocina[[#This Row],[Total del Pedido]]</f>
        <v>105</v>
      </c>
      <c r="L994" s="7">
        <f>Tabla_cocina[[#This Row],[Ganancia Bruta]]-Tabla_cocina[[#This Row],[Costo]]</f>
        <v>42</v>
      </c>
      <c r="M994" s="7">
        <f>Tabla_cocina[[#This Row],[Costo Unitario]]*Tabla_cocina[[#This Row],[Cantidad Ordenada]]</f>
        <v>63</v>
      </c>
      <c r="N994" s="12">
        <f>(Tabla_cocina[[#This Row],[Ganancia Neta]]/Tabla_cocina[[#This Row],[Costo]])</f>
        <v>0.66666666666666663</v>
      </c>
      <c r="O994" s="17">
        <f>Tabla_cocina[[#This Row],[Tiempo de Preparacion]]/1440</f>
        <v>1.5972222222222221E-2</v>
      </c>
    </row>
    <row r="995" spans="1:15" x14ac:dyDescent="0.3">
      <c r="A995" s="1">
        <v>393</v>
      </c>
      <c r="B995" s="1">
        <v>13</v>
      </c>
      <c r="C995" s="2" t="s">
        <v>23</v>
      </c>
      <c r="D995" s="2" t="s">
        <v>100</v>
      </c>
      <c r="E995" s="3">
        <v>13</v>
      </c>
      <c r="F995" s="3">
        <v>21</v>
      </c>
      <c r="G995" s="1">
        <v>1</v>
      </c>
      <c r="H995" s="1">
        <v>20</v>
      </c>
      <c r="I995" s="2" t="s">
        <v>8</v>
      </c>
      <c r="J995" s="7">
        <f>Tabla_cocina[[#This Row],[Precio Unitario]]*Tabla_cocina[[#This Row],[Cantidad Ordenada]]</f>
        <v>21</v>
      </c>
      <c r="K995" s="7">
        <f>Tabla_cocina[[#This Row],[Total del Pedido]]</f>
        <v>21</v>
      </c>
      <c r="L995" s="7">
        <f>Tabla_cocina[[#This Row],[Ganancia Bruta]]-Tabla_cocina[[#This Row],[Costo]]</f>
        <v>8</v>
      </c>
      <c r="M995" s="7">
        <f>Tabla_cocina[[#This Row],[Costo Unitario]]*Tabla_cocina[[#This Row],[Cantidad Ordenada]]</f>
        <v>13</v>
      </c>
      <c r="N995" s="12">
        <f>(Tabla_cocina[[#This Row],[Ganancia Neta]]/Tabla_cocina[[#This Row],[Costo]])</f>
        <v>0.61538461538461542</v>
      </c>
      <c r="O995" s="17">
        <f>Tabla_cocina[[#This Row],[Tiempo de Preparacion]]/1440</f>
        <v>1.3888888888888888E-2</v>
      </c>
    </row>
    <row r="996" spans="1:15" x14ac:dyDescent="0.3">
      <c r="A996" s="1">
        <v>393</v>
      </c>
      <c r="B996" s="1">
        <v>13</v>
      </c>
      <c r="C996" s="2" t="s">
        <v>19</v>
      </c>
      <c r="D996" s="2" t="s">
        <v>96</v>
      </c>
      <c r="E996" s="3">
        <v>13</v>
      </c>
      <c r="F996" s="3">
        <v>22</v>
      </c>
      <c r="G996" s="1">
        <v>2</v>
      </c>
      <c r="H996" s="1">
        <v>26</v>
      </c>
      <c r="I996" s="2" t="s">
        <v>8</v>
      </c>
      <c r="J996" s="7">
        <f>Tabla_cocina[[#This Row],[Precio Unitario]]*Tabla_cocina[[#This Row],[Cantidad Ordenada]]</f>
        <v>44</v>
      </c>
      <c r="K996" s="7">
        <f>Tabla_cocina[[#This Row],[Total del Pedido]]</f>
        <v>44</v>
      </c>
      <c r="L996" s="7">
        <f>Tabla_cocina[[#This Row],[Ganancia Bruta]]-Tabla_cocina[[#This Row],[Costo]]</f>
        <v>18</v>
      </c>
      <c r="M996" s="7">
        <f>Tabla_cocina[[#This Row],[Costo Unitario]]*Tabla_cocina[[#This Row],[Cantidad Ordenada]]</f>
        <v>26</v>
      </c>
      <c r="N996" s="12">
        <f>(Tabla_cocina[[#This Row],[Ganancia Neta]]/Tabla_cocina[[#This Row],[Costo]])</f>
        <v>0.69230769230769229</v>
      </c>
      <c r="O996" s="17">
        <f>Tabla_cocina[[#This Row],[Tiempo de Preparacion]]/1440</f>
        <v>1.8055555555555554E-2</v>
      </c>
    </row>
    <row r="997" spans="1:15" x14ac:dyDescent="0.3">
      <c r="A997" s="1">
        <v>394</v>
      </c>
      <c r="B997" s="1">
        <v>17</v>
      </c>
      <c r="C997" s="2" t="s">
        <v>5</v>
      </c>
      <c r="D997" s="2" t="s">
        <v>84</v>
      </c>
      <c r="E997" s="3">
        <v>14</v>
      </c>
      <c r="F997" s="3">
        <v>24</v>
      </c>
      <c r="G997" s="1">
        <v>2</v>
      </c>
      <c r="H997" s="1">
        <v>5</v>
      </c>
      <c r="I997" s="2" t="s">
        <v>6</v>
      </c>
      <c r="J997" s="7">
        <f>Tabla_cocina[[#This Row],[Precio Unitario]]*Tabla_cocina[[#This Row],[Cantidad Ordenada]]</f>
        <v>48</v>
      </c>
      <c r="K997" s="7">
        <f>Tabla_cocina[[#This Row],[Total del Pedido]]</f>
        <v>48</v>
      </c>
      <c r="L997" s="7">
        <f>Tabla_cocina[[#This Row],[Ganancia Bruta]]-Tabla_cocina[[#This Row],[Costo]]</f>
        <v>20</v>
      </c>
      <c r="M997" s="7">
        <f>Tabla_cocina[[#This Row],[Costo Unitario]]*Tabla_cocina[[#This Row],[Cantidad Ordenada]]</f>
        <v>28</v>
      </c>
      <c r="N997" s="12">
        <f>(Tabla_cocina[[#This Row],[Ganancia Neta]]/Tabla_cocina[[#This Row],[Costo]])</f>
        <v>0.7142857142857143</v>
      </c>
      <c r="O997" s="17">
        <f>Tabla_cocina[[#This Row],[Tiempo de Preparacion]]/1440</f>
        <v>3.472222222222222E-3</v>
      </c>
    </row>
    <row r="998" spans="1:15" x14ac:dyDescent="0.3">
      <c r="A998" s="1">
        <v>394</v>
      </c>
      <c r="B998" s="1">
        <v>17</v>
      </c>
      <c r="C998" s="2" t="s">
        <v>13</v>
      </c>
      <c r="D998" s="2" t="s">
        <v>90</v>
      </c>
      <c r="E998" s="3">
        <v>17</v>
      </c>
      <c r="F998" s="3">
        <v>29</v>
      </c>
      <c r="G998" s="1">
        <v>1</v>
      </c>
      <c r="H998" s="1">
        <v>42</v>
      </c>
      <c r="I998" s="2" t="s">
        <v>8</v>
      </c>
      <c r="J998" s="7">
        <f>Tabla_cocina[[#This Row],[Precio Unitario]]*Tabla_cocina[[#This Row],[Cantidad Ordenada]]</f>
        <v>29</v>
      </c>
      <c r="K998" s="7">
        <f>Tabla_cocina[[#This Row],[Total del Pedido]]</f>
        <v>29</v>
      </c>
      <c r="L998" s="7">
        <f>Tabla_cocina[[#This Row],[Ganancia Bruta]]-Tabla_cocina[[#This Row],[Costo]]</f>
        <v>12</v>
      </c>
      <c r="M998" s="7">
        <f>Tabla_cocina[[#This Row],[Costo Unitario]]*Tabla_cocina[[#This Row],[Cantidad Ordenada]]</f>
        <v>17</v>
      </c>
      <c r="N998" s="12">
        <f>(Tabla_cocina[[#This Row],[Ganancia Neta]]/Tabla_cocina[[#This Row],[Costo]])</f>
        <v>0.70588235294117652</v>
      </c>
      <c r="O998" s="17">
        <f>Tabla_cocina[[#This Row],[Tiempo de Preparacion]]/1440</f>
        <v>2.9166666666666667E-2</v>
      </c>
    </row>
    <row r="999" spans="1:15" x14ac:dyDescent="0.3">
      <c r="A999" s="1">
        <v>395</v>
      </c>
      <c r="B999" s="1">
        <v>2</v>
      </c>
      <c r="C999" s="2" t="s">
        <v>16</v>
      </c>
      <c r="D999" s="2" t="s">
        <v>93</v>
      </c>
      <c r="E999" s="3">
        <v>11</v>
      </c>
      <c r="F999" s="3">
        <v>19</v>
      </c>
      <c r="G999" s="1">
        <v>2</v>
      </c>
      <c r="H999" s="1">
        <v>8</v>
      </c>
      <c r="I999" s="2" t="s">
        <v>6</v>
      </c>
      <c r="J999" s="7">
        <f>Tabla_cocina[[#This Row],[Precio Unitario]]*Tabla_cocina[[#This Row],[Cantidad Ordenada]]</f>
        <v>38</v>
      </c>
      <c r="K999" s="7">
        <f>Tabla_cocina[[#This Row],[Total del Pedido]]</f>
        <v>38</v>
      </c>
      <c r="L999" s="7">
        <f>Tabla_cocina[[#This Row],[Ganancia Bruta]]-Tabla_cocina[[#This Row],[Costo]]</f>
        <v>16</v>
      </c>
      <c r="M999" s="7">
        <f>Tabla_cocina[[#This Row],[Costo Unitario]]*Tabla_cocina[[#This Row],[Cantidad Ordenada]]</f>
        <v>22</v>
      </c>
      <c r="N999" s="12">
        <f>(Tabla_cocina[[#This Row],[Ganancia Neta]]/Tabla_cocina[[#This Row],[Costo]])</f>
        <v>0.72727272727272729</v>
      </c>
      <c r="O999" s="17">
        <f>Tabla_cocina[[#This Row],[Tiempo de Preparacion]]/1440</f>
        <v>5.5555555555555558E-3</v>
      </c>
    </row>
    <row r="1000" spans="1:15" x14ac:dyDescent="0.3">
      <c r="A1000" s="1">
        <v>396</v>
      </c>
      <c r="B1000" s="1">
        <v>11</v>
      </c>
      <c r="C1000" s="2" t="s">
        <v>21</v>
      </c>
      <c r="D1000" s="2" t="s">
        <v>98</v>
      </c>
      <c r="E1000" s="3">
        <v>12</v>
      </c>
      <c r="F1000" s="3">
        <v>20</v>
      </c>
      <c r="G1000" s="1">
        <v>1</v>
      </c>
      <c r="H1000" s="1">
        <v>31</v>
      </c>
      <c r="I1000" s="2" t="s">
        <v>8</v>
      </c>
      <c r="J1000" s="7">
        <f>Tabla_cocina[[#This Row],[Precio Unitario]]*Tabla_cocina[[#This Row],[Cantidad Ordenada]]</f>
        <v>20</v>
      </c>
      <c r="K1000" s="7">
        <f>Tabla_cocina[[#This Row],[Total del Pedido]]</f>
        <v>20</v>
      </c>
      <c r="L1000" s="7">
        <f>Tabla_cocina[[#This Row],[Ganancia Bruta]]-Tabla_cocina[[#This Row],[Costo]]</f>
        <v>8</v>
      </c>
      <c r="M1000" s="7">
        <f>Tabla_cocina[[#This Row],[Costo Unitario]]*Tabla_cocina[[#This Row],[Cantidad Ordenada]]</f>
        <v>12</v>
      </c>
      <c r="N1000" s="12">
        <f>(Tabla_cocina[[#This Row],[Ganancia Neta]]/Tabla_cocina[[#This Row],[Costo]])</f>
        <v>0.66666666666666663</v>
      </c>
      <c r="O1000" s="17">
        <f>Tabla_cocina[[#This Row],[Tiempo de Preparacion]]/1440</f>
        <v>2.1527777777777778E-2</v>
      </c>
    </row>
    <row r="1001" spans="1:15" x14ac:dyDescent="0.3">
      <c r="A1001" s="1">
        <v>396</v>
      </c>
      <c r="B1001" s="1">
        <v>11</v>
      </c>
      <c r="C1001" s="2" t="s">
        <v>23</v>
      </c>
      <c r="D1001" s="2" t="s">
        <v>100</v>
      </c>
      <c r="E1001" s="3">
        <v>13</v>
      </c>
      <c r="F1001" s="3">
        <v>21</v>
      </c>
      <c r="G1001" s="1">
        <v>3</v>
      </c>
      <c r="H1001" s="1">
        <v>26</v>
      </c>
      <c r="I1001" s="2" t="s">
        <v>8</v>
      </c>
      <c r="J1001" s="7">
        <f>Tabla_cocina[[#This Row],[Precio Unitario]]*Tabla_cocina[[#This Row],[Cantidad Ordenada]]</f>
        <v>63</v>
      </c>
      <c r="K1001" s="7">
        <f>Tabla_cocina[[#This Row],[Total del Pedido]]</f>
        <v>63</v>
      </c>
      <c r="L1001" s="7">
        <f>Tabla_cocina[[#This Row],[Ganancia Bruta]]-Tabla_cocina[[#This Row],[Costo]]</f>
        <v>24</v>
      </c>
      <c r="M1001" s="7">
        <f>Tabla_cocina[[#This Row],[Costo Unitario]]*Tabla_cocina[[#This Row],[Cantidad Ordenada]]</f>
        <v>39</v>
      </c>
      <c r="N1001" s="12">
        <f>(Tabla_cocina[[#This Row],[Ganancia Neta]]/Tabla_cocina[[#This Row],[Costo]])</f>
        <v>0.61538461538461542</v>
      </c>
      <c r="O1001" s="17">
        <f>Tabla_cocina[[#This Row],[Tiempo de Preparacion]]/1440</f>
        <v>1.8055555555555554E-2</v>
      </c>
    </row>
    <row r="1002" spans="1:15" x14ac:dyDescent="0.3">
      <c r="A1002" s="1">
        <v>397</v>
      </c>
      <c r="B1002" s="1">
        <v>4</v>
      </c>
      <c r="C1002" s="2" t="s">
        <v>10</v>
      </c>
      <c r="D1002" s="2" t="s">
        <v>87</v>
      </c>
      <c r="E1002" s="3">
        <v>16</v>
      </c>
      <c r="F1002" s="3">
        <v>27</v>
      </c>
      <c r="G1002" s="1">
        <v>2</v>
      </c>
      <c r="H1002" s="1">
        <v>10</v>
      </c>
      <c r="I1002" s="2" t="s">
        <v>8</v>
      </c>
      <c r="J1002" s="7">
        <f>Tabla_cocina[[#This Row],[Precio Unitario]]*Tabla_cocina[[#This Row],[Cantidad Ordenada]]</f>
        <v>54</v>
      </c>
      <c r="K1002" s="7">
        <f>Tabla_cocina[[#This Row],[Total del Pedido]]</f>
        <v>54</v>
      </c>
      <c r="L1002" s="7">
        <f>Tabla_cocina[[#This Row],[Ganancia Bruta]]-Tabla_cocina[[#This Row],[Costo]]</f>
        <v>22</v>
      </c>
      <c r="M1002" s="7">
        <f>Tabla_cocina[[#This Row],[Costo Unitario]]*Tabla_cocina[[#This Row],[Cantidad Ordenada]]</f>
        <v>32</v>
      </c>
      <c r="N1002" s="12">
        <f>(Tabla_cocina[[#This Row],[Ganancia Neta]]/Tabla_cocina[[#This Row],[Costo]])</f>
        <v>0.6875</v>
      </c>
      <c r="O1002" s="17">
        <f>Tabla_cocina[[#This Row],[Tiempo de Preparacion]]/1440</f>
        <v>6.9444444444444441E-3</v>
      </c>
    </row>
    <row r="1003" spans="1:15" x14ac:dyDescent="0.3">
      <c r="A1003" s="1">
        <v>397</v>
      </c>
      <c r="B1003" s="1">
        <v>4</v>
      </c>
      <c r="C1003" s="2" t="s">
        <v>9</v>
      </c>
      <c r="D1003" s="2" t="s">
        <v>86</v>
      </c>
      <c r="E1003" s="3">
        <v>19</v>
      </c>
      <c r="F1003" s="3">
        <v>31</v>
      </c>
      <c r="G1003" s="1">
        <v>3</v>
      </c>
      <c r="H1003" s="1">
        <v>59</v>
      </c>
      <c r="I1003" s="2" t="s">
        <v>8</v>
      </c>
      <c r="J1003" s="7">
        <f>Tabla_cocina[[#This Row],[Precio Unitario]]*Tabla_cocina[[#This Row],[Cantidad Ordenada]]</f>
        <v>93</v>
      </c>
      <c r="K1003" s="7">
        <f>Tabla_cocina[[#This Row],[Total del Pedido]]</f>
        <v>93</v>
      </c>
      <c r="L1003" s="7">
        <f>Tabla_cocina[[#This Row],[Ganancia Bruta]]-Tabla_cocina[[#This Row],[Costo]]</f>
        <v>36</v>
      </c>
      <c r="M1003" s="7">
        <f>Tabla_cocina[[#This Row],[Costo Unitario]]*Tabla_cocina[[#This Row],[Cantidad Ordenada]]</f>
        <v>57</v>
      </c>
      <c r="N1003" s="12">
        <f>(Tabla_cocina[[#This Row],[Ganancia Neta]]/Tabla_cocina[[#This Row],[Costo]])</f>
        <v>0.63157894736842102</v>
      </c>
      <c r="O1003" s="17">
        <f>Tabla_cocina[[#This Row],[Tiempo de Preparacion]]/1440</f>
        <v>4.0972222222222222E-2</v>
      </c>
    </row>
    <row r="1004" spans="1:15" x14ac:dyDescent="0.3">
      <c r="A1004" s="1">
        <v>398</v>
      </c>
      <c r="B1004" s="1">
        <v>9</v>
      </c>
      <c r="C1004" s="2" t="s">
        <v>15</v>
      </c>
      <c r="D1004" s="2" t="s">
        <v>92</v>
      </c>
      <c r="E1004" s="3">
        <v>16</v>
      </c>
      <c r="F1004" s="3">
        <v>28</v>
      </c>
      <c r="G1004" s="1">
        <v>2</v>
      </c>
      <c r="H1004" s="1">
        <v>50</v>
      </c>
      <c r="I1004" s="2" t="s">
        <v>6</v>
      </c>
      <c r="J1004" s="7">
        <f>Tabla_cocina[[#This Row],[Precio Unitario]]*Tabla_cocina[[#This Row],[Cantidad Ordenada]]</f>
        <v>56</v>
      </c>
      <c r="K1004" s="7">
        <f>Tabla_cocina[[#This Row],[Total del Pedido]]</f>
        <v>56</v>
      </c>
      <c r="L1004" s="7">
        <f>Tabla_cocina[[#This Row],[Ganancia Bruta]]-Tabla_cocina[[#This Row],[Costo]]</f>
        <v>24</v>
      </c>
      <c r="M1004" s="7">
        <f>Tabla_cocina[[#This Row],[Costo Unitario]]*Tabla_cocina[[#This Row],[Cantidad Ordenada]]</f>
        <v>32</v>
      </c>
      <c r="N1004" s="12">
        <f>(Tabla_cocina[[#This Row],[Ganancia Neta]]/Tabla_cocina[[#This Row],[Costo]])</f>
        <v>0.75</v>
      </c>
      <c r="O1004" s="17">
        <f>Tabla_cocina[[#This Row],[Tiempo de Preparacion]]/1440</f>
        <v>3.4722222222222224E-2</v>
      </c>
    </row>
    <row r="1005" spans="1:15" x14ac:dyDescent="0.3">
      <c r="A1005" s="1">
        <v>398</v>
      </c>
      <c r="B1005" s="1">
        <v>9</v>
      </c>
      <c r="C1005" s="2" t="s">
        <v>14</v>
      </c>
      <c r="D1005" s="2" t="s">
        <v>91</v>
      </c>
      <c r="E1005" s="3">
        <v>20</v>
      </c>
      <c r="F1005" s="3">
        <v>33</v>
      </c>
      <c r="G1005" s="1">
        <v>2</v>
      </c>
      <c r="H1005" s="1">
        <v>21</v>
      </c>
      <c r="I1005" s="2" t="s">
        <v>8</v>
      </c>
      <c r="J1005" s="7">
        <f>Tabla_cocina[[#This Row],[Precio Unitario]]*Tabla_cocina[[#This Row],[Cantidad Ordenada]]</f>
        <v>66</v>
      </c>
      <c r="K1005" s="7">
        <f>Tabla_cocina[[#This Row],[Total del Pedido]]</f>
        <v>66</v>
      </c>
      <c r="L1005" s="7">
        <f>Tabla_cocina[[#This Row],[Ganancia Bruta]]-Tabla_cocina[[#This Row],[Costo]]</f>
        <v>26</v>
      </c>
      <c r="M1005" s="7">
        <f>Tabla_cocina[[#This Row],[Costo Unitario]]*Tabla_cocina[[#This Row],[Cantidad Ordenada]]</f>
        <v>40</v>
      </c>
      <c r="N1005" s="12">
        <f>(Tabla_cocina[[#This Row],[Ganancia Neta]]/Tabla_cocina[[#This Row],[Costo]])</f>
        <v>0.65</v>
      </c>
      <c r="O1005" s="17">
        <f>Tabla_cocina[[#This Row],[Tiempo de Preparacion]]/1440</f>
        <v>1.4583333333333334E-2</v>
      </c>
    </row>
    <row r="1006" spans="1:15" x14ac:dyDescent="0.3">
      <c r="A1006" s="1">
        <v>399</v>
      </c>
      <c r="B1006" s="1">
        <v>7</v>
      </c>
      <c r="C1006" s="2" t="s">
        <v>14</v>
      </c>
      <c r="D1006" s="2" t="s">
        <v>91</v>
      </c>
      <c r="E1006" s="3">
        <v>20</v>
      </c>
      <c r="F1006" s="3">
        <v>33</v>
      </c>
      <c r="G1006" s="1">
        <v>3</v>
      </c>
      <c r="H1006" s="1">
        <v>45</v>
      </c>
      <c r="I1006" s="2" t="s">
        <v>6</v>
      </c>
      <c r="J1006" s="7">
        <f>Tabla_cocina[[#This Row],[Precio Unitario]]*Tabla_cocina[[#This Row],[Cantidad Ordenada]]</f>
        <v>99</v>
      </c>
      <c r="K1006" s="7">
        <f>Tabla_cocina[[#This Row],[Total del Pedido]]</f>
        <v>99</v>
      </c>
      <c r="L1006" s="7">
        <f>Tabla_cocina[[#This Row],[Ganancia Bruta]]-Tabla_cocina[[#This Row],[Costo]]</f>
        <v>39</v>
      </c>
      <c r="M1006" s="7">
        <f>Tabla_cocina[[#This Row],[Costo Unitario]]*Tabla_cocina[[#This Row],[Cantidad Ordenada]]</f>
        <v>60</v>
      </c>
      <c r="N1006" s="12">
        <f>(Tabla_cocina[[#This Row],[Ganancia Neta]]/Tabla_cocina[[#This Row],[Costo]])</f>
        <v>0.65</v>
      </c>
      <c r="O1006" s="17">
        <f>Tabla_cocina[[#This Row],[Tiempo de Preparacion]]/1440</f>
        <v>3.125E-2</v>
      </c>
    </row>
    <row r="1007" spans="1:15" x14ac:dyDescent="0.3">
      <c r="A1007" s="1">
        <v>399</v>
      </c>
      <c r="B1007" s="1">
        <v>7</v>
      </c>
      <c r="C1007" s="2" t="s">
        <v>12</v>
      </c>
      <c r="D1007" s="2" t="s">
        <v>89</v>
      </c>
      <c r="E1007" s="3">
        <v>22</v>
      </c>
      <c r="F1007" s="3">
        <v>36</v>
      </c>
      <c r="G1007" s="1">
        <v>3</v>
      </c>
      <c r="H1007" s="1">
        <v>46</v>
      </c>
      <c r="I1007" s="2" t="s">
        <v>8</v>
      </c>
      <c r="J1007" s="7">
        <f>Tabla_cocina[[#This Row],[Precio Unitario]]*Tabla_cocina[[#This Row],[Cantidad Ordenada]]</f>
        <v>108</v>
      </c>
      <c r="K1007" s="7">
        <f>Tabla_cocina[[#This Row],[Total del Pedido]]</f>
        <v>108</v>
      </c>
      <c r="L1007" s="7">
        <f>Tabla_cocina[[#This Row],[Ganancia Bruta]]-Tabla_cocina[[#This Row],[Costo]]</f>
        <v>42</v>
      </c>
      <c r="M1007" s="7">
        <f>Tabla_cocina[[#This Row],[Costo Unitario]]*Tabla_cocina[[#This Row],[Cantidad Ordenada]]</f>
        <v>66</v>
      </c>
      <c r="N1007" s="12">
        <f>(Tabla_cocina[[#This Row],[Ganancia Neta]]/Tabla_cocina[[#This Row],[Costo]])</f>
        <v>0.63636363636363635</v>
      </c>
      <c r="O1007" s="17">
        <f>Tabla_cocina[[#This Row],[Tiempo de Preparacion]]/1440</f>
        <v>3.1944444444444442E-2</v>
      </c>
    </row>
    <row r="1008" spans="1:15" x14ac:dyDescent="0.3">
      <c r="A1008" s="1">
        <v>400</v>
      </c>
      <c r="B1008" s="1">
        <v>9</v>
      </c>
      <c r="C1008" s="2" t="s">
        <v>11</v>
      </c>
      <c r="D1008" s="2" t="s">
        <v>88</v>
      </c>
      <c r="E1008" s="3">
        <v>25</v>
      </c>
      <c r="F1008" s="3">
        <v>40</v>
      </c>
      <c r="G1008" s="1">
        <v>2</v>
      </c>
      <c r="H1008" s="1">
        <v>28</v>
      </c>
      <c r="I1008" s="2" t="s">
        <v>6</v>
      </c>
      <c r="J1008" s="7">
        <f>Tabla_cocina[[#This Row],[Precio Unitario]]*Tabla_cocina[[#This Row],[Cantidad Ordenada]]</f>
        <v>80</v>
      </c>
      <c r="K1008" s="7">
        <f>Tabla_cocina[[#This Row],[Total del Pedido]]</f>
        <v>80</v>
      </c>
      <c r="L1008" s="7">
        <f>Tabla_cocina[[#This Row],[Ganancia Bruta]]-Tabla_cocina[[#This Row],[Costo]]</f>
        <v>30</v>
      </c>
      <c r="M1008" s="7">
        <f>Tabla_cocina[[#This Row],[Costo Unitario]]*Tabla_cocina[[#This Row],[Cantidad Ordenada]]</f>
        <v>50</v>
      </c>
      <c r="N1008" s="12">
        <f>(Tabla_cocina[[#This Row],[Ganancia Neta]]/Tabla_cocina[[#This Row],[Costo]])</f>
        <v>0.6</v>
      </c>
      <c r="O1008" s="17">
        <f>Tabla_cocina[[#This Row],[Tiempo de Preparacion]]/1440</f>
        <v>1.9444444444444445E-2</v>
      </c>
    </row>
    <row r="1009" spans="1:15" x14ac:dyDescent="0.3">
      <c r="A1009" s="1">
        <v>400</v>
      </c>
      <c r="B1009" s="1">
        <v>9</v>
      </c>
      <c r="C1009" s="2" t="s">
        <v>15</v>
      </c>
      <c r="D1009" s="2" t="s">
        <v>92</v>
      </c>
      <c r="E1009" s="3">
        <v>16</v>
      </c>
      <c r="F1009" s="3">
        <v>28</v>
      </c>
      <c r="G1009" s="1">
        <v>2</v>
      </c>
      <c r="H1009" s="1">
        <v>13</v>
      </c>
      <c r="I1009" s="2" t="s">
        <v>6</v>
      </c>
      <c r="J1009" s="7">
        <f>Tabla_cocina[[#This Row],[Precio Unitario]]*Tabla_cocina[[#This Row],[Cantidad Ordenada]]</f>
        <v>56</v>
      </c>
      <c r="K1009" s="7">
        <f>Tabla_cocina[[#This Row],[Total del Pedido]]</f>
        <v>56</v>
      </c>
      <c r="L1009" s="7">
        <f>Tabla_cocina[[#This Row],[Ganancia Bruta]]-Tabla_cocina[[#This Row],[Costo]]</f>
        <v>24</v>
      </c>
      <c r="M1009" s="7">
        <f>Tabla_cocina[[#This Row],[Costo Unitario]]*Tabla_cocina[[#This Row],[Cantidad Ordenada]]</f>
        <v>32</v>
      </c>
      <c r="N1009" s="12">
        <f>(Tabla_cocina[[#This Row],[Ganancia Neta]]/Tabla_cocina[[#This Row],[Costo]])</f>
        <v>0.75</v>
      </c>
      <c r="O1009" s="17">
        <f>Tabla_cocina[[#This Row],[Tiempo de Preparacion]]/1440</f>
        <v>9.0277777777777769E-3</v>
      </c>
    </row>
    <row r="1010" spans="1:15" x14ac:dyDescent="0.3">
      <c r="A1010" s="1">
        <v>400</v>
      </c>
      <c r="B1010" s="1">
        <v>9</v>
      </c>
      <c r="C1010" s="2" t="s">
        <v>9</v>
      </c>
      <c r="D1010" s="2" t="s">
        <v>86</v>
      </c>
      <c r="E1010" s="3">
        <v>19</v>
      </c>
      <c r="F1010" s="3">
        <v>31</v>
      </c>
      <c r="G1010" s="1">
        <v>2</v>
      </c>
      <c r="H1010" s="1">
        <v>38</v>
      </c>
      <c r="I1010" s="2" t="s">
        <v>8</v>
      </c>
      <c r="J1010" s="7">
        <f>Tabla_cocina[[#This Row],[Precio Unitario]]*Tabla_cocina[[#This Row],[Cantidad Ordenada]]</f>
        <v>62</v>
      </c>
      <c r="K1010" s="7">
        <f>Tabla_cocina[[#This Row],[Total del Pedido]]</f>
        <v>62</v>
      </c>
      <c r="L1010" s="7">
        <f>Tabla_cocina[[#This Row],[Ganancia Bruta]]-Tabla_cocina[[#This Row],[Costo]]</f>
        <v>24</v>
      </c>
      <c r="M1010" s="7">
        <f>Tabla_cocina[[#This Row],[Costo Unitario]]*Tabla_cocina[[#This Row],[Cantidad Ordenada]]</f>
        <v>38</v>
      </c>
      <c r="N1010" s="12">
        <f>(Tabla_cocina[[#This Row],[Ganancia Neta]]/Tabla_cocina[[#This Row],[Costo]])</f>
        <v>0.63157894736842102</v>
      </c>
      <c r="O1010" s="17">
        <f>Tabla_cocina[[#This Row],[Tiempo de Preparacion]]/1440</f>
        <v>2.6388888888888889E-2</v>
      </c>
    </row>
    <row r="1011" spans="1:15" x14ac:dyDescent="0.3">
      <c r="A1011" s="1">
        <v>401</v>
      </c>
      <c r="B1011" s="1">
        <v>16</v>
      </c>
      <c r="C1011" s="2" t="s">
        <v>23</v>
      </c>
      <c r="D1011" s="2" t="s">
        <v>100</v>
      </c>
      <c r="E1011" s="3">
        <v>13</v>
      </c>
      <c r="F1011" s="3">
        <v>21</v>
      </c>
      <c r="G1011" s="1">
        <v>2</v>
      </c>
      <c r="H1011" s="1">
        <v>20</v>
      </c>
      <c r="I1011" s="2" t="s">
        <v>6</v>
      </c>
      <c r="J1011" s="7">
        <f>Tabla_cocina[[#This Row],[Precio Unitario]]*Tabla_cocina[[#This Row],[Cantidad Ordenada]]</f>
        <v>42</v>
      </c>
      <c r="K1011" s="7">
        <f>Tabla_cocina[[#This Row],[Total del Pedido]]</f>
        <v>42</v>
      </c>
      <c r="L1011" s="7">
        <f>Tabla_cocina[[#This Row],[Ganancia Bruta]]-Tabla_cocina[[#This Row],[Costo]]</f>
        <v>16</v>
      </c>
      <c r="M1011" s="7">
        <f>Tabla_cocina[[#This Row],[Costo Unitario]]*Tabla_cocina[[#This Row],[Cantidad Ordenada]]</f>
        <v>26</v>
      </c>
      <c r="N1011" s="12">
        <f>(Tabla_cocina[[#This Row],[Ganancia Neta]]/Tabla_cocina[[#This Row],[Costo]])</f>
        <v>0.61538461538461542</v>
      </c>
      <c r="O1011" s="17">
        <f>Tabla_cocina[[#This Row],[Tiempo de Preparacion]]/1440</f>
        <v>1.3888888888888888E-2</v>
      </c>
    </row>
    <row r="1012" spans="1:15" x14ac:dyDescent="0.3">
      <c r="A1012" s="1">
        <v>402</v>
      </c>
      <c r="B1012" s="1">
        <v>18</v>
      </c>
      <c r="C1012" s="2" t="s">
        <v>26</v>
      </c>
      <c r="D1012" s="2" t="s">
        <v>103</v>
      </c>
      <c r="E1012" s="3">
        <v>15</v>
      </c>
      <c r="F1012" s="3">
        <v>25</v>
      </c>
      <c r="G1012" s="1">
        <v>2</v>
      </c>
      <c r="H1012" s="1">
        <v>16</v>
      </c>
      <c r="I1012" s="2" t="s">
        <v>8</v>
      </c>
      <c r="J1012" s="7">
        <f>Tabla_cocina[[#This Row],[Precio Unitario]]*Tabla_cocina[[#This Row],[Cantidad Ordenada]]</f>
        <v>50</v>
      </c>
      <c r="K1012" s="7">
        <f>Tabla_cocina[[#This Row],[Total del Pedido]]</f>
        <v>50</v>
      </c>
      <c r="L1012" s="7">
        <f>Tabla_cocina[[#This Row],[Ganancia Bruta]]-Tabla_cocina[[#This Row],[Costo]]</f>
        <v>20</v>
      </c>
      <c r="M1012" s="7">
        <f>Tabla_cocina[[#This Row],[Costo Unitario]]*Tabla_cocina[[#This Row],[Cantidad Ordenada]]</f>
        <v>30</v>
      </c>
      <c r="N1012" s="12">
        <f>(Tabla_cocina[[#This Row],[Ganancia Neta]]/Tabla_cocina[[#This Row],[Costo]])</f>
        <v>0.66666666666666663</v>
      </c>
      <c r="O1012" s="17">
        <f>Tabla_cocina[[#This Row],[Tiempo de Preparacion]]/1440</f>
        <v>1.1111111111111112E-2</v>
      </c>
    </row>
    <row r="1013" spans="1:15" x14ac:dyDescent="0.3">
      <c r="A1013" s="1">
        <v>402</v>
      </c>
      <c r="B1013" s="1">
        <v>18</v>
      </c>
      <c r="C1013" s="2" t="s">
        <v>16</v>
      </c>
      <c r="D1013" s="2" t="s">
        <v>93</v>
      </c>
      <c r="E1013" s="3">
        <v>11</v>
      </c>
      <c r="F1013" s="3">
        <v>19</v>
      </c>
      <c r="G1013" s="1">
        <v>3</v>
      </c>
      <c r="H1013" s="1">
        <v>29</v>
      </c>
      <c r="I1013" s="2" t="s">
        <v>8</v>
      </c>
      <c r="J1013" s="7">
        <f>Tabla_cocina[[#This Row],[Precio Unitario]]*Tabla_cocina[[#This Row],[Cantidad Ordenada]]</f>
        <v>57</v>
      </c>
      <c r="K1013" s="7">
        <f>Tabla_cocina[[#This Row],[Total del Pedido]]</f>
        <v>57</v>
      </c>
      <c r="L1013" s="7">
        <f>Tabla_cocina[[#This Row],[Ganancia Bruta]]-Tabla_cocina[[#This Row],[Costo]]</f>
        <v>24</v>
      </c>
      <c r="M1013" s="7">
        <f>Tabla_cocina[[#This Row],[Costo Unitario]]*Tabla_cocina[[#This Row],[Cantidad Ordenada]]</f>
        <v>33</v>
      </c>
      <c r="N1013" s="12">
        <f>(Tabla_cocina[[#This Row],[Ganancia Neta]]/Tabla_cocina[[#This Row],[Costo]])</f>
        <v>0.72727272727272729</v>
      </c>
      <c r="O1013" s="17">
        <f>Tabla_cocina[[#This Row],[Tiempo de Preparacion]]/1440</f>
        <v>2.013888888888889E-2</v>
      </c>
    </row>
    <row r="1014" spans="1:15" x14ac:dyDescent="0.3">
      <c r="A1014" s="1">
        <v>402</v>
      </c>
      <c r="B1014" s="1">
        <v>18</v>
      </c>
      <c r="C1014" s="2" t="s">
        <v>19</v>
      </c>
      <c r="D1014" s="2" t="s">
        <v>96</v>
      </c>
      <c r="E1014" s="3">
        <v>13</v>
      </c>
      <c r="F1014" s="3">
        <v>22</v>
      </c>
      <c r="G1014" s="1">
        <v>2</v>
      </c>
      <c r="H1014" s="1">
        <v>21</v>
      </c>
      <c r="I1014" s="2" t="s">
        <v>6</v>
      </c>
      <c r="J1014" s="7">
        <f>Tabla_cocina[[#This Row],[Precio Unitario]]*Tabla_cocina[[#This Row],[Cantidad Ordenada]]</f>
        <v>44</v>
      </c>
      <c r="K1014" s="7">
        <f>Tabla_cocina[[#This Row],[Total del Pedido]]</f>
        <v>44</v>
      </c>
      <c r="L1014" s="7">
        <f>Tabla_cocina[[#This Row],[Ganancia Bruta]]-Tabla_cocina[[#This Row],[Costo]]</f>
        <v>18</v>
      </c>
      <c r="M1014" s="7">
        <f>Tabla_cocina[[#This Row],[Costo Unitario]]*Tabla_cocina[[#This Row],[Cantidad Ordenada]]</f>
        <v>26</v>
      </c>
      <c r="N1014" s="12">
        <f>(Tabla_cocina[[#This Row],[Ganancia Neta]]/Tabla_cocina[[#This Row],[Costo]])</f>
        <v>0.69230769230769229</v>
      </c>
      <c r="O1014" s="17">
        <f>Tabla_cocina[[#This Row],[Tiempo de Preparacion]]/1440</f>
        <v>1.4583333333333334E-2</v>
      </c>
    </row>
    <row r="1015" spans="1:15" x14ac:dyDescent="0.3">
      <c r="A1015" s="1">
        <v>403</v>
      </c>
      <c r="B1015" s="1">
        <v>14</v>
      </c>
      <c r="C1015" s="2" t="s">
        <v>19</v>
      </c>
      <c r="D1015" s="2" t="s">
        <v>96</v>
      </c>
      <c r="E1015" s="3">
        <v>13</v>
      </c>
      <c r="F1015" s="3">
        <v>22</v>
      </c>
      <c r="G1015" s="1">
        <v>3</v>
      </c>
      <c r="H1015" s="1">
        <v>17</v>
      </c>
      <c r="I1015" s="2" t="s">
        <v>6</v>
      </c>
      <c r="J1015" s="7">
        <f>Tabla_cocina[[#This Row],[Precio Unitario]]*Tabla_cocina[[#This Row],[Cantidad Ordenada]]</f>
        <v>66</v>
      </c>
      <c r="K1015" s="7">
        <f>Tabla_cocina[[#This Row],[Total del Pedido]]</f>
        <v>66</v>
      </c>
      <c r="L1015" s="7">
        <f>Tabla_cocina[[#This Row],[Ganancia Bruta]]-Tabla_cocina[[#This Row],[Costo]]</f>
        <v>27</v>
      </c>
      <c r="M1015" s="7">
        <f>Tabla_cocina[[#This Row],[Costo Unitario]]*Tabla_cocina[[#This Row],[Cantidad Ordenada]]</f>
        <v>39</v>
      </c>
      <c r="N1015" s="12">
        <f>(Tabla_cocina[[#This Row],[Ganancia Neta]]/Tabla_cocina[[#This Row],[Costo]])</f>
        <v>0.69230769230769229</v>
      </c>
      <c r="O1015" s="17">
        <f>Tabla_cocina[[#This Row],[Tiempo de Preparacion]]/1440</f>
        <v>1.1805555555555555E-2</v>
      </c>
    </row>
    <row r="1016" spans="1:15" x14ac:dyDescent="0.3">
      <c r="A1016" s="1">
        <v>403</v>
      </c>
      <c r="B1016" s="1">
        <v>14</v>
      </c>
      <c r="C1016" s="2" t="s">
        <v>24</v>
      </c>
      <c r="D1016" s="2" t="s">
        <v>101</v>
      </c>
      <c r="E1016" s="3">
        <v>10</v>
      </c>
      <c r="F1016" s="3">
        <v>18</v>
      </c>
      <c r="G1016" s="1">
        <v>2</v>
      </c>
      <c r="H1016" s="1">
        <v>5</v>
      </c>
      <c r="I1016" s="2" t="s">
        <v>8</v>
      </c>
      <c r="J1016" s="7">
        <f>Tabla_cocina[[#This Row],[Precio Unitario]]*Tabla_cocina[[#This Row],[Cantidad Ordenada]]</f>
        <v>36</v>
      </c>
      <c r="K1016" s="7">
        <f>Tabla_cocina[[#This Row],[Total del Pedido]]</f>
        <v>36</v>
      </c>
      <c r="L1016" s="7">
        <f>Tabla_cocina[[#This Row],[Ganancia Bruta]]-Tabla_cocina[[#This Row],[Costo]]</f>
        <v>16</v>
      </c>
      <c r="M1016" s="7">
        <f>Tabla_cocina[[#This Row],[Costo Unitario]]*Tabla_cocina[[#This Row],[Cantidad Ordenada]]</f>
        <v>20</v>
      </c>
      <c r="N1016" s="12">
        <f>(Tabla_cocina[[#This Row],[Ganancia Neta]]/Tabla_cocina[[#This Row],[Costo]])</f>
        <v>0.8</v>
      </c>
      <c r="O1016" s="17">
        <f>Tabla_cocina[[#This Row],[Tiempo de Preparacion]]/1440</f>
        <v>3.472222222222222E-3</v>
      </c>
    </row>
    <row r="1017" spans="1:15" x14ac:dyDescent="0.3">
      <c r="A1017" s="1">
        <v>403</v>
      </c>
      <c r="B1017" s="1">
        <v>14</v>
      </c>
      <c r="C1017" s="2" t="s">
        <v>18</v>
      </c>
      <c r="D1017" s="2" t="s">
        <v>95</v>
      </c>
      <c r="E1017" s="3">
        <v>19</v>
      </c>
      <c r="F1017" s="3">
        <v>32</v>
      </c>
      <c r="G1017" s="1">
        <v>2</v>
      </c>
      <c r="H1017" s="1">
        <v>8</v>
      </c>
      <c r="I1017" s="2" t="s">
        <v>8</v>
      </c>
      <c r="J1017" s="7">
        <f>Tabla_cocina[[#This Row],[Precio Unitario]]*Tabla_cocina[[#This Row],[Cantidad Ordenada]]</f>
        <v>64</v>
      </c>
      <c r="K1017" s="7">
        <f>Tabla_cocina[[#This Row],[Total del Pedido]]</f>
        <v>64</v>
      </c>
      <c r="L1017" s="7">
        <f>Tabla_cocina[[#This Row],[Ganancia Bruta]]-Tabla_cocina[[#This Row],[Costo]]</f>
        <v>26</v>
      </c>
      <c r="M1017" s="7">
        <f>Tabla_cocina[[#This Row],[Costo Unitario]]*Tabla_cocina[[#This Row],[Cantidad Ordenada]]</f>
        <v>38</v>
      </c>
      <c r="N1017" s="12">
        <f>(Tabla_cocina[[#This Row],[Ganancia Neta]]/Tabla_cocina[[#This Row],[Costo]])</f>
        <v>0.68421052631578949</v>
      </c>
      <c r="O1017" s="17">
        <f>Tabla_cocina[[#This Row],[Tiempo de Preparacion]]/1440</f>
        <v>5.5555555555555558E-3</v>
      </c>
    </row>
    <row r="1018" spans="1:15" x14ac:dyDescent="0.3">
      <c r="A1018" s="1">
        <v>403</v>
      </c>
      <c r="B1018" s="1">
        <v>14</v>
      </c>
      <c r="C1018" s="2" t="s">
        <v>5</v>
      </c>
      <c r="D1018" s="2" t="s">
        <v>84</v>
      </c>
      <c r="E1018" s="3">
        <v>14</v>
      </c>
      <c r="F1018" s="3">
        <v>24</v>
      </c>
      <c r="G1018" s="1">
        <v>1</v>
      </c>
      <c r="H1018" s="1">
        <v>55</v>
      </c>
      <c r="I1018" s="2" t="s">
        <v>8</v>
      </c>
      <c r="J1018" s="7">
        <f>Tabla_cocina[[#This Row],[Precio Unitario]]*Tabla_cocina[[#This Row],[Cantidad Ordenada]]</f>
        <v>24</v>
      </c>
      <c r="K1018" s="7">
        <f>Tabla_cocina[[#This Row],[Total del Pedido]]</f>
        <v>24</v>
      </c>
      <c r="L1018" s="7">
        <f>Tabla_cocina[[#This Row],[Ganancia Bruta]]-Tabla_cocina[[#This Row],[Costo]]</f>
        <v>10</v>
      </c>
      <c r="M1018" s="7">
        <f>Tabla_cocina[[#This Row],[Costo Unitario]]*Tabla_cocina[[#This Row],[Cantidad Ordenada]]</f>
        <v>14</v>
      </c>
      <c r="N1018" s="12">
        <f>(Tabla_cocina[[#This Row],[Ganancia Neta]]/Tabla_cocina[[#This Row],[Costo]])</f>
        <v>0.7142857142857143</v>
      </c>
      <c r="O1018" s="17">
        <f>Tabla_cocina[[#This Row],[Tiempo de Preparacion]]/1440</f>
        <v>3.8194444444444448E-2</v>
      </c>
    </row>
    <row r="1019" spans="1:15" x14ac:dyDescent="0.3">
      <c r="A1019" s="1">
        <v>404</v>
      </c>
      <c r="B1019" s="1">
        <v>17</v>
      </c>
      <c r="C1019" s="2" t="s">
        <v>23</v>
      </c>
      <c r="D1019" s="2" t="s">
        <v>100</v>
      </c>
      <c r="E1019" s="3">
        <v>13</v>
      </c>
      <c r="F1019" s="3">
        <v>21</v>
      </c>
      <c r="G1019" s="1">
        <v>2</v>
      </c>
      <c r="H1019" s="1">
        <v>20</v>
      </c>
      <c r="I1019" s="2" t="s">
        <v>6</v>
      </c>
      <c r="J1019" s="7">
        <f>Tabla_cocina[[#This Row],[Precio Unitario]]*Tabla_cocina[[#This Row],[Cantidad Ordenada]]</f>
        <v>42</v>
      </c>
      <c r="K1019" s="7">
        <f>Tabla_cocina[[#This Row],[Total del Pedido]]</f>
        <v>42</v>
      </c>
      <c r="L1019" s="7">
        <f>Tabla_cocina[[#This Row],[Ganancia Bruta]]-Tabla_cocina[[#This Row],[Costo]]</f>
        <v>16</v>
      </c>
      <c r="M1019" s="7">
        <f>Tabla_cocina[[#This Row],[Costo Unitario]]*Tabla_cocina[[#This Row],[Cantidad Ordenada]]</f>
        <v>26</v>
      </c>
      <c r="N1019" s="12">
        <f>(Tabla_cocina[[#This Row],[Ganancia Neta]]/Tabla_cocina[[#This Row],[Costo]])</f>
        <v>0.61538461538461542</v>
      </c>
      <c r="O1019" s="17">
        <f>Tabla_cocina[[#This Row],[Tiempo de Preparacion]]/1440</f>
        <v>1.3888888888888888E-2</v>
      </c>
    </row>
    <row r="1020" spans="1:15" x14ac:dyDescent="0.3">
      <c r="A1020" s="1">
        <v>404</v>
      </c>
      <c r="B1020" s="1">
        <v>17</v>
      </c>
      <c r="C1020" s="2" t="s">
        <v>21</v>
      </c>
      <c r="D1020" s="2" t="s">
        <v>98</v>
      </c>
      <c r="E1020" s="3">
        <v>12</v>
      </c>
      <c r="F1020" s="3">
        <v>20</v>
      </c>
      <c r="G1020" s="1">
        <v>1</v>
      </c>
      <c r="H1020" s="1">
        <v>53</v>
      </c>
      <c r="I1020" s="2" t="s">
        <v>8</v>
      </c>
      <c r="J1020" s="7">
        <f>Tabla_cocina[[#This Row],[Precio Unitario]]*Tabla_cocina[[#This Row],[Cantidad Ordenada]]</f>
        <v>20</v>
      </c>
      <c r="K1020" s="7">
        <f>Tabla_cocina[[#This Row],[Total del Pedido]]</f>
        <v>20</v>
      </c>
      <c r="L1020" s="7">
        <f>Tabla_cocina[[#This Row],[Ganancia Bruta]]-Tabla_cocina[[#This Row],[Costo]]</f>
        <v>8</v>
      </c>
      <c r="M1020" s="7">
        <f>Tabla_cocina[[#This Row],[Costo Unitario]]*Tabla_cocina[[#This Row],[Cantidad Ordenada]]</f>
        <v>12</v>
      </c>
      <c r="N1020" s="12">
        <f>(Tabla_cocina[[#This Row],[Ganancia Neta]]/Tabla_cocina[[#This Row],[Costo]])</f>
        <v>0.66666666666666663</v>
      </c>
      <c r="O1020" s="17">
        <f>Tabla_cocina[[#This Row],[Tiempo de Preparacion]]/1440</f>
        <v>3.6805555555555557E-2</v>
      </c>
    </row>
    <row r="1021" spans="1:15" x14ac:dyDescent="0.3">
      <c r="A1021" s="1">
        <v>404</v>
      </c>
      <c r="B1021" s="1">
        <v>17</v>
      </c>
      <c r="C1021" s="2" t="s">
        <v>11</v>
      </c>
      <c r="D1021" s="2" t="s">
        <v>88</v>
      </c>
      <c r="E1021" s="3">
        <v>25</v>
      </c>
      <c r="F1021" s="3">
        <v>40</v>
      </c>
      <c r="G1021" s="1">
        <v>3</v>
      </c>
      <c r="H1021" s="1">
        <v>29</v>
      </c>
      <c r="I1021" s="2" t="s">
        <v>8</v>
      </c>
      <c r="J1021" s="7">
        <f>Tabla_cocina[[#This Row],[Precio Unitario]]*Tabla_cocina[[#This Row],[Cantidad Ordenada]]</f>
        <v>120</v>
      </c>
      <c r="K1021" s="7">
        <f>Tabla_cocina[[#This Row],[Total del Pedido]]</f>
        <v>120</v>
      </c>
      <c r="L1021" s="7">
        <f>Tabla_cocina[[#This Row],[Ganancia Bruta]]-Tabla_cocina[[#This Row],[Costo]]</f>
        <v>45</v>
      </c>
      <c r="M1021" s="7">
        <f>Tabla_cocina[[#This Row],[Costo Unitario]]*Tabla_cocina[[#This Row],[Cantidad Ordenada]]</f>
        <v>75</v>
      </c>
      <c r="N1021" s="12">
        <f>(Tabla_cocina[[#This Row],[Ganancia Neta]]/Tabla_cocina[[#This Row],[Costo]])</f>
        <v>0.6</v>
      </c>
      <c r="O1021" s="17">
        <f>Tabla_cocina[[#This Row],[Tiempo de Preparacion]]/1440</f>
        <v>2.013888888888889E-2</v>
      </c>
    </row>
    <row r="1022" spans="1:15" x14ac:dyDescent="0.3">
      <c r="A1022" s="1">
        <v>405</v>
      </c>
      <c r="B1022" s="1">
        <v>5</v>
      </c>
      <c r="C1022" s="2" t="s">
        <v>25</v>
      </c>
      <c r="D1022" s="2" t="s">
        <v>102</v>
      </c>
      <c r="E1022" s="3">
        <v>15</v>
      </c>
      <c r="F1022" s="3">
        <v>26</v>
      </c>
      <c r="G1022" s="1">
        <v>1</v>
      </c>
      <c r="H1022" s="1">
        <v>41</v>
      </c>
      <c r="I1022" s="2" t="s">
        <v>8</v>
      </c>
      <c r="J1022" s="7">
        <f>Tabla_cocina[[#This Row],[Precio Unitario]]*Tabla_cocina[[#This Row],[Cantidad Ordenada]]</f>
        <v>26</v>
      </c>
      <c r="K1022" s="7">
        <f>Tabla_cocina[[#This Row],[Total del Pedido]]</f>
        <v>26</v>
      </c>
      <c r="L1022" s="7">
        <f>Tabla_cocina[[#This Row],[Ganancia Bruta]]-Tabla_cocina[[#This Row],[Costo]]</f>
        <v>11</v>
      </c>
      <c r="M1022" s="7">
        <f>Tabla_cocina[[#This Row],[Costo Unitario]]*Tabla_cocina[[#This Row],[Cantidad Ordenada]]</f>
        <v>15</v>
      </c>
      <c r="N1022" s="12">
        <f>(Tabla_cocina[[#This Row],[Ganancia Neta]]/Tabla_cocina[[#This Row],[Costo]])</f>
        <v>0.73333333333333328</v>
      </c>
      <c r="O1022" s="17">
        <f>Tabla_cocina[[#This Row],[Tiempo de Preparacion]]/1440</f>
        <v>2.8472222222222222E-2</v>
      </c>
    </row>
    <row r="1023" spans="1:15" x14ac:dyDescent="0.3">
      <c r="A1023" s="1">
        <v>405</v>
      </c>
      <c r="B1023" s="1">
        <v>5</v>
      </c>
      <c r="C1023" s="2" t="s">
        <v>11</v>
      </c>
      <c r="D1023" s="2" t="s">
        <v>88</v>
      </c>
      <c r="E1023" s="3">
        <v>25</v>
      </c>
      <c r="F1023" s="3">
        <v>40</v>
      </c>
      <c r="G1023" s="1">
        <v>1</v>
      </c>
      <c r="H1023" s="1">
        <v>44</v>
      </c>
      <c r="I1023" s="2" t="s">
        <v>6</v>
      </c>
      <c r="J1023" s="7">
        <f>Tabla_cocina[[#This Row],[Precio Unitario]]*Tabla_cocina[[#This Row],[Cantidad Ordenada]]</f>
        <v>40</v>
      </c>
      <c r="K1023" s="7">
        <f>Tabla_cocina[[#This Row],[Total del Pedido]]</f>
        <v>40</v>
      </c>
      <c r="L1023" s="7">
        <f>Tabla_cocina[[#This Row],[Ganancia Bruta]]-Tabla_cocina[[#This Row],[Costo]]</f>
        <v>15</v>
      </c>
      <c r="M1023" s="7">
        <f>Tabla_cocina[[#This Row],[Costo Unitario]]*Tabla_cocina[[#This Row],[Cantidad Ordenada]]</f>
        <v>25</v>
      </c>
      <c r="N1023" s="12">
        <f>(Tabla_cocina[[#This Row],[Ganancia Neta]]/Tabla_cocina[[#This Row],[Costo]])</f>
        <v>0.6</v>
      </c>
      <c r="O1023" s="17">
        <f>Tabla_cocina[[#This Row],[Tiempo de Preparacion]]/1440</f>
        <v>3.0555555555555555E-2</v>
      </c>
    </row>
    <row r="1024" spans="1:15" x14ac:dyDescent="0.3">
      <c r="A1024" s="1">
        <v>405</v>
      </c>
      <c r="B1024" s="1">
        <v>5</v>
      </c>
      <c r="C1024" s="2" t="s">
        <v>21</v>
      </c>
      <c r="D1024" s="2" t="s">
        <v>98</v>
      </c>
      <c r="E1024" s="3">
        <v>12</v>
      </c>
      <c r="F1024" s="3">
        <v>20</v>
      </c>
      <c r="G1024" s="1">
        <v>2</v>
      </c>
      <c r="H1024" s="1">
        <v>13</v>
      </c>
      <c r="I1024" s="2" t="s">
        <v>8</v>
      </c>
      <c r="J1024" s="7">
        <f>Tabla_cocina[[#This Row],[Precio Unitario]]*Tabla_cocina[[#This Row],[Cantidad Ordenada]]</f>
        <v>40</v>
      </c>
      <c r="K1024" s="7">
        <f>Tabla_cocina[[#This Row],[Total del Pedido]]</f>
        <v>40</v>
      </c>
      <c r="L1024" s="7">
        <f>Tabla_cocina[[#This Row],[Ganancia Bruta]]-Tabla_cocina[[#This Row],[Costo]]</f>
        <v>16</v>
      </c>
      <c r="M1024" s="7">
        <f>Tabla_cocina[[#This Row],[Costo Unitario]]*Tabla_cocina[[#This Row],[Cantidad Ordenada]]</f>
        <v>24</v>
      </c>
      <c r="N1024" s="12">
        <f>(Tabla_cocina[[#This Row],[Ganancia Neta]]/Tabla_cocina[[#This Row],[Costo]])</f>
        <v>0.66666666666666663</v>
      </c>
      <c r="O1024" s="17">
        <f>Tabla_cocina[[#This Row],[Tiempo de Preparacion]]/1440</f>
        <v>9.0277777777777769E-3</v>
      </c>
    </row>
    <row r="1025" spans="1:15" x14ac:dyDescent="0.3">
      <c r="A1025" s="1">
        <v>406</v>
      </c>
      <c r="B1025" s="1">
        <v>14</v>
      </c>
      <c r="C1025" s="2" t="s">
        <v>21</v>
      </c>
      <c r="D1025" s="2" t="s">
        <v>98</v>
      </c>
      <c r="E1025" s="3">
        <v>12</v>
      </c>
      <c r="F1025" s="3">
        <v>20</v>
      </c>
      <c r="G1025" s="1">
        <v>3</v>
      </c>
      <c r="H1025" s="1">
        <v>6</v>
      </c>
      <c r="I1025" s="2" t="s">
        <v>6</v>
      </c>
      <c r="J1025" s="7">
        <f>Tabla_cocina[[#This Row],[Precio Unitario]]*Tabla_cocina[[#This Row],[Cantidad Ordenada]]</f>
        <v>60</v>
      </c>
      <c r="K1025" s="7">
        <f>Tabla_cocina[[#This Row],[Total del Pedido]]</f>
        <v>60</v>
      </c>
      <c r="L1025" s="7">
        <f>Tabla_cocina[[#This Row],[Ganancia Bruta]]-Tabla_cocina[[#This Row],[Costo]]</f>
        <v>24</v>
      </c>
      <c r="M1025" s="7">
        <f>Tabla_cocina[[#This Row],[Costo Unitario]]*Tabla_cocina[[#This Row],[Cantidad Ordenada]]</f>
        <v>36</v>
      </c>
      <c r="N1025" s="12">
        <f>(Tabla_cocina[[#This Row],[Ganancia Neta]]/Tabla_cocina[[#This Row],[Costo]])</f>
        <v>0.66666666666666663</v>
      </c>
      <c r="O1025" s="17">
        <f>Tabla_cocina[[#This Row],[Tiempo de Preparacion]]/1440</f>
        <v>4.1666666666666666E-3</v>
      </c>
    </row>
    <row r="1026" spans="1:15" x14ac:dyDescent="0.3">
      <c r="A1026" s="1">
        <v>406</v>
      </c>
      <c r="B1026" s="1">
        <v>14</v>
      </c>
      <c r="C1026" s="2" t="s">
        <v>17</v>
      </c>
      <c r="D1026" s="2" t="s">
        <v>94</v>
      </c>
      <c r="E1026" s="3">
        <v>21</v>
      </c>
      <c r="F1026" s="3">
        <v>35</v>
      </c>
      <c r="G1026" s="1">
        <v>2</v>
      </c>
      <c r="H1026" s="1">
        <v>56</v>
      </c>
      <c r="I1026" s="2" t="s">
        <v>6</v>
      </c>
      <c r="J1026" s="7">
        <f>Tabla_cocina[[#This Row],[Precio Unitario]]*Tabla_cocina[[#This Row],[Cantidad Ordenada]]</f>
        <v>70</v>
      </c>
      <c r="K1026" s="7">
        <f>Tabla_cocina[[#This Row],[Total del Pedido]]</f>
        <v>70</v>
      </c>
      <c r="L1026" s="7">
        <f>Tabla_cocina[[#This Row],[Ganancia Bruta]]-Tabla_cocina[[#This Row],[Costo]]</f>
        <v>28</v>
      </c>
      <c r="M1026" s="7">
        <f>Tabla_cocina[[#This Row],[Costo Unitario]]*Tabla_cocina[[#This Row],[Cantidad Ordenada]]</f>
        <v>42</v>
      </c>
      <c r="N1026" s="12">
        <f>(Tabla_cocina[[#This Row],[Ganancia Neta]]/Tabla_cocina[[#This Row],[Costo]])</f>
        <v>0.66666666666666663</v>
      </c>
      <c r="O1026" s="17">
        <f>Tabla_cocina[[#This Row],[Tiempo de Preparacion]]/1440</f>
        <v>3.888888888888889E-2</v>
      </c>
    </row>
    <row r="1027" spans="1:15" x14ac:dyDescent="0.3">
      <c r="A1027" s="1">
        <v>406</v>
      </c>
      <c r="B1027" s="1">
        <v>14</v>
      </c>
      <c r="C1027" s="2" t="s">
        <v>26</v>
      </c>
      <c r="D1027" s="2" t="s">
        <v>103</v>
      </c>
      <c r="E1027" s="3">
        <v>15</v>
      </c>
      <c r="F1027" s="3">
        <v>25</v>
      </c>
      <c r="G1027" s="1">
        <v>1</v>
      </c>
      <c r="H1027" s="1">
        <v>55</v>
      </c>
      <c r="I1027" s="2" t="s">
        <v>8</v>
      </c>
      <c r="J1027" s="7">
        <f>Tabla_cocina[[#This Row],[Precio Unitario]]*Tabla_cocina[[#This Row],[Cantidad Ordenada]]</f>
        <v>25</v>
      </c>
      <c r="K1027" s="7">
        <f>Tabla_cocina[[#This Row],[Total del Pedido]]</f>
        <v>25</v>
      </c>
      <c r="L1027" s="7">
        <f>Tabla_cocina[[#This Row],[Ganancia Bruta]]-Tabla_cocina[[#This Row],[Costo]]</f>
        <v>10</v>
      </c>
      <c r="M1027" s="7">
        <f>Tabla_cocina[[#This Row],[Costo Unitario]]*Tabla_cocina[[#This Row],[Cantidad Ordenada]]</f>
        <v>15</v>
      </c>
      <c r="N1027" s="12">
        <f>(Tabla_cocina[[#This Row],[Ganancia Neta]]/Tabla_cocina[[#This Row],[Costo]])</f>
        <v>0.66666666666666663</v>
      </c>
      <c r="O1027" s="17">
        <f>Tabla_cocina[[#This Row],[Tiempo de Preparacion]]/1440</f>
        <v>3.8194444444444448E-2</v>
      </c>
    </row>
    <row r="1028" spans="1:15" x14ac:dyDescent="0.3">
      <c r="A1028" s="1">
        <v>407</v>
      </c>
      <c r="B1028" s="1">
        <v>4</v>
      </c>
      <c r="C1028" s="2" t="s">
        <v>21</v>
      </c>
      <c r="D1028" s="2" t="s">
        <v>98</v>
      </c>
      <c r="E1028" s="3">
        <v>12</v>
      </c>
      <c r="F1028" s="3">
        <v>20</v>
      </c>
      <c r="G1028" s="1">
        <v>3</v>
      </c>
      <c r="H1028" s="1">
        <v>32</v>
      </c>
      <c r="I1028" s="2" t="s">
        <v>6</v>
      </c>
      <c r="J1028" s="7">
        <f>Tabla_cocina[[#This Row],[Precio Unitario]]*Tabla_cocina[[#This Row],[Cantidad Ordenada]]</f>
        <v>60</v>
      </c>
      <c r="K1028" s="7">
        <f>Tabla_cocina[[#This Row],[Total del Pedido]]</f>
        <v>60</v>
      </c>
      <c r="L1028" s="7">
        <f>Tabla_cocina[[#This Row],[Ganancia Bruta]]-Tabla_cocina[[#This Row],[Costo]]</f>
        <v>24</v>
      </c>
      <c r="M1028" s="7">
        <f>Tabla_cocina[[#This Row],[Costo Unitario]]*Tabla_cocina[[#This Row],[Cantidad Ordenada]]</f>
        <v>36</v>
      </c>
      <c r="N1028" s="12">
        <f>(Tabla_cocina[[#This Row],[Ganancia Neta]]/Tabla_cocina[[#This Row],[Costo]])</f>
        <v>0.66666666666666663</v>
      </c>
      <c r="O1028" s="17">
        <f>Tabla_cocina[[#This Row],[Tiempo de Preparacion]]/1440</f>
        <v>2.2222222222222223E-2</v>
      </c>
    </row>
    <row r="1029" spans="1:15" x14ac:dyDescent="0.3">
      <c r="A1029" s="1">
        <v>407</v>
      </c>
      <c r="B1029" s="1">
        <v>4</v>
      </c>
      <c r="C1029" s="2" t="s">
        <v>17</v>
      </c>
      <c r="D1029" s="2" t="s">
        <v>94</v>
      </c>
      <c r="E1029" s="3">
        <v>21</v>
      </c>
      <c r="F1029" s="3">
        <v>35</v>
      </c>
      <c r="G1029" s="1">
        <v>1</v>
      </c>
      <c r="H1029" s="1">
        <v>18</v>
      </c>
      <c r="I1029" s="2" t="s">
        <v>8</v>
      </c>
      <c r="J1029" s="7">
        <f>Tabla_cocina[[#This Row],[Precio Unitario]]*Tabla_cocina[[#This Row],[Cantidad Ordenada]]</f>
        <v>35</v>
      </c>
      <c r="K1029" s="7">
        <f>Tabla_cocina[[#This Row],[Total del Pedido]]</f>
        <v>35</v>
      </c>
      <c r="L1029" s="7">
        <f>Tabla_cocina[[#This Row],[Ganancia Bruta]]-Tabla_cocina[[#This Row],[Costo]]</f>
        <v>14</v>
      </c>
      <c r="M1029" s="7">
        <f>Tabla_cocina[[#This Row],[Costo Unitario]]*Tabla_cocina[[#This Row],[Cantidad Ordenada]]</f>
        <v>21</v>
      </c>
      <c r="N1029" s="12">
        <f>(Tabla_cocina[[#This Row],[Ganancia Neta]]/Tabla_cocina[[#This Row],[Costo]])</f>
        <v>0.66666666666666663</v>
      </c>
      <c r="O1029" s="17">
        <f>Tabla_cocina[[#This Row],[Tiempo de Preparacion]]/1440</f>
        <v>1.2500000000000001E-2</v>
      </c>
    </row>
    <row r="1030" spans="1:15" x14ac:dyDescent="0.3">
      <c r="A1030" s="1">
        <v>408</v>
      </c>
      <c r="B1030" s="1">
        <v>17</v>
      </c>
      <c r="C1030" s="2" t="s">
        <v>26</v>
      </c>
      <c r="D1030" s="2" t="s">
        <v>103</v>
      </c>
      <c r="E1030" s="3">
        <v>15</v>
      </c>
      <c r="F1030" s="3">
        <v>25</v>
      </c>
      <c r="G1030" s="1">
        <v>1</v>
      </c>
      <c r="H1030" s="1">
        <v>58</v>
      </c>
      <c r="I1030" s="2" t="s">
        <v>8</v>
      </c>
      <c r="J1030" s="7">
        <f>Tabla_cocina[[#This Row],[Precio Unitario]]*Tabla_cocina[[#This Row],[Cantidad Ordenada]]</f>
        <v>25</v>
      </c>
      <c r="K1030" s="7">
        <f>Tabla_cocina[[#This Row],[Total del Pedido]]</f>
        <v>25</v>
      </c>
      <c r="L1030" s="7">
        <f>Tabla_cocina[[#This Row],[Ganancia Bruta]]-Tabla_cocina[[#This Row],[Costo]]</f>
        <v>10</v>
      </c>
      <c r="M1030" s="7">
        <f>Tabla_cocina[[#This Row],[Costo Unitario]]*Tabla_cocina[[#This Row],[Cantidad Ordenada]]</f>
        <v>15</v>
      </c>
      <c r="N1030" s="12">
        <f>(Tabla_cocina[[#This Row],[Ganancia Neta]]/Tabla_cocina[[#This Row],[Costo]])</f>
        <v>0.66666666666666663</v>
      </c>
      <c r="O1030" s="17">
        <f>Tabla_cocina[[#This Row],[Tiempo de Preparacion]]/1440</f>
        <v>4.027777777777778E-2</v>
      </c>
    </row>
    <row r="1031" spans="1:15" x14ac:dyDescent="0.3">
      <c r="A1031" s="1">
        <v>408</v>
      </c>
      <c r="B1031" s="1">
        <v>17</v>
      </c>
      <c r="C1031" s="2" t="s">
        <v>5</v>
      </c>
      <c r="D1031" s="2" t="s">
        <v>84</v>
      </c>
      <c r="E1031" s="3">
        <v>14</v>
      </c>
      <c r="F1031" s="3">
        <v>24</v>
      </c>
      <c r="G1031" s="1">
        <v>3</v>
      </c>
      <c r="H1031" s="1">
        <v>11</v>
      </c>
      <c r="I1031" s="2" t="s">
        <v>6</v>
      </c>
      <c r="J1031" s="7">
        <f>Tabla_cocina[[#This Row],[Precio Unitario]]*Tabla_cocina[[#This Row],[Cantidad Ordenada]]</f>
        <v>72</v>
      </c>
      <c r="K1031" s="7">
        <f>Tabla_cocina[[#This Row],[Total del Pedido]]</f>
        <v>72</v>
      </c>
      <c r="L1031" s="7">
        <f>Tabla_cocina[[#This Row],[Ganancia Bruta]]-Tabla_cocina[[#This Row],[Costo]]</f>
        <v>30</v>
      </c>
      <c r="M1031" s="7">
        <f>Tabla_cocina[[#This Row],[Costo Unitario]]*Tabla_cocina[[#This Row],[Cantidad Ordenada]]</f>
        <v>42</v>
      </c>
      <c r="N1031" s="12">
        <f>(Tabla_cocina[[#This Row],[Ganancia Neta]]/Tabla_cocina[[#This Row],[Costo]])</f>
        <v>0.7142857142857143</v>
      </c>
      <c r="O1031" s="17">
        <f>Tabla_cocina[[#This Row],[Tiempo de Preparacion]]/1440</f>
        <v>7.6388888888888886E-3</v>
      </c>
    </row>
    <row r="1032" spans="1:15" x14ac:dyDescent="0.3">
      <c r="A1032" s="1">
        <v>408</v>
      </c>
      <c r="B1032" s="1">
        <v>17</v>
      </c>
      <c r="C1032" s="2" t="s">
        <v>20</v>
      </c>
      <c r="D1032" s="2" t="s">
        <v>97</v>
      </c>
      <c r="E1032" s="3">
        <v>20</v>
      </c>
      <c r="F1032" s="3">
        <v>34</v>
      </c>
      <c r="G1032" s="1">
        <v>1</v>
      </c>
      <c r="H1032" s="1">
        <v>37</v>
      </c>
      <c r="I1032" s="2" t="s">
        <v>8</v>
      </c>
      <c r="J1032" s="7">
        <f>Tabla_cocina[[#This Row],[Precio Unitario]]*Tabla_cocina[[#This Row],[Cantidad Ordenada]]</f>
        <v>34</v>
      </c>
      <c r="K1032" s="7">
        <f>Tabla_cocina[[#This Row],[Total del Pedido]]</f>
        <v>34</v>
      </c>
      <c r="L1032" s="7">
        <f>Tabla_cocina[[#This Row],[Ganancia Bruta]]-Tabla_cocina[[#This Row],[Costo]]</f>
        <v>14</v>
      </c>
      <c r="M1032" s="7">
        <f>Tabla_cocina[[#This Row],[Costo Unitario]]*Tabla_cocina[[#This Row],[Cantidad Ordenada]]</f>
        <v>20</v>
      </c>
      <c r="N1032" s="12">
        <f>(Tabla_cocina[[#This Row],[Ganancia Neta]]/Tabla_cocina[[#This Row],[Costo]])</f>
        <v>0.7</v>
      </c>
      <c r="O1032" s="17">
        <f>Tabla_cocina[[#This Row],[Tiempo de Preparacion]]/1440</f>
        <v>2.5694444444444443E-2</v>
      </c>
    </row>
    <row r="1033" spans="1:15" x14ac:dyDescent="0.3">
      <c r="A1033" s="1">
        <v>409</v>
      </c>
      <c r="B1033" s="1">
        <v>15</v>
      </c>
      <c r="C1033" s="2" t="s">
        <v>23</v>
      </c>
      <c r="D1033" s="2" t="s">
        <v>100</v>
      </c>
      <c r="E1033" s="3">
        <v>13</v>
      </c>
      <c r="F1033" s="3">
        <v>21</v>
      </c>
      <c r="G1033" s="1">
        <v>3</v>
      </c>
      <c r="H1033" s="1">
        <v>44</v>
      </c>
      <c r="I1033" s="2" t="s">
        <v>8</v>
      </c>
      <c r="J1033" s="7">
        <f>Tabla_cocina[[#This Row],[Precio Unitario]]*Tabla_cocina[[#This Row],[Cantidad Ordenada]]</f>
        <v>63</v>
      </c>
      <c r="K1033" s="7">
        <f>Tabla_cocina[[#This Row],[Total del Pedido]]</f>
        <v>63</v>
      </c>
      <c r="L1033" s="7">
        <f>Tabla_cocina[[#This Row],[Ganancia Bruta]]-Tabla_cocina[[#This Row],[Costo]]</f>
        <v>24</v>
      </c>
      <c r="M1033" s="7">
        <f>Tabla_cocina[[#This Row],[Costo Unitario]]*Tabla_cocina[[#This Row],[Cantidad Ordenada]]</f>
        <v>39</v>
      </c>
      <c r="N1033" s="12">
        <f>(Tabla_cocina[[#This Row],[Ganancia Neta]]/Tabla_cocina[[#This Row],[Costo]])</f>
        <v>0.61538461538461542</v>
      </c>
      <c r="O1033" s="17">
        <f>Tabla_cocina[[#This Row],[Tiempo de Preparacion]]/1440</f>
        <v>3.0555555555555555E-2</v>
      </c>
    </row>
    <row r="1034" spans="1:15" x14ac:dyDescent="0.3">
      <c r="A1034" s="1">
        <v>409</v>
      </c>
      <c r="B1034" s="1">
        <v>15</v>
      </c>
      <c r="C1034" s="2" t="s">
        <v>11</v>
      </c>
      <c r="D1034" s="2" t="s">
        <v>88</v>
      </c>
      <c r="E1034" s="3">
        <v>25</v>
      </c>
      <c r="F1034" s="3">
        <v>40</v>
      </c>
      <c r="G1034" s="1">
        <v>1</v>
      </c>
      <c r="H1034" s="1">
        <v>43</v>
      </c>
      <c r="I1034" s="2" t="s">
        <v>6</v>
      </c>
      <c r="J1034" s="7">
        <f>Tabla_cocina[[#This Row],[Precio Unitario]]*Tabla_cocina[[#This Row],[Cantidad Ordenada]]</f>
        <v>40</v>
      </c>
      <c r="K1034" s="7">
        <f>Tabla_cocina[[#This Row],[Total del Pedido]]</f>
        <v>40</v>
      </c>
      <c r="L1034" s="7">
        <f>Tabla_cocina[[#This Row],[Ganancia Bruta]]-Tabla_cocina[[#This Row],[Costo]]</f>
        <v>15</v>
      </c>
      <c r="M1034" s="7">
        <f>Tabla_cocina[[#This Row],[Costo Unitario]]*Tabla_cocina[[#This Row],[Cantidad Ordenada]]</f>
        <v>25</v>
      </c>
      <c r="N1034" s="12">
        <f>(Tabla_cocina[[#This Row],[Ganancia Neta]]/Tabla_cocina[[#This Row],[Costo]])</f>
        <v>0.6</v>
      </c>
      <c r="O1034" s="17">
        <f>Tabla_cocina[[#This Row],[Tiempo de Preparacion]]/1440</f>
        <v>2.9861111111111113E-2</v>
      </c>
    </row>
    <row r="1035" spans="1:15" x14ac:dyDescent="0.3">
      <c r="A1035" s="1">
        <v>409</v>
      </c>
      <c r="B1035" s="1">
        <v>15</v>
      </c>
      <c r="C1035" s="2" t="s">
        <v>15</v>
      </c>
      <c r="D1035" s="2" t="s">
        <v>92</v>
      </c>
      <c r="E1035" s="3">
        <v>16</v>
      </c>
      <c r="F1035" s="3">
        <v>28</v>
      </c>
      <c r="G1035" s="1">
        <v>1</v>
      </c>
      <c r="H1035" s="1">
        <v>47</v>
      </c>
      <c r="I1035" s="2" t="s">
        <v>6</v>
      </c>
      <c r="J1035" s="7">
        <f>Tabla_cocina[[#This Row],[Precio Unitario]]*Tabla_cocina[[#This Row],[Cantidad Ordenada]]</f>
        <v>28</v>
      </c>
      <c r="K1035" s="7">
        <f>Tabla_cocina[[#This Row],[Total del Pedido]]</f>
        <v>28</v>
      </c>
      <c r="L1035" s="7">
        <f>Tabla_cocina[[#This Row],[Ganancia Bruta]]-Tabla_cocina[[#This Row],[Costo]]</f>
        <v>12</v>
      </c>
      <c r="M1035" s="7">
        <f>Tabla_cocina[[#This Row],[Costo Unitario]]*Tabla_cocina[[#This Row],[Cantidad Ordenada]]</f>
        <v>16</v>
      </c>
      <c r="N1035" s="12">
        <f>(Tabla_cocina[[#This Row],[Ganancia Neta]]/Tabla_cocina[[#This Row],[Costo]])</f>
        <v>0.75</v>
      </c>
      <c r="O1035" s="17">
        <f>Tabla_cocina[[#This Row],[Tiempo de Preparacion]]/1440</f>
        <v>3.2638888888888891E-2</v>
      </c>
    </row>
    <row r="1036" spans="1:15" x14ac:dyDescent="0.3">
      <c r="A1036" s="1">
        <v>409</v>
      </c>
      <c r="B1036" s="1">
        <v>15</v>
      </c>
      <c r="C1036" s="2" t="s">
        <v>5</v>
      </c>
      <c r="D1036" s="2" t="s">
        <v>84</v>
      </c>
      <c r="E1036" s="3">
        <v>14</v>
      </c>
      <c r="F1036" s="3">
        <v>24</v>
      </c>
      <c r="G1036" s="1">
        <v>3</v>
      </c>
      <c r="H1036" s="1">
        <v>29</v>
      </c>
      <c r="I1036" s="2" t="s">
        <v>6</v>
      </c>
      <c r="J1036" s="7">
        <f>Tabla_cocina[[#This Row],[Precio Unitario]]*Tabla_cocina[[#This Row],[Cantidad Ordenada]]</f>
        <v>72</v>
      </c>
      <c r="K1036" s="7">
        <f>Tabla_cocina[[#This Row],[Total del Pedido]]</f>
        <v>72</v>
      </c>
      <c r="L1036" s="7">
        <f>Tabla_cocina[[#This Row],[Ganancia Bruta]]-Tabla_cocina[[#This Row],[Costo]]</f>
        <v>30</v>
      </c>
      <c r="M1036" s="7">
        <f>Tabla_cocina[[#This Row],[Costo Unitario]]*Tabla_cocina[[#This Row],[Cantidad Ordenada]]</f>
        <v>42</v>
      </c>
      <c r="N1036" s="12">
        <f>(Tabla_cocina[[#This Row],[Ganancia Neta]]/Tabla_cocina[[#This Row],[Costo]])</f>
        <v>0.7142857142857143</v>
      </c>
      <c r="O1036" s="17">
        <f>Tabla_cocina[[#This Row],[Tiempo de Preparacion]]/1440</f>
        <v>2.013888888888889E-2</v>
      </c>
    </row>
    <row r="1037" spans="1:15" x14ac:dyDescent="0.3">
      <c r="A1037" s="1">
        <v>410</v>
      </c>
      <c r="B1037" s="1">
        <v>1</v>
      </c>
      <c r="C1037" s="2" t="s">
        <v>21</v>
      </c>
      <c r="D1037" s="2" t="s">
        <v>98</v>
      </c>
      <c r="E1037" s="3">
        <v>12</v>
      </c>
      <c r="F1037" s="3">
        <v>20</v>
      </c>
      <c r="G1037" s="1">
        <v>1</v>
      </c>
      <c r="H1037" s="1">
        <v>50</v>
      </c>
      <c r="I1037" s="2" t="s">
        <v>8</v>
      </c>
      <c r="J1037" s="7">
        <f>Tabla_cocina[[#This Row],[Precio Unitario]]*Tabla_cocina[[#This Row],[Cantidad Ordenada]]</f>
        <v>20</v>
      </c>
      <c r="K1037" s="7">
        <f>Tabla_cocina[[#This Row],[Total del Pedido]]</f>
        <v>20</v>
      </c>
      <c r="L1037" s="7">
        <f>Tabla_cocina[[#This Row],[Ganancia Bruta]]-Tabla_cocina[[#This Row],[Costo]]</f>
        <v>8</v>
      </c>
      <c r="M1037" s="7">
        <f>Tabla_cocina[[#This Row],[Costo Unitario]]*Tabla_cocina[[#This Row],[Cantidad Ordenada]]</f>
        <v>12</v>
      </c>
      <c r="N1037" s="12">
        <f>(Tabla_cocina[[#This Row],[Ganancia Neta]]/Tabla_cocina[[#This Row],[Costo]])</f>
        <v>0.66666666666666663</v>
      </c>
      <c r="O1037" s="17">
        <f>Tabla_cocina[[#This Row],[Tiempo de Preparacion]]/1440</f>
        <v>3.4722222222222224E-2</v>
      </c>
    </row>
    <row r="1038" spans="1:15" x14ac:dyDescent="0.3">
      <c r="A1038" s="1">
        <v>410</v>
      </c>
      <c r="B1038" s="1">
        <v>1</v>
      </c>
      <c r="C1038" s="2" t="s">
        <v>12</v>
      </c>
      <c r="D1038" s="2" t="s">
        <v>89</v>
      </c>
      <c r="E1038" s="3">
        <v>22</v>
      </c>
      <c r="F1038" s="3">
        <v>36</v>
      </c>
      <c r="G1038" s="1">
        <v>1</v>
      </c>
      <c r="H1038" s="1">
        <v>41</v>
      </c>
      <c r="I1038" s="2" t="s">
        <v>6</v>
      </c>
      <c r="J1038" s="7">
        <f>Tabla_cocina[[#This Row],[Precio Unitario]]*Tabla_cocina[[#This Row],[Cantidad Ordenada]]</f>
        <v>36</v>
      </c>
      <c r="K1038" s="7">
        <f>Tabla_cocina[[#This Row],[Total del Pedido]]</f>
        <v>36</v>
      </c>
      <c r="L1038" s="7">
        <f>Tabla_cocina[[#This Row],[Ganancia Bruta]]-Tabla_cocina[[#This Row],[Costo]]</f>
        <v>14</v>
      </c>
      <c r="M1038" s="7">
        <f>Tabla_cocina[[#This Row],[Costo Unitario]]*Tabla_cocina[[#This Row],[Cantidad Ordenada]]</f>
        <v>22</v>
      </c>
      <c r="N1038" s="12">
        <f>(Tabla_cocina[[#This Row],[Ganancia Neta]]/Tabla_cocina[[#This Row],[Costo]])</f>
        <v>0.63636363636363635</v>
      </c>
      <c r="O1038" s="17">
        <f>Tabla_cocina[[#This Row],[Tiempo de Preparacion]]/1440</f>
        <v>2.8472222222222222E-2</v>
      </c>
    </row>
    <row r="1039" spans="1:15" x14ac:dyDescent="0.3">
      <c r="A1039" s="1">
        <v>411</v>
      </c>
      <c r="B1039" s="1">
        <v>3</v>
      </c>
      <c r="C1039" s="2" t="s">
        <v>11</v>
      </c>
      <c r="D1039" s="2" t="s">
        <v>88</v>
      </c>
      <c r="E1039" s="3">
        <v>25</v>
      </c>
      <c r="F1039" s="3">
        <v>40</v>
      </c>
      <c r="G1039" s="1">
        <v>3</v>
      </c>
      <c r="H1039" s="1">
        <v>36</v>
      </c>
      <c r="I1039" s="2" t="s">
        <v>8</v>
      </c>
      <c r="J1039" s="7">
        <f>Tabla_cocina[[#This Row],[Precio Unitario]]*Tabla_cocina[[#This Row],[Cantidad Ordenada]]</f>
        <v>120</v>
      </c>
      <c r="K1039" s="7">
        <f>Tabla_cocina[[#This Row],[Total del Pedido]]</f>
        <v>120</v>
      </c>
      <c r="L1039" s="7">
        <f>Tabla_cocina[[#This Row],[Ganancia Bruta]]-Tabla_cocina[[#This Row],[Costo]]</f>
        <v>45</v>
      </c>
      <c r="M1039" s="7">
        <f>Tabla_cocina[[#This Row],[Costo Unitario]]*Tabla_cocina[[#This Row],[Cantidad Ordenada]]</f>
        <v>75</v>
      </c>
      <c r="N1039" s="12">
        <f>(Tabla_cocina[[#This Row],[Ganancia Neta]]/Tabla_cocina[[#This Row],[Costo]])</f>
        <v>0.6</v>
      </c>
      <c r="O1039" s="17">
        <f>Tabla_cocina[[#This Row],[Tiempo de Preparacion]]/1440</f>
        <v>2.5000000000000001E-2</v>
      </c>
    </row>
    <row r="1040" spans="1:15" x14ac:dyDescent="0.3">
      <c r="A1040" s="1">
        <v>411</v>
      </c>
      <c r="B1040" s="1">
        <v>3</v>
      </c>
      <c r="C1040" s="2" t="s">
        <v>24</v>
      </c>
      <c r="D1040" s="2" t="s">
        <v>101</v>
      </c>
      <c r="E1040" s="3">
        <v>10</v>
      </c>
      <c r="F1040" s="3">
        <v>18</v>
      </c>
      <c r="G1040" s="1">
        <v>1</v>
      </c>
      <c r="H1040" s="1">
        <v>33</v>
      </c>
      <c r="I1040" s="2" t="s">
        <v>6</v>
      </c>
      <c r="J1040" s="7">
        <f>Tabla_cocina[[#This Row],[Precio Unitario]]*Tabla_cocina[[#This Row],[Cantidad Ordenada]]</f>
        <v>18</v>
      </c>
      <c r="K1040" s="7">
        <f>Tabla_cocina[[#This Row],[Total del Pedido]]</f>
        <v>18</v>
      </c>
      <c r="L1040" s="7">
        <f>Tabla_cocina[[#This Row],[Ganancia Bruta]]-Tabla_cocina[[#This Row],[Costo]]</f>
        <v>8</v>
      </c>
      <c r="M1040" s="7">
        <f>Tabla_cocina[[#This Row],[Costo Unitario]]*Tabla_cocina[[#This Row],[Cantidad Ordenada]]</f>
        <v>10</v>
      </c>
      <c r="N1040" s="12">
        <f>(Tabla_cocina[[#This Row],[Ganancia Neta]]/Tabla_cocina[[#This Row],[Costo]])</f>
        <v>0.8</v>
      </c>
      <c r="O1040" s="17">
        <f>Tabla_cocina[[#This Row],[Tiempo de Preparacion]]/1440</f>
        <v>2.2916666666666665E-2</v>
      </c>
    </row>
    <row r="1041" spans="1:15" x14ac:dyDescent="0.3">
      <c r="A1041" s="1">
        <v>411</v>
      </c>
      <c r="B1041" s="1">
        <v>3</v>
      </c>
      <c r="C1041" s="2" t="s">
        <v>10</v>
      </c>
      <c r="D1041" s="2" t="s">
        <v>87</v>
      </c>
      <c r="E1041" s="3">
        <v>16</v>
      </c>
      <c r="F1041" s="3">
        <v>27</v>
      </c>
      <c r="G1041" s="1">
        <v>3</v>
      </c>
      <c r="H1041" s="1">
        <v>9</v>
      </c>
      <c r="I1041" s="2" t="s">
        <v>6</v>
      </c>
      <c r="J1041" s="7">
        <f>Tabla_cocina[[#This Row],[Precio Unitario]]*Tabla_cocina[[#This Row],[Cantidad Ordenada]]</f>
        <v>81</v>
      </c>
      <c r="K1041" s="7">
        <f>Tabla_cocina[[#This Row],[Total del Pedido]]</f>
        <v>81</v>
      </c>
      <c r="L1041" s="7">
        <f>Tabla_cocina[[#This Row],[Ganancia Bruta]]-Tabla_cocina[[#This Row],[Costo]]</f>
        <v>33</v>
      </c>
      <c r="M1041" s="7">
        <f>Tabla_cocina[[#This Row],[Costo Unitario]]*Tabla_cocina[[#This Row],[Cantidad Ordenada]]</f>
        <v>48</v>
      </c>
      <c r="N1041" s="12">
        <f>(Tabla_cocina[[#This Row],[Ganancia Neta]]/Tabla_cocina[[#This Row],[Costo]])</f>
        <v>0.6875</v>
      </c>
      <c r="O1041" s="17">
        <f>Tabla_cocina[[#This Row],[Tiempo de Preparacion]]/1440</f>
        <v>6.2500000000000003E-3</v>
      </c>
    </row>
    <row r="1042" spans="1:15" x14ac:dyDescent="0.3">
      <c r="A1042" s="1">
        <v>412</v>
      </c>
      <c r="B1042" s="1">
        <v>11</v>
      </c>
      <c r="C1042" s="2" t="s">
        <v>9</v>
      </c>
      <c r="D1042" s="2" t="s">
        <v>86</v>
      </c>
      <c r="E1042" s="3">
        <v>19</v>
      </c>
      <c r="F1042" s="3">
        <v>31</v>
      </c>
      <c r="G1042" s="1">
        <v>3</v>
      </c>
      <c r="H1042" s="1">
        <v>57</v>
      </c>
      <c r="I1042" s="2" t="s">
        <v>8</v>
      </c>
      <c r="J1042" s="7">
        <f>Tabla_cocina[[#This Row],[Precio Unitario]]*Tabla_cocina[[#This Row],[Cantidad Ordenada]]</f>
        <v>93</v>
      </c>
      <c r="K1042" s="7">
        <f>Tabla_cocina[[#This Row],[Total del Pedido]]</f>
        <v>93</v>
      </c>
      <c r="L1042" s="7">
        <f>Tabla_cocina[[#This Row],[Ganancia Bruta]]-Tabla_cocina[[#This Row],[Costo]]</f>
        <v>36</v>
      </c>
      <c r="M1042" s="7">
        <f>Tabla_cocina[[#This Row],[Costo Unitario]]*Tabla_cocina[[#This Row],[Cantidad Ordenada]]</f>
        <v>57</v>
      </c>
      <c r="N1042" s="12">
        <f>(Tabla_cocina[[#This Row],[Ganancia Neta]]/Tabla_cocina[[#This Row],[Costo]])</f>
        <v>0.63157894736842102</v>
      </c>
      <c r="O1042" s="17">
        <f>Tabla_cocina[[#This Row],[Tiempo de Preparacion]]/1440</f>
        <v>3.9583333333333331E-2</v>
      </c>
    </row>
    <row r="1043" spans="1:15" x14ac:dyDescent="0.3">
      <c r="A1043" s="1">
        <v>413</v>
      </c>
      <c r="B1043" s="1">
        <v>13</v>
      </c>
      <c r="C1043" s="2" t="s">
        <v>17</v>
      </c>
      <c r="D1043" s="2" t="s">
        <v>94</v>
      </c>
      <c r="E1043" s="3">
        <v>21</v>
      </c>
      <c r="F1043" s="3">
        <v>35</v>
      </c>
      <c r="G1043" s="1">
        <v>1</v>
      </c>
      <c r="H1043" s="1">
        <v>12</v>
      </c>
      <c r="I1043" s="2" t="s">
        <v>8</v>
      </c>
      <c r="J1043" s="7">
        <f>Tabla_cocina[[#This Row],[Precio Unitario]]*Tabla_cocina[[#This Row],[Cantidad Ordenada]]</f>
        <v>35</v>
      </c>
      <c r="K1043" s="7">
        <f>Tabla_cocina[[#This Row],[Total del Pedido]]</f>
        <v>35</v>
      </c>
      <c r="L1043" s="7">
        <f>Tabla_cocina[[#This Row],[Ganancia Bruta]]-Tabla_cocina[[#This Row],[Costo]]</f>
        <v>14</v>
      </c>
      <c r="M1043" s="7">
        <f>Tabla_cocina[[#This Row],[Costo Unitario]]*Tabla_cocina[[#This Row],[Cantidad Ordenada]]</f>
        <v>21</v>
      </c>
      <c r="N1043" s="12">
        <f>(Tabla_cocina[[#This Row],[Ganancia Neta]]/Tabla_cocina[[#This Row],[Costo]])</f>
        <v>0.66666666666666663</v>
      </c>
      <c r="O1043" s="17">
        <f>Tabla_cocina[[#This Row],[Tiempo de Preparacion]]/1440</f>
        <v>8.3333333333333332E-3</v>
      </c>
    </row>
    <row r="1044" spans="1:15" x14ac:dyDescent="0.3">
      <c r="A1044" s="1">
        <v>414</v>
      </c>
      <c r="B1044" s="1">
        <v>14</v>
      </c>
      <c r="C1044" s="2" t="s">
        <v>14</v>
      </c>
      <c r="D1044" s="2" t="s">
        <v>91</v>
      </c>
      <c r="E1044" s="3">
        <v>20</v>
      </c>
      <c r="F1044" s="3">
        <v>33</v>
      </c>
      <c r="G1044" s="1">
        <v>1</v>
      </c>
      <c r="H1044" s="1">
        <v>38</v>
      </c>
      <c r="I1044" s="2" t="s">
        <v>6</v>
      </c>
      <c r="J1044" s="7">
        <f>Tabla_cocina[[#This Row],[Precio Unitario]]*Tabla_cocina[[#This Row],[Cantidad Ordenada]]</f>
        <v>33</v>
      </c>
      <c r="K1044" s="7">
        <f>Tabla_cocina[[#This Row],[Total del Pedido]]</f>
        <v>33</v>
      </c>
      <c r="L1044" s="7">
        <f>Tabla_cocina[[#This Row],[Ganancia Bruta]]-Tabla_cocina[[#This Row],[Costo]]</f>
        <v>13</v>
      </c>
      <c r="M1044" s="7">
        <f>Tabla_cocina[[#This Row],[Costo Unitario]]*Tabla_cocina[[#This Row],[Cantidad Ordenada]]</f>
        <v>20</v>
      </c>
      <c r="N1044" s="12">
        <f>(Tabla_cocina[[#This Row],[Ganancia Neta]]/Tabla_cocina[[#This Row],[Costo]])</f>
        <v>0.65</v>
      </c>
      <c r="O1044" s="17">
        <f>Tabla_cocina[[#This Row],[Tiempo de Preparacion]]/1440</f>
        <v>2.6388888888888889E-2</v>
      </c>
    </row>
    <row r="1045" spans="1:15" x14ac:dyDescent="0.3">
      <c r="A1045" s="1">
        <v>415</v>
      </c>
      <c r="B1045" s="1">
        <v>14</v>
      </c>
      <c r="C1045" s="2" t="s">
        <v>10</v>
      </c>
      <c r="D1045" s="2" t="s">
        <v>87</v>
      </c>
      <c r="E1045" s="3">
        <v>16</v>
      </c>
      <c r="F1045" s="3">
        <v>27</v>
      </c>
      <c r="G1045" s="1">
        <v>2</v>
      </c>
      <c r="H1045" s="1">
        <v>32</v>
      </c>
      <c r="I1045" s="2" t="s">
        <v>6</v>
      </c>
      <c r="J1045" s="7">
        <f>Tabla_cocina[[#This Row],[Precio Unitario]]*Tabla_cocina[[#This Row],[Cantidad Ordenada]]</f>
        <v>54</v>
      </c>
      <c r="K1045" s="7">
        <f>Tabla_cocina[[#This Row],[Total del Pedido]]</f>
        <v>54</v>
      </c>
      <c r="L1045" s="7">
        <f>Tabla_cocina[[#This Row],[Ganancia Bruta]]-Tabla_cocina[[#This Row],[Costo]]</f>
        <v>22</v>
      </c>
      <c r="M1045" s="7">
        <f>Tabla_cocina[[#This Row],[Costo Unitario]]*Tabla_cocina[[#This Row],[Cantidad Ordenada]]</f>
        <v>32</v>
      </c>
      <c r="N1045" s="12">
        <f>(Tabla_cocina[[#This Row],[Ganancia Neta]]/Tabla_cocina[[#This Row],[Costo]])</f>
        <v>0.6875</v>
      </c>
      <c r="O1045" s="17">
        <f>Tabla_cocina[[#This Row],[Tiempo de Preparacion]]/1440</f>
        <v>2.2222222222222223E-2</v>
      </c>
    </row>
    <row r="1046" spans="1:15" x14ac:dyDescent="0.3">
      <c r="A1046" s="1">
        <v>415</v>
      </c>
      <c r="B1046" s="1">
        <v>14</v>
      </c>
      <c r="C1046" s="2" t="s">
        <v>20</v>
      </c>
      <c r="D1046" s="2" t="s">
        <v>97</v>
      </c>
      <c r="E1046" s="3">
        <v>20</v>
      </c>
      <c r="F1046" s="3">
        <v>34</v>
      </c>
      <c r="G1046" s="1">
        <v>2</v>
      </c>
      <c r="H1046" s="1">
        <v>16</v>
      </c>
      <c r="I1046" s="2" t="s">
        <v>8</v>
      </c>
      <c r="J1046" s="7">
        <f>Tabla_cocina[[#This Row],[Precio Unitario]]*Tabla_cocina[[#This Row],[Cantidad Ordenada]]</f>
        <v>68</v>
      </c>
      <c r="K1046" s="7">
        <f>Tabla_cocina[[#This Row],[Total del Pedido]]</f>
        <v>68</v>
      </c>
      <c r="L1046" s="7">
        <f>Tabla_cocina[[#This Row],[Ganancia Bruta]]-Tabla_cocina[[#This Row],[Costo]]</f>
        <v>28</v>
      </c>
      <c r="M1046" s="7">
        <f>Tabla_cocina[[#This Row],[Costo Unitario]]*Tabla_cocina[[#This Row],[Cantidad Ordenada]]</f>
        <v>40</v>
      </c>
      <c r="N1046" s="12">
        <f>(Tabla_cocina[[#This Row],[Ganancia Neta]]/Tabla_cocina[[#This Row],[Costo]])</f>
        <v>0.7</v>
      </c>
      <c r="O1046" s="17">
        <f>Tabla_cocina[[#This Row],[Tiempo de Preparacion]]/1440</f>
        <v>1.1111111111111112E-2</v>
      </c>
    </row>
    <row r="1047" spans="1:15" x14ac:dyDescent="0.3">
      <c r="A1047" s="1">
        <v>415</v>
      </c>
      <c r="B1047" s="1">
        <v>14</v>
      </c>
      <c r="C1047" s="2" t="s">
        <v>12</v>
      </c>
      <c r="D1047" s="2" t="s">
        <v>89</v>
      </c>
      <c r="E1047" s="3">
        <v>22</v>
      </c>
      <c r="F1047" s="3">
        <v>36</v>
      </c>
      <c r="G1047" s="1">
        <v>1</v>
      </c>
      <c r="H1047" s="1">
        <v>39</v>
      </c>
      <c r="I1047" s="2" t="s">
        <v>6</v>
      </c>
      <c r="J1047" s="7">
        <f>Tabla_cocina[[#This Row],[Precio Unitario]]*Tabla_cocina[[#This Row],[Cantidad Ordenada]]</f>
        <v>36</v>
      </c>
      <c r="K1047" s="7">
        <f>Tabla_cocina[[#This Row],[Total del Pedido]]</f>
        <v>36</v>
      </c>
      <c r="L1047" s="7">
        <f>Tabla_cocina[[#This Row],[Ganancia Bruta]]-Tabla_cocina[[#This Row],[Costo]]</f>
        <v>14</v>
      </c>
      <c r="M1047" s="7">
        <f>Tabla_cocina[[#This Row],[Costo Unitario]]*Tabla_cocina[[#This Row],[Cantidad Ordenada]]</f>
        <v>22</v>
      </c>
      <c r="N1047" s="12">
        <f>(Tabla_cocina[[#This Row],[Ganancia Neta]]/Tabla_cocina[[#This Row],[Costo]])</f>
        <v>0.63636363636363635</v>
      </c>
      <c r="O1047" s="17">
        <f>Tabla_cocina[[#This Row],[Tiempo de Preparacion]]/1440</f>
        <v>2.7083333333333334E-2</v>
      </c>
    </row>
    <row r="1048" spans="1:15" x14ac:dyDescent="0.3">
      <c r="A1048" s="1">
        <v>416</v>
      </c>
      <c r="B1048" s="1">
        <v>20</v>
      </c>
      <c r="C1048" s="2" t="s">
        <v>26</v>
      </c>
      <c r="D1048" s="2" t="s">
        <v>103</v>
      </c>
      <c r="E1048" s="3">
        <v>15</v>
      </c>
      <c r="F1048" s="3">
        <v>25</v>
      </c>
      <c r="G1048" s="1">
        <v>1</v>
      </c>
      <c r="H1048" s="1">
        <v>9</v>
      </c>
      <c r="I1048" s="2" t="s">
        <v>8</v>
      </c>
      <c r="J1048" s="7">
        <f>Tabla_cocina[[#This Row],[Precio Unitario]]*Tabla_cocina[[#This Row],[Cantidad Ordenada]]</f>
        <v>25</v>
      </c>
      <c r="K1048" s="7">
        <f>Tabla_cocina[[#This Row],[Total del Pedido]]</f>
        <v>25</v>
      </c>
      <c r="L1048" s="7">
        <f>Tabla_cocina[[#This Row],[Ganancia Bruta]]-Tabla_cocina[[#This Row],[Costo]]</f>
        <v>10</v>
      </c>
      <c r="M1048" s="7">
        <f>Tabla_cocina[[#This Row],[Costo Unitario]]*Tabla_cocina[[#This Row],[Cantidad Ordenada]]</f>
        <v>15</v>
      </c>
      <c r="N1048" s="12">
        <f>(Tabla_cocina[[#This Row],[Ganancia Neta]]/Tabla_cocina[[#This Row],[Costo]])</f>
        <v>0.66666666666666663</v>
      </c>
      <c r="O1048" s="17">
        <f>Tabla_cocina[[#This Row],[Tiempo de Preparacion]]/1440</f>
        <v>6.2500000000000003E-3</v>
      </c>
    </row>
    <row r="1049" spans="1:15" x14ac:dyDescent="0.3">
      <c r="A1049" s="1">
        <v>417</v>
      </c>
      <c r="B1049" s="1">
        <v>7</v>
      </c>
      <c r="C1049" s="2" t="s">
        <v>13</v>
      </c>
      <c r="D1049" s="2" t="s">
        <v>90</v>
      </c>
      <c r="E1049" s="3">
        <v>17</v>
      </c>
      <c r="F1049" s="3">
        <v>29</v>
      </c>
      <c r="G1049" s="1">
        <v>1</v>
      </c>
      <c r="H1049" s="1">
        <v>23</v>
      </c>
      <c r="I1049" s="2" t="s">
        <v>6</v>
      </c>
      <c r="J1049" s="7">
        <f>Tabla_cocina[[#This Row],[Precio Unitario]]*Tabla_cocina[[#This Row],[Cantidad Ordenada]]</f>
        <v>29</v>
      </c>
      <c r="K1049" s="7">
        <f>Tabla_cocina[[#This Row],[Total del Pedido]]</f>
        <v>29</v>
      </c>
      <c r="L1049" s="7">
        <f>Tabla_cocina[[#This Row],[Ganancia Bruta]]-Tabla_cocina[[#This Row],[Costo]]</f>
        <v>12</v>
      </c>
      <c r="M1049" s="7">
        <f>Tabla_cocina[[#This Row],[Costo Unitario]]*Tabla_cocina[[#This Row],[Cantidad Ordenada]]</f>
        <v>17</v>
      </c>
      <c r="N1049" s="12">
        <f>(Tabla_cocina[[#This Row],[Ganancia Neta]]/Tabla_cocina[[#This Row],[Costo]])</f>
        <v>0.70588235294117652</v>
      </c>
      <c r="O1049" s="17">
        <f>Tabla_cocina[[#This Row],[Tiempo de Preparacion]]/1440</f>
        <v>1.5972222222222221E-2</v>
      </c>
    </row>
    <row r="1050" spans="1:15" x14ac:dyDescent="0.3">
      <c r="A1050" s="1">
        <v>417</v>
      </c>
      <c r="B1050" s="1">
        <v>7</v>
      </c>
      <c r="C1050" s="2" t="s">
        <v>11</v>
      </c>
      <c r="D1050" s="2" t="s">
        <v>88</v>
      </c>
      <c r="E1050" s="3">
        <v>25</v>
      </c>
      <c r="F1050" s="3">
        <v>40</v>
      </c>
      <c r="G1050" s="1">
        <v>1</v>
      </c>
      <c r="H1050" s="1">
        <v>17</v>
      </c>
      <c r="I1050" s="2" t="s">
        <v>6</v>
      </c>
      <c r="J1050" s="7">
        <f>Tabla_cocina[[#This Row],[Precio Unitario]]*Tabla_cocina[[#This Row],[Cantidad Ordenada]]</f>
        <v>40</v>
      </c>
      <c r="K1050" s="7">
        <f>Tabla_cocina[[#This Row],[Total del Pedido]]</f>
        <v>40</v>
      </c>
      <c r="L1050" s="7">
        <f>Tabla_cocina[[#This Row],[Ganancia Bruta]]-Tabla_cocina[[#This Row],[Costo]]</f>
        <v>15</v>
      </c>
      <c r="M1050" s="7">
        <f>Tabla_cocina[[#This Row],[Costo Unitario]]*Tabla_cocina[[#This Row],[Cantidad Ordenada]]</f>
        <v>25</v>
      </c>
      <c r="N1050" s="12">
        <f>(Tabla_cocina[[#This Row],[Ganancia Neta]]/Tabla_cocina[[#This Row],[Costo]])</f>
        <v>0.6</v>
      </c>
      <c r="O1050" s="17">
        <f>Tabla_cocina[[#This Row],[Tiempo de Preparacion]]/1440</f>
        <v>1.1805555555555555E-2</v>
      </c>
    </row>
    <row r="1051" spans="1:15" x14ac:dyDescent="0.3">
      <c r="A1051" s="1">
        <v>417</v>
      </c>
      <c r="B1051" s="1">
        <v>7</v>
      </c>
      <c r="C1051" s="2" t="s">
        <v>16</v>
      </c>
      <c r="D1051" s="2" t="s">
        <v>93</v>
      </c>
      <c r="E1051" s="3">
        <v>11</v>
      </c>
      <c r="F1051" s="3">
        <v>19</v>
      </c>
      <c r="G1051" s="1">
        <v>1</v>
      </c>
      <c r="H1051" s="1">
        <v>16</v>
      </c>
      <c r="I1051" s="2" t="s">
        <v>8</v>
      </c>
      <c r="J1051" s="7">
        <f>Tabla_cocina[[#This Row],[Precio Unitario]]*Tabla_cocina[[#This Row],[Cantidad Ordenada]]</f>
        <v>19</v>
      </c>
      <c r="K1051" s="7">
        <f>Tabla_cocina[[#This Row],[Total del Pedido]]</f>
        <v>19</v>
      </c>
      <c r="L1051" s="7">
        <f>Tabla_cocina[[#This Row],[Ganancia Bruta]]-Tabla_cocina[[#This Row],[Costo]]</f>
        <v>8</v>
      </c>
      <c r="M1051" s="7">
        <f>Tabla_cocina[[#This Row],[Costo Unitario]]*Tabla_cocina[[#This Row],[Cantidad Ordenada]]</f>
        <v>11</v>
      </c>
      <c r="N1051" s="12">
        <f>(Tabla_cocina[[#This Row],[Ganancia Neta]]/Tabla_cocina[[#This Row],[Costo]])</f>
        <v>0.72727272727272729</v>
      </c>
      <c r="O1051" s="17">
        <f>Tabla_cocina[[#This Row],[Tiempo de Preparacion]]/1440</f>
        <v>1.1111111111111112E-2</v>
      </c>
    </row>
    <row r="1052" spans="1:15" x14ac:dyDescent="0.3">
      <c r="A1052" s="1">
        <v>417</v>
      </c>
      <c r="B1052" s="1">
        <v>7</v>
      </c>
      <c r="C1052" s="2" t="s">
        <v>10</v>
      </c>
      <c r="D1052" s="2" t="s">
        <v>87</v>
      </c>
      <c r="E1052" s="3">
        <v>16</v>
      </c>
      <c r="F1052" s="3">
        <v>27</v>
      </c>
      <c r="G1052" s="1">
        <v>2</v>
      </c>
      <c r="H1052" s="1">
        <v>34</v>
      </c>
      <c r="I1052" s="2" t="s">
        <v>8</v>
      </c>
      <c r="J1052" s="7">
        <f>Tabla_cocina[[#This Row],[Precio Unitario]]*Tabla_cocina[[#This Row],[Cantidad Ordenada]]</f>
        <v>54</v>
      </c>
      <c r="K1052" s="7">
        <f>Tabla_cocina[[#This Row],[Total del Pedido]]</f>
        <v>54</v>
      </c>
      <c r="L1052" s="7">
        <f>Tabla_cocina[[#This Row],[Ganancia Bruta]]-Tabla_cocina[[#This Row],[Costo]]</f>
        <v>22</v>
      </c>
      <c r="M1052" s="7">
        <f>Tabla_cocina[[#This Row],[Costo Unitario]]*Tabla_cocina[[#This Row],[Cantidad Ordenada]]</f>
        <v>32</v>
      </c>
      <c r="N1052" s="12">
        <f>(Tabla_cocina[[#This Row],[Ganancia Neta]]/Tabla_cocina[[#This Row],[Costo]])</f>
        <v>0.6875</v>
      </c>
      <c r="O1052" s="17">
        <f>Tabla_cocina[[#This Row],[Tiempo de Preparacion]]/1440</f>
        <v>2.361111111111111E-2</v>
      </c>
    </row>
    <row r="1053" spans="1:15" x14ac:dyDescent="0.3">
      <c r="A1053" s="1">
        <v>418</v>
      </c>
      <c r="B1053" s="1">
        <v>17</v>
      </c>
      <c r="C1053" s="2" t="s">
        <v>26</v>
      </c>
      <c r="D1053" s="2" t="s">
        <v>103</v>
      </c>
      <c r="E1053" s="3">
        <v>15</v>
      </c>
      <c r="F1053" s="3">
        <v>25</v>
      </c>
      <c r="G1053" s="1">
        <v>1</v>
      </c>
      <c r="H1053" s="1">
        <v>45</v>
      </c>
      <c r="I1053" s="2" t="s">
        <v>6</v>
      </c>
      <c r="J1053" s="7">
        <f>Tabla_cocina[[#This Row],[Precio Unitario]]*Tabla_cocina[[#This Row],[Cantidad Ordenada]]</f>
        <v>25</v>
      </c>
      <c r="K1053" s="7">
        <f>Tabla_cocina[[#This Row],[Total del Pedido]]</f>
        <v>25</v>
      </c>
      <c r="L1053" s="7">
        <f>Tabla_cocina[[#This Row],[Ganancia Bruta]]-Tabla_cocina[[#This Row],[Costo]]</f>
        <v>10</v>
      </c>
      <c r="M1053" s="7">
        <f>Tabla_cocina[[#This Row],[Costo Unitario]]*Tabla_cocina[[#This Row],[Cantidad Ordenada]]</f>
        <v>15</v>
      </c>
      <c r="N1053" s="12">
        <f>(Tabla_cocina[[#This Row],[Ganancia Neta]]/Tabla_cocina[[#This Row],[Costo]])</f>
        <v>0.66666666666666663</v>
      </c>
      <c r="O1053" s="17">
        <f>Tabla_cocina[[#This Row],[Tiempo de Preparacion]]/1440</f>
        <v>3.125E-2</v>
      </c>
    </row>
    <row r="1054" spans="1:15" x14ac:dyDescent="0.3">
      <c r="A1054" s="1">
        <v>418</v>
      </c>
      <c r="B1054" s="1">
        <v>17</v>
      </c>
      <c r="C1054" s="2" t="s">
        <v>9</v>
      </c>
      <c r="D1054" s="2" t="s">
        <v>86</v>
      </c>
      <c r="E1054" s="3">
        <v>19</v>
      </c>
      <c r="F1054" s="3">
        <v>31</v>
      </c>
      <c r="G1054" s="1">
        <v>3</v>
      </c>
      <c r="H1054" s="1">
        <v>55</v>
      </c>
      <c r="I1054" s="2" t="s">
        <v>8</v>
      </c>
      <c r="J1054" s="7">
        <f>Tabla_cocina[[#This Row],[Precio Unitario]]*Tabla_cocina[[#This Row],[Cantidad Ordenada]]</f>
        <v>93</v>
      </c>
      <c r="K1054" s="7">
        <f>Tabla_cocina[[#This Row],[Total del Pedido]]</f>
        <v>93</v>
      </c>
      <c r="L1054" s="7">
        <f>Tabla_cocina[[#This Row],[Ganancia Bruta]]-Tabla_cocina[[#This Row],[Costo]]</f>
        <v>36</v>
      </c>
      <c r="M1054" s="7">
        <f>Tabla_cocina[[#This Row],[Costo Unitario]]*Tabla_cocina[[#This Row],[Cantidad Ordenada]]</f>
        <v>57</v>
      </c>
      <c r="N1054" s="12">
        <f>(Tabla_cocina[[#This Row],[Ganancia Neta]]/Tabla_cocina[[#This Row],[Costo]])</f>
        <v>0.63157894736842102</v>
      </c>
      <c r="O1054" s="17">
        <f>Tabla_cocina[[#This Row],[Tiempo de Preparacion]]/1440</f>
        <v>3.8194444444444448E-2</v>
      </c>
    </row>
    <row r="1055" spans="1:15" x14ac:dyDescent="0.3">
      <c r="A1055" s="1">
        <v>419</v>
      </c>
      <c r="B1055" s="1">
        <v>11</v>
      </c>
      <c r="C1055" s="2" t="s">
        <v>20</v>
      </c>
      <c r="D1055" s="2" t="s">
        <v>97</v>
      </c>
      <c r="E1055" s="3">
        <v>20</v>
      </c>
      <c r="F1055" s="3">
        <v>34</v>
      </c>
      <c r="G1055" s="1">
        <v>1</v>
      </c>
      <c r="H1055" s="1">
        <v>7</v>
      </c>
      <c r="I1055" s="2" t="s">
        <v>8</v>
      </c>
      <c r="J1055" s="7">
        <f>Tabla_cocina[[#This Row],[Precio Unitario]]*Tabla_cocina[[#This Row],[Cantidad Ordenada]]</f>
        <v>34</v>
      </c>
      <c r="K1055" s="7">
        <f>Tabla_cocina[[#This Row],[Total del Pedido]]</f>
        <v>34</v>
      </c>
      <c r="L1055" s="7">
        <f>Tabla_cocina[[#This Row],[Ganancia Bruta]]-Tabla_cocina[[#This Row],[Costo]]</f>
        <v>14</v>
      </c>
      <c r="M1055" s="7">
        <f>Tabla_cocina[[#This Row],[Costo Unitario]]*Tabla_cocina[[#This Row],[Cantidad Ordenada]]</f>
        <v>20</v>
      </c>
      <c r="N1055" s="12">
        <f>(Tabla_cocina[[#This Row],[Ganancia Neta]]/Tabla_cocina[[#This Row],[Costo]])</f>
        <v>0.7</v>
      </c>
      <c r="O1055" s="17">
        <f>Tabla_cocina[[#This Row],[Tiempo de Preparacion]]/1440</f>
        <v>4.8611111111111112E-3</v>
      </c>
    </row>
    <row r="1056" spans="1:15" x14ac:dyDescent="0.3">
      <c r="A1056" s="1">
        <v>419</v>
      </c>
      <c r="B1056" s="1">
        <v>11</v>
      </c>
      <c r="C1056" s="2" t="s">
        <v>14</v>
      </c>
      <c r="D1056" s="2" t="s">
        <v>91</v>
      </c>
      <c r="E1056" s="3">
        <v>20</v>
      </c>
      <c r="F1056" s="3">
        <v>33</v>
      </c>
      <c r="G1056" s="1">
        <v>1</v>
      </c>
      <c r="H1056" s="1">
        <v>57</v>
      </c>
      <c r="I1056" s="2" t="s">
        <v>6</v>
      </c>
      <c r="J1056" s="7">
        <f>Tabla_cocina[[#This Row],[Precio Unitario]]*Tabla_cocina[[#This Row],[Cantidad Ordenada]]</f>
        <v>33</v>
      </c>
      <c r="K1056" s="7">
        <f>Tabla_cocina[[#This Row],[Total del Pedido]]</f>
        <v>33</v>
      </c>
      <c r="L1056" s="7">
        <f>Tabla_cocina[[#This Row],[Ganancia Bruta]]-Tabla_cocina[[#This Row],[Costo]]</f>
        <v>13</v>
      </c>
      <c r="M1056" s="7">
        <f>Tabla_cocina[[#This Row],[Costo Unitario]]*Tabla_cocina[[#This Row],[Cantidad Ordenada]]</f>
        <v>20</v>
      </c>
      <c r="N1056" s="12">
        <f>(Tabla_cocina[[#This Row],[Ganancia Neta]]/Tabla_cocina[[#This Row],[Costo]])</f>
        <v>0.65</v>
      </c>
      <c r="O1056" s="17">
        <f>Tabla_cocina[[#This Row],[Tiempo de Preparacion]]/1440</f>
        <v>3.9583333333333331E-2</v>
      </c>
    </row>
    <row r="1057" spans="1:15" x14ac:dyDescent="0.3">
      <c r="A1057" s="1">
        <v>420</v>
      </c>
      <c r="B1057" s="1">
        <v>18</v>
      </c>
      <c r="C1057" s="2" t="s">
        <v>20</v>
      </c>
      <c r="D1057" s="2" t="s">
        <v>97</v>
      </c>
      <c r="E1057" s="3">
        <v>20</v>
      </c>
      <c r="F1057" s="3">
        <v>34</v>
      </c>
      <c r="G1057" s="1">
        <v>2</v>
      </c>
      <c r="H1057" s="1">
        <v>33</v>
      </c>
      <c r="I1057" s="2" t="s">
        <v>6</v>
      </c>
      <c r="J1057" s="7">
        <f>Tabla_cocina[[#This Row],[Precio Unitario]]*Tabla_cocina[[#This Row],[Cantidad Ordenada]]</f>
        <v>68</v>
      </c>
      <c r="K1057" s="7">
        <f>Tabla_cocina[[#This Row],[Total del Pedido]]</f>
        <v>68</v>
      </c>
      <c r="L1057" s="7">
        <f>Tabla_cocina[[#This Row],[Ganancia Bruta]]-Tabla_cocina[[#This Row],[Costo]]</f>
        <v>28</v>
      </c>
      <c r="M1057" s="7">
        <f>Tabla_cocina[[#This Row],[Costo Unitario]]*Tabla_cocina[[#This Row],[Cantidad Ordenada]]</f>
        <v>40</v>
      </c>
      <c r="N1057" s="12">
        <f>(Tabla_cocina[[#This Row],[Ganancia Neta]]/Tabla_cocina[[#This Row],[Costo]])</f>
        <v>0.7</v>
      </c>
      <c r="O1057" s="17">
        <f>Tabla_cocina[[#This Row],[Tiempo de Preparacion]]/1440</f>
        <v>2.2916666666666665E-2</v>
      </c>
    </row>
    <row r="1058" spans="1:15" x14ac:dyDescent="0.3">
      <c r="A1058" s="1">
        <v>420</v>
      </c>
      <c r="B1058" s="1">
        <v>18</v>
      </c>
      <c r="C1058" s="2" t="s">
        <v>21</v>
      </c>
      <c r="D1058" s="2" t="s">
        <v>98</v>
      </c>
      <c r="E1058" s="3">
        <v>12</v>
      </c>
      <c r="F1058" s="3">
        <v>20</v>
      </c>
      <c r="G1058" s="1">
        <v>3</v>
      </c>
      <c r="H1058" s="1">
        <v>10</v>
      </c>
      <c r="I1058" s="2" t="s">
        <v>6</v>
      </c>
      <c r="J1058" s="7">
        <f>Tabla_cocina[[#This Row],[Precio Unitario]]*Tabla_cocina[[#This Row],[Cantidad Ordenada]]</f>
        <v>60</v>
      </c>
      <c r="K1058" s="7">
        <f>Tabla_cocina[[#This Row],[Total del Pedido]]</f>
        <v>60</v>
      </c>
      <c r="L1058" s="7">
        <f>Tabla_cocina[[#This Row],[Ganancia Bruta]]-Tabla_cocina[[#This Row],[Costo]]</f>
        <v>24</v>
      </c>
      <c r="M1058" s="7">
        <f>Tabla_cocina[[#This Row],[Costo Unitario]]*Tabla_cocina[[#This Row],[Cantidad Ordenada]]</f>
        <v>36</v>
      </c>
      <c r="N1058" s="12">
        <f>(Tabla_cocina[[#This Row],[Ganancia Neta]]/Tabla_cocina[[#This Row],[Costo]])</f>
        <v>0.66666666666666663</v>
      </c>
      <c r="O1058" s="17">
        <f>Tabla_cocina[[#This Row],[Tiempo de Preparacion]]/1440</f>
        <v>6.9444444444444441E-3</v>
      </c>
    </row>
    <row r="1059" spans="1:15" x14ac:dyDescent="0.3">
      <c r="A1059" s="1">
        <v>420</v>
      </c>
      <c r="B1059" s="1">
        <v>18</v>
      </c>
      <c r="C1059" s="2" t="s">
        <v>26</v>
      </c>
      <c r="D1059" s="2" t="s">
        <v>103</v>
      </c>
      <c r="E1059" s="3">
        <v>15</v>
      </c>
      <c r="F1059" s="3">
        <v>25</v>
      </c>
      <c r="G1059" s="1">
        <v>2</v>
      </c>
      <c r="H1059" s="1">
        <v>28</v>
      </c>
      <c r="I1059" s="2" t="s">
        <v>6</v>
      </c>
      <c r="J1059" s="7">
        <f>Tabla_cocina[[#This Row],[Precio Unitario]]*Tabla_cocina[[#This Row],[Cantidad Ordenada]]</f>
        <v>50</v>
      </c>
      <c r="K1059" s="7">
        <f>Tabla_cocina[[#This Row],[Total del Pedido]]</f>
        <v>50</v>
      </c>
      <c r="L1059" s="7">
        <f>Tabla_cocina[[#This Row],[Ganancia Bruta]]-Tabla_cocina[[#This Row],[Costo]]</f>
        <v>20</v>
      </c>
      <c r="M1059" s="7">
        <f>Tabla_cocina[[#This Row],[Costo Unitario]]*Tabla_cocina[[#This Row],[Cantidad Ordenada]]</f>
        <v>30</v>
      </c>
      <c r="N1059" s="12">
        <f>(Tabla_cocina[[#This Row],[Ganancia Neta]]/Tabla_cocina[[#This Row],[Costo]])</f>
        <v>0.66666666666666663</v>
      </c>
      <c r="O1059" s="17">
        <f>Tabla_cocina[[#This Row],[Tiempo de Preparacion]]/1440</f>
        <v>1.9444444444444445E-2</v>
      </c>
    </row>
    <row r="1060" spans="1:15" x14ac:dyDescent="0.3">
      <c r="A1060" s="1">
        <v>420</v>
      </c>
      <c r="B1060" s="1">
        <v>18</v>
      </c>
      <c r="C1060" s="2" t="s">
        <v>18</v>
      </c>
      <c r="D1060" s="2" t="s">
        <v>95</v>
      </c>
      <c r="E1060" s="3">
        <v>19</v>
      </c>
      <c r="F1060" s="3">
        <v>32</v>
      </c>
      <c r="G1060" s="1">
        <v>2</v>
      </c>
      <c r="H1060" s="1">
        <v>34</v>
      </c>
      <c r="I1060" s="2" t="s">
        <v>6</v>
      </c>
      <c r="J1060" s="7">
        <f>Tabla_cocina[[#This Row],[Precio Unitario]]*Tabla_cocina[[#This Row],[Cantidad Ordenada]]</f>
        <v>64</v>
      </c>
      <c r="K1060" s="7">
        <f>Tabla_cocina[[#This Row],[Total del Pedido]]</f>
        <v>64</v>
      </c>
      <c r="L1060" s="7">
        <f>Tabla_cocina[[#This Row],[Ganancia Bruta]]-Tabla_cocina[[#This Row],[Costo]]</f>
        <v>26</v>
      </c>
      <c r="M1060" s="7">
        <f>Tabla_cocina[[#This Row],[Costo Unitario]]*Tabla_cocina[[#This Row],[Cantidad Ordenada]]</f>
        <v>38</v>
      </c>
      <c r="N1060" s="12">
        <f>(Tabla_cocina[[#This Row],[Ganancia Neta]]/Tabla_cocina[[#This Row],[Costo]])</f>
        <v>0.68421052631578949</v>
      </c>
      <c r="O1060" s="17">
        <f>Tabla_cocina[[#This Row],[Tiempo de Preparacion]]/1440</f>
        <v>2.361111111111111E-2</v>
      </c>
    </row>
    <row r="1061" spans="1:15" x14ac:dyDescent="0.3">
      <c r="A1061" s="1">
        <v>421</v>
      </c>
      <c r="B1061" s="1">
        <v>10</v>
      </c>
      <c r="C1061" s="2" t="s">
        <v>9</v>
      </c>
      <c r="D1061" s="2" t="s">
        <v>86</v>
      </c>
      <c r="E1061" s="3">
        <v>19</v>
      </c>
      <c r="F1061" s="3">
        <v>31</v>
      </c>
      <c r="G1061" s="1">
        <v>1</v>
      </c>
      <c r="H1061" s="1">
        <v>18</v>
      </c>
      <c r="I1061" s="2" t="s">
        <v>8</v>
      </c>
      <c r="J1061" s="7">
        <f>Tabla_cocina[[#This Row],[Precio Unitario]]*Tabla_cocina[[#This Row],[Cantidad Ordenada]]</f>
        <v>31</v>
      </c>
      <c r="K1061" s="7">
        <f>Tabla_cocina[[#This Row],[Total del Pedido]]</f>
        <v>31</v>
      </c>
      <c r="L1061" s="7">
        <f>Tabla_cocina[[#This Row],[Ganancia Bruta]]-Tabla_cocina[[#This Row],[Costo]]</f>
        <v>12</v>
      </c>
      <c r="M1061" s="7">
        <f>Tabla_cocina[[#This Row],[Costo Unitario]]*Tabla_cocina[[#This Row],[Cantidad Ordenada]]</f>
        <v>19</v>
      </c>
      <c r="N1061" s="12">
        <f>(Tabla_cocina[[#This Row],[Ganancia Neta]]/Tabla_cocina[[#This Row],[Costo]])</f>
        <v>0.63157894736842102</v>
      </c>
      <c r="O1061" s="17">
        <f>Tabla_cocina[[#This Row],[Tiempo de Preparacion]]/1440</f>
        <v>1.2500000000000001E-2</v>
      </c>
    </row>
    <row r="1062" spans="1:15" x14ac:dyDescent="0.3">
      <c r="A1062" s="1">
        <v>421</v>
      </c>
      <c r="B1062" s="1">
        <v>10</v>
      </c>
      <c r="C1062" s="2" t="s">
        <v>24</v>
      </c>
      <c r="D1062" s="2" t="s">
        <v>101</v>
      </c>
      <c r="E1062" s="3">
        <v>10</v>
      </c>
      <c r="F1062" s="3">
        <v>18</v>
      </c>
      <c r="G1062" s="1">
        <v>3</v>
      </c>
      <c r="H1062" s="1">
        <v>53</v>
      </c>
      <c r="I1062" s="2" t="s">
        <v>8</v>
      </c>
      <c r="J1062" s="7">
        <f>Tabla_cocina[[#This Row],[Precio Unitario]]*Tabla_cocina[[#This Row],[Cantidad Ordenada]]</f>
        <v>54</v>
      </c>
      <c r="K1062" s="7">
        <f>Tabla_cocina[[#This Row],[Total del Pedido]]</f>
        <v>54</v>
      </c>
      <c r="L1062" s="7">
        <f>Tabla_cocina[[#This Row],[Ganancia Bruta]]-Tabla_cocina[[#This Row],[Costo]]</f>
        <v>24</v>
      </c>
      <c r="M1062" s="7">
        <f>Tabla_cocina[[#This Row],[Costo Unitario]]*Tabla_cocina[[#This Row],[Cantidad Ordenada]]</f>
        <v>30</v>
      </c>
      <c r="N1062" s="12">
        <f>(Tabla_cocina[[#This Row],[Ganancia Neta]]/Tabla_cocina[[#This Row],[Costo]])</f>
        <v>0.8</v>
      </c>
      <c r="O1062" s="17">
        <f>Tabla_cocina[[#This Row],[Tiempo de Preparacion]]/1440</f>
        <v>3.6805555555555557E-2</v>
      </c>
    </row>
    <row r="1063" spans="1:15" x14ac:dyDescent="0.3">
      <c r="A1063" s="1">
        <v>422</v>
      </c>
      <c r="B1063" s="1">
        <v>12</v>
      </c>
      <c r="C1063" s="2" t="s">
        <v>25</v>
      </c>
      <c r="D1063" s="2" t="s">
        <v>102</v>
      </c>
      <c r="E1063" s="3">
        <v>15</v>
      </c>
      <c r="F1063" s="3">
        <v>26</v>
      </c>
      <c r="G1063" s="1">
        <v>2</v>
      </c>
      <c r="H1063" s="1">
        <v>7</v>
      </c>
      <c r="I1063" s="2" t="s">
        <v>8</v>
      </c>
      <c r="J1063" s="7">
        <f>Tabla_cocina[[#This Row],[Precio Unitario]]*Tabla_cocina[[#This Row],[Cantidad Ordenada]]</f>
        <v>52</v>
      </c>
      <c r="K1063" s="7">
        <f>Tabla_cocina[[#This Row],[Total del Pedido]]</f>
        <v>52</v>
      </c>
      <c r="L1063" s="7">
        <f>Tabla_cocina[[#This Row],[Ganancia Bruta]]-Tabla_cocina[[#This Row],[Costo]]</f>
        <v>22</v>
      </c>
      <c r="M1063" s="7">
        <f>Tabla_cocina[[#This Row],[Costo Unitario]]*Tabla_cocina[[#This Row],[Cantidad Ordenada]]</f>
        <v>30</v>
      </c>
      <c r="N1063" s="12">
        <f>(Tabla_cocina[[#This Row],[Ganancia Neta]]/Tabla_cocina[[#This Row],[Costo]])</f>
        <v>0.73333333333333328</v>
      </c>
      <c r="O1063" s="17">
        <f>Tabla_cocina[[#This Row],[Tiempo de Preparacion]]/1440</f>
        <v>4.8611111111111112E-3</v>
      </c>
    </row>
    <row r="1064" spans="1:15" x14ac:dyDescent="0.3">
      <c r="A1064" s="1">
        <v>422</v>
      </c>
      <c r="B1064" s="1">
        <v>12</v>
      </c>
      <c r="C1064" s="2" t="s">
        <v>12</v>
      </c>
      <c r="D1064" s="2" t="s">
        <v>89</v>
      </c>
      <c r="E1064" s="3">
        <v>22</v>
      </c>
      <c r="F1064" s="3">
        <v>36</v>
      </c>
      <c r="G1064" s="1">
        <v>1</v>
      </c>
      <c r="H1064" s="1">
        <v>27</v>
      </c>
      <c r="I1064" s="2" t="s">
        <v>6</v>
      </c>
      <c r="J1064" s="7">
        <f>Tabla_cocina[[#This Row],[Precio Unitario]]*Tabla_cocina[[#This Row],[Cantidad Ordenada]]</f>
        <v>36</v>
      </c>
      <c r="K1064" s="7">
        <f>Tabla_cocina[[#This Row],[Total del Pedido]]</f>
        <v>36</v>
      </c>
      <c r="L1064" s="7">
        <f>Tabla_cocina[[#This Row],[Ganancia Bruta]]-Tabla_cocina[[#This Row],[Costo]]</f>
        <v>14</v>
      </c>
      <c r="M1064" s="7">
        <f>Tabla_cocina[[#This Row],[Costo Unitario]]*Tabla_cocina[[#This Row],[Cantidad Ordenada]]</f>
        <v>22</v>
      </c>
      <c r="N1064" s="12">
        <f>(Tabla_cocina[[#This Row],[Ganancia Neta]]/Tabla_cocina[[#This Row],[Costo]])</f>
        <v>0.63636363636363635</v>
      </c>
      <c r="O1064" s="17">
        <f>Tabla_cocina[[#This Row],[Tiempo de Preparacion]]/1440</f>
        <v>1.8749999999999999E-2</v>
      </c>
    </row>
    <row r="1065" spans="1:15" x14ac:dyDescent="0.3">
      <c r="A1065" s="1">
        <v>423</v>
      </c>
      <c r="B1065" s="1">
        <v>4</v>
      </c>
      <c r="C1065" s="2" t="s">
        <v>15</v>
      </c>
      <c r="D1065" s="2" t="s">
        <v>92</v>
      </c>
      <c r="E1065" s="3">
        <v>16</v>
      </c>
      <c r="F1065" s="3">
        <v>28</v>
      </c>
      <c r="G1065" s="1">
        <v>2</v>
      </c>
      <c r="H1065" s="1">
        <v>24</v>
      </c>
      <c r="I1065" s="2" t="s">
        <v>6</v>
      </c>
      <c r="J1065" s="7">
        <f>Tabla_cocina[[#This Row],[Precio Unitario]]*Tabla_cocina[[#This Row],[Cantidad Ordenada]]</f>
        <v>56</v>
      </c>
      <c r="K1065" s="7">
        <f>Tabla_cocina[[#This Row],[Total del Pedido]]</f>
        <v>56</v>
      </c>
      <c r="L1065" s="7">
        <f>Tabla_cocina[[#This Row],[Ganancia Bruta]]-Tabla_cocina[[#This Row],[Costo]]</f>
        <v>24</v>
      </c>
      <c r="M1065" s="7">
        <f>Tabla_cocina[[#This Row],[Costo Unitario]]*Tabla_cocina[[#This Row],[Cantidad Ordenada]]</f>
        <v>32</v>
      </c>
      <c r="N1065" s="12">
        <f>(Tabla_cocina[[#This Row],[Ganancia Neta]]/Tabla_cocina[[#This Row],[Costo]])</f>
        <v>0.75</v>
      </c>
      <c r="O1065" s="17">
        <f>Tabla_cocina[[#This Row],[Tiempo de Preparacion]]/1440</f>
        <v>1.6666666666666666E-2</v>
      </c>
    </row>
    <row r="1066" spans="1:15" x14ac:dyDescent="0.3">
      <c r="A1066" s="1">
        <v>423</v>
      </c>
      <c r="B1066" s="1">
        <v>4</v>
      </c>
      <c r="C1066" s="2" t="s">
        <v>18</v>
      </c>
      <c r="D1066" s="2" t="s">
        <v>95</v>
      </c>
      <c r="E1066" s="3">
        <v>19</v>
      </c>
      <c r="F1066" s="3">
        <v>32</v>
      </c>
      <c r="G1066" s="1">
        <v>3</v>
      </c>
      <c r="H1066" s="1">
        <v>7</v>
      </c>
      <c r="I1066" s="2" t="s">
        <v>8</v>
      </c>
      <c r="J1066" s="7">
        <f>Tabla_cocina[[#This Row],[Precio Unitario]]*Tabla_cocina[[#This Row],[Cantidad Ordenada]]</f>
        <v>96</v>
      </c>
      <c r="K1066" s="7">
        <f>Tabla_cocina[[#This Row],[Total del Pedido]]</f>
        <v>96</v>
      </c>
      <c r="L1066" s="7">
        <f>Tabla_cocina[[#This Row],[Ganancia Bruta]]-Tabla_cocina[[#This Row],[Costo]]</f>
        <v>39</v>
      </c>
      <c r="M1066" s="7">
        <f>Tabla_cocina[[#This Row],[Costo Unitario]]*Tabla_cocina[[#This Row],[Cantidad Ordenada]]</f>
        <v>57</v>
      </c>
      <c r="N1066" s="12">
        <f>(Tabla_cocina[[#This Row],[Ganancia Neta]]/Tabla_cocina[[#This Row],[Costo]])</f>
        <v>0.68421052631578949</v>
      </c>
      <c r="O1066" s="17">
        <f>Tabla_cocina[[#This Row],[Tiempo de Preparacion]]/1440</f>
        <v>4.8611111111111112E-3</v>
      </c>
    </row>
    <row r="1067" spans="1:15" x14ac:dyDescent="0.3">
      <c r="A1067" s="1">
        <v>424</v>
      </c>
      <c r="B1067" s="1">
        <v>13</v>
      </c>
      <c r="C1067" s="2" t="s">
        <v>19</v>
      </c>
      <c r="D1067" s="2" t="s">
        <v>96</v>
      </c>
      <c r="E1067" s="3">
        <v>13</v>
      </c>
      <c r="F1067" s="3">
        <v>22</v>
      </c>
      <c r="G1067" s="1">
        <v>3</v>
      </c>
      <c r="H1067" s="1">
        <v>43</v>
      </c>
      <c r="I1067" s="2" t="s">
        <v>6</v>
      </c>
      <c r="J1067" s="7">
        <f>Tabla_cocina[[#This Row],[Precio Unitario]]*Tabla_cocina[[#This Row],[Cantidad Ordenada]]</f>
        <v>66</v>
      </c>
      <c r="K1067" s="7">
        <f>Tabla_cocina[[#This Row],[Total del Pedido]]</f>
        <v>66</v>
      </c>
      <c r="L1067" s="7">
        <f>Tabla_cocina[[#This Row],[Ganancia Bruta]]-Tabla_cocina[[#This Row],[Costo]]</f>
        <v>27</v>
      </c>
      <c r="M1067" s="7">
        <f>Tabla_cocina[[#This Row],[Costo Unitario]]*Tabla_cocina[[#This Row],[Cantidad Ordenada]]</f>
        <v>39</v>
      </c>
      <c r="N1067" s="12">
        <f>(Tabla_cocina[[#This Row],[Ganancia Neta]]/Tabla_cocina[[#This Row],[Costo]])</f>
        <v>0.69230769230769229</v>
      </c>
      <c r="O1067" s="17">
        <f>Tabla_cocina[[#This Row],[Tiempo de Preparacion]]/1440</f>
        <v>2.9861111111111113E-2</v>
      </c>
    </row>
    <row r="1068" spans="1:15" x14ac:dyDescent="0.3">
      <c r="A1068" s="1">
        <v>424</v>
      </c>
      <c r="B1068" s="1">
        <v>13</v>
      </c>
      <c r="C1068" s="2" t="s">
        <v>10</v>
      </c>
      <c r="D1068" s="2" t="s">
        <v>87</v>
      </c>
      <c r="E1068" s="3">
        <v>16</v>
      </c>
      <c r="F1068" s="3">
        <v>27</v>
      </c>
      <c r="G1068" s="1">
        <v>3</v>
      </c>
      <c r="H1068" s="1">
        <v>45</v>
      </c>
      <c r="I1068" s="2" t="s">
        <v>8</v>
      </c>
      <c r="J1068" s="7">
        <f>Tabla_cocina[[#This Row],[Precio Unitario]]*Tabla_cocina[[#This Row],[Cantidad Ordenada]]</f>
        <v>81</v>
      </c>
      <c r="K1068" s="7">
        <f>Tabla_cocina[[#This Row],[Total del Pedido]]</f>
        <v>81</v>
      </c>
      <c r="L1068" s="7">
        <f>Tabla_cocina[[#This Row],[Ganancia Bruta]]-Tabla_cocina[[#This Row],[Costo]]</f>
        <v>33</v>
      </c>
      <c r="M1068" s="7">
        <f>Tabla_cocina[[#This Row],[Costo Unitario]]*Tabla_cocina[[#This Row],[Cantidad Ordenada]]</f>
        <v>48</v>
      </c>
      <c r="N1068" s="12">
        <f>(Tabla_cocina[[#This Row],[Ganancia Neta]]/Tabla_cocina[[#This Row],[Costo]])</f>
        <v>0.6875</v>
      </c>
      <c r="O1068" s="17">
        <f>Tabla_cocina[[#This Row],[Tiempo de Preparacion]]/1440</f>
        <v>3.125E-2</v>
      </c>
    </row>
    <row r="1069" spans="1:15" x14ac:dyDescent="0.3">
      <c r="A1069" s="1">
        <v>425</v>
      </c>
      <c r="B1069" s="1">
        <v>18</v>
      </c>
      <c r="C1069" s="2" t="s">
        <v>16</v>
      </c>
      <c r="D1069" s="2" t="s">
        <v>93</v>
      </c>
      <c r="E1069" s="3">
        <v>11</v>
      </c>
      <c r="F1069" s="3">
        <v>19</v>
      </c>
      <c r="G1069" s="1">
        <v>1</v>
      </c>
      <c r="H1069" s="1">
        <v>28</v>
      </c>
      <c r="I1069" s="2" t="s">
        <v>8</v>
      </c>
      <c r="J1069" s="7">
        <f>Tabla_cocina[[#This Row],[Precio Unitario]]*Tabla_cocina[[#This Row],[Cantidad Ordenada]]</f>
        <v>19</v>
      </c>
      <c r="K1069" s="7">
        <f>Tabla_cocina[[#This Row],[Total del Pedido]]</f>
        <v>19</v>
      </c>
      <c r="L1069" s="7">
        <f>Tabla_cocina[[#This Row],[Ganancia Bruta]]-Tabla_cocina[[#This Row],[Costo]]</f>
        <v>8</v>
      </c>
      <c r="M1069" s="7">
        <f>Tabla_cocina[[#This Row],[Costo Unitario]]*Tabla_cocina[[#This Row],[Cantidad Ordenada]]</f>
        <v>11</v>
      </c>
      <c r="N1069" s="12">
        <f>(Tabla_cocina[[#This Row],[Ganancia Neta]]/Tabla_cocina[[#This Row],[Costo]])</f>
        <v>0.72727272727272729</v>
      </c>
      <c r="O1069" s="17">
        <f>Tabla_cocina[[#This Row],[Tiempo de Preparacion]]/1440</f>
        <v>1.9444444444444445E-2</v>
      </c>
    </row>
    <row r="1070" spans="1:15" x14ac:dyDescent="0.3">
      <c r="A1070" s="1">
        <v>426</v>
      </c>
      <c r="B1070" s="1">
        <v>5</v>
      </c>
      <c r="C1070" s="2" t="s">
        <v>14</v>
      </c>
      <c r="D1070" s="2" t="s">
        <v>91</v>
      </c>
      <c r="E1070" s="3">
        <v>20</v>
      </c>
      <c r="F1070" s="3">
        <v>33</v>
      </c>
      <c r="G1070" s="1">
        <v>1</v>
      </c>
      <c r="H1070" s="1">
        <v>8</v>
      </c>
      <c r="I1070" s="2" t="s">
        <v>8</v>
      </c>
      <c r="J1070" s="7">
        <f>Tabla_cocina[[#This Row],[Precio Unitario]]*Tabla_cocina[[#This Row],[Cantidad Ordenada]]</f>
        <v>33</v>
      </c>
      <c r="K1070" s="7">
        <f>Tabla_cocina[[#This Row],[Total del Pedido]]</f>
        <v>33</v>
      </c>
      <c r="L1070" s="7">
        <f>Tabla_cocina[[#This Row],[Ganancia Bruta]]-Tabla_cocina[[#This Row],[Costo]]</f>
        <v>13</v>
      </c>
      <c r="M1070" s="7">
        <f>Tabla_cocina[[#This Row],[Costo Unitario]]*Tabla_cocina[[#This Row],[Cantidad Ordenada]]</f>
        <v>20</v>
      </c>
      <c r="N1070" s="12">
        <f>(Tabla_cocina[[#This Row],[Ganancia Neta]]/Tabla_cocina[[#This Row],[Costo]])</f>
        <v>0.65</v>
      </c>
      <c r="O1070" s="17">
        <f>Tabla_cocina[[#This Row],[Tiempo de Preparacion]]/1440</f>
        <v>5.5555555555555558E-3</v>
      </c>
    </row>
    <row r="1071" spans="1:15" x14ac:dyDescent="0.3">
      <c r="A1071" s="1">
        <v>426</v>
      </c>
      <c r="B1071" s="1">
        <v>5</v>
      </c>
      <c r="C1071" s="2" t="s">
        <v>15</v>
      </c>
      <c r="D1071" s="2" t="s">
        <v>92</v>
      </c>
      <c r="E1071" s="3">
        <v>16</v>
      </c>
      <c r="F1071" s="3">
        <v>28</v>
      </c>
      <c r="G1071" s="1">
        <v>2</v>
      </c>
      <c r="H1071" s="1">
        <v>38</v>
      </c>
      <c r="I1071" s="2" t="s">
        <v>8</v>
      </c>
      <c r="J1071" s="7">
        <f>Tabla_cocina[[#This Row],[Precio Unitario]]*Tabla_cocina[[#This Row],[Cantidad Ordenada]]</f>
        <v>56</v>
      </c>
      <c r="K1071" s="7">
        <f>Tabla_cocina[[#This Row],[Total del Pedido]]</f>
        <v>56</v>
      </c>
      <c r="L1071" s="7">
        <f>Tabla_cocina[[#This Row],[Ganancia Bruta]]-Tabla_cocina[[#This Row],[Costo]]</f>
        <v>24</v>
      </c>
      <c r="M1071" s="7">
        <f>Tabla_cocina[[#This Row],[Costo Unitario]]*Tabla_cocina[[#This Row],[Cantidad Ordenada]]</f>
        <v>32</v>
      </c>
      <c r="N1071" s="12">
        <f>(Tabla_cocina[[#This Row],[Ganancia Neta]]/Tabla_cocina[[#This Row],[Costo]])</f>
        <v>0.75</v>
      </c>
      <c r="O1071" s="17">
        <f>Tabla_cocina[[#This Row],[Tiempo de Preparacion]]/1440</f>
        <v>2.6388888888888889E-2</v>
      </c>
    </row>
    <row r="1072" spans="1:15" x14ac:dyDescent="0.3">
      <c r="A1072" s="1">
        <v>426</v>
      </c>
      <c r="B1072" s="1">
        <v>5</v>
      </c>
      <c r="C1072" s="2" t="s">
        <v>26</v>
      </c>
      <c r="D1072" s="2" t="s">
        <v>103</v>
      </c>
      <c r="E1072" s="3">
        <v>15</v>
      </c>
      <c r="F1072" s="3">
        <v>25</v>
      </c>
      <c r="G1072" s="1">
        <v>2</v>
      </c>
      <c r="H1072" s="1">
        <v>23</v>
      </c>
      <c r="I1072" s="2" t="s">
        <v>6</v>
      </c>
      <c r="J1072" s="7">
        <f>Tabla_cocina[[#This Row],[Precio Unitario]]*Tabla_cocina[[#This Row],[Cantidad Ordenada]]</f>
        <v>50</v>
      </c>
      <c r="K1072" s="7">
        <f>Tabla_cocina[[#This Row],[Total del Pedido]]</f>
        <v>50</v>
      </c>
      <c r="L1072" s="7">
        <f>Tabla_cocina[[#This Row],[Ganancia Bruta]]-Tabla_cocina[[#This Row],[Costo]]</f>
        <v>20</v>
      </c>
      <c r="M1072" s="7">
        <f>Tabla_cocina[[#This Row],[Costo Unitario]]*Tabla_cocina[[#This Row],[Cantidad Ordenada]]</f>
        <v>30</v>
      </c>
      <c r="N1072" s="12">
        <f>(Tabla_cocina[[#This Row],[Ganancia Neta]]/Tabla_cocina[[#This Row],[Costo]])</f>
        <v>0.66666666666666663</v>
      </c>
      <c r="O1072" s="17">
        <f>Tabla_cocina[[#This Row],[Tiempo de Preparacion]]/1440</f>
        <v>1.5972222222222221E-2</v>
      </c>
    </row>
    <row r="1073" spans="1:15" x14ac:dyDescent="0.3">
      <c r="A1073" s="1">
        <v>426</v>
      </c>
      <c r="B1073" s="1">
        <v>5</v>
      </c>
      <c r="C1073" s="2" t="s">
        <v>12</v>
      </c>
      <c r="D1073" s="2" t="s">
        <v>89</v>
      </c>
      <c r="E1073" s="3">
        <v>22</v>
      </c>
      <c r="F1073" s="3">
        <v>36</v>
      </c>
      <c r="G1073" s="1">
        <v>3</v>
      </c>
      <c r="H1073" s="1">
        <v>47</v>
      </c>
      <c r="I1073" s="2" t="s">
        <v>8</v>
      </c>
      <c r="J1073" s="7">
        <f>Tabla_cocina[[#This Row],[Precio Unitario]]*Tabla_cocina[[#This Row],[Cantidad Ordenada]]</f>
        <v>108</v>
      </c>
      <c r="K1073" s="7">
        <f>Tabla_cocina[[#This Row],[Total del Pedido]]</f>
        <v>108</v>
      </c>
      <c r="L1073" s="7">
        <f>Tabla_cocina[[#This Row],[Ganancia Bruta]]-Tabla_cocina[[#This Row],[Costo]]</f>
        <v>42</v>
      </c>
      <c r="M1073" s="7">
        <f>Tabla_cocina[[#This Row],[Costo Unitario]]*Tabla_cocina[[#This Row],[Cantidad Ordenada]]</f>
        <v>66</v>
      </c>
      <c r="N1073" s="12">
        <f>(Tabla_cocina[[#This Row],[Ganancia Neta]]/Tabla_cocina[[#This Row],[Costo]])</f>
        <v>0.63636363636363635</v>
      </c>
      <c r="O1073" s="17">
        <f>Tabla_cocina[[#This Row],[Tiempo de Preparacion]]/1440</f>
        <v>3.2638888888888891E-2</v>
      </c>
    </row>
    <row r="1074" spans="1:15" x14ac:dyDescent="0.3">
      <c r="A1074" s="1">
        <v>427</v>
      </c>
      <c r="B1074" s="1">
        <v>2</v>
      </c>
      <c r="C1074" s="2" t="s">
        <v>26</v>
      </c>
      <c r="D1074" s="2" t="s">
        <v>103</v>
      </c>
      <c r="E1074" s="3">
        <v>15</v>
      </c>
      <c r="F1074" s="3">
        <v>25</v>
      </c>
      <c r="G1074" s="1">
        <v>3</v>
      </c>
      <c r="H1074" s="1">
        <v>34</v>
      </c>
      <c r="I1074" s="2" t="s">
        <v>8</v>
      </c>
      <c r="J1074" s="7">
        <f>Tabla_cocina[[#This Row],[Precio Unitario]]*Tabla_cocina[[#This Row],[Cantidad Ordenada]]</f>
        <v>75</v>
      </c>
      <c r="K1074" s="7">
        <f>Tabla_cocina[[#This Row],[Total del Pedido]]</f>
        <v>75</v>
      </c>
      <c r="L1074" s="7">
        <f>Tabla_cocina[[#This Row],[Ganancia Bruta]]-Tabla_cocina[[#This Row],[Costo]]</f>
        <v>30</v>
      </c>
      <c r="M1074" s="7">
        <f>Tabla_cocina[[#This Row],[Costo Unitario]]*Tabla_cocina[[#This Row],[Cantidad Ordenada]]</f>
        <v>45</v>
      </c>
      <c r="N1074" s="12">
        <f>(Tabla_cocina[[#This Row],[Ganancia Neta]]/Tabla_cocina[[#This Row],[Costo]])</f>
        <v>0.66666666666666663</v>
      </c>
      <c r="O1074" s="17">
        <f>Tabla_cocina[[#This Row],[Tiempo de Preparacion]]/1440</f>
        <v>2.361111111111111E-2</v>
      </c>
    </row>
    <row r="1075" spans="1:15" x14ac:dyDescent="0.3">
      <c r="A1075" s="1">
        <v>427</v>
      </c>
      <c r="B1075" s="1">
        <v>2</v>
      </c>
      <c r="C1075" s="2" t="s">
        <v>17</v>
      </c>
      <c r="D1075" s="2" t="s">
        <v>94</v>
      </c>
      <c r="E1075" s="3">
        <v>21</v>
      </c>
      <c r="F1075" s="3">
        <v>35</v>
      </c>
      <c r="G1075" s="1">
        <v>2</v>
      </c>
      <c r="H1075" s="1">
        <v>52</v>
      </c>
      <c r="I1075" s="2" t="s">
        <v>6</v>
      </c>
      <c r="J1075" s="7">
        <f>Tabla_cocina[[#This Row],[Precio Unitario]]*Tabla_cocina[[#This Row],[Cantidad Ordenada]]</f>
        <v>70</v>
      </c>
      <c r="K1075" s="7">
        <f>Tabla_cocina[[#This Row],[Total del Pedido]]</f>
        <v>70</v>
      </c>
      <c r="L1075" s="7">
        <f>Tabla_cocina[[#This Row],[Ganancia Bruta]]-Tabla_cocina[[#This Row],[Costo]]</f>
        <v>28</v>
      </c>
      <c r="M1075" s="7">
        <f>Tabla_cocina[[#This Row],[Costo Unitario]]*Tabla_cocina[[#This Row],[Cantidad Ordenada]]</f>
        <v>42</v>
      </c>
      <c r="N1075" s="12">
        <f>(Tabla_cocina[[#This Row],[Ganancia Neta]]/Tabla_cocina[[#This Row],[Costo]])</f>
        <v>0.66666666666666663</v>
      </c>
      <c r="O1075" s="17">
        <f>Tabla_cocina[[#This Row],[Tiempo de Preparacion]]/1440</f>
        <v>3.6111111111111108E-2</v>
      </c>
    </row>
    <row r="1076" spans="1:15" x14ac:dyDescent="0.3">
      <c r="A1076" s="1">
        <v>427</v>
      </c>
      <c r="B1076" s="1">
        <v>2</v>
      </c>
      <c r="C1076" s="2" t="s">
        <v>22</v>
      </c>
      <c r="D1076" s="2" t="s">
        <v>99</v>
      </c>
      <c r="E1076" s="3">
        <v>14</v>
      </c>
      <c r="F1076" s="3">
        <v>23</v>
      </c>
      <c r="G1076" s="1">
        <v>1</v>
      </c>
      <c r="H1076" s="1">
        <v>24</v>
      </c>
      <c r="I1076" s="2" t="s">
        <v>8</v>
      </c>
      <c r="J1076" s="7">
        <f>Tabla_cocina[[#This Row],[Precio Unitario]]*Tabla_cocina[[#This Row],[Cantidad Ordenada]]</f>
        <v>23</v>
      </c>
      <c r="K1076" s="7">
        <f>Tabla_cocina[[#This Row],[Total del Pedido]]</f>
        <v>23</v>
      </c>
      <c r="L1076" s="7">
        <f>Tabla_cocina[[#This Row],[Ganancia Bruta]]-Tabla_cocina[[#This Row],[Costo]]</f>
        <v>9</v>
      </c>
      <c r="M1076" s="7">
        <f>Tabla_cocina[[#This Row],[Costo Unitario]]*Tabla_cocina[[#This Row],[Cantidad Ordenada]]</f>
        <v>14</v>
      </c>
      <c r="N1076" s="12">
        <f>(Tabla_cocina[[#This Row],[Ganancia Neta]]/Tabla_cocina[[#This Row],[Costo]])</f>
        <v>0.6428571428571429</v>
      </c>
      <c r="O1076" s="17">
        <f>Tabla_cocina[[#This Row],[Tiempo de Preparacion]]/1440</f>
        <v>1.6666666666666666E-2</v>
      </c>
    </row>
    <row r="1077" spans="1:15" x14ac:dyDescent="0.3">
      <c r="A1077" s="1">
        <v>427</v>
      </c>
      <c r="B1077" s="1">
        <v>2</v>
      </c>
      <c r="C1077" s="2" t="s">
        <v>16</v>
      </c>
      <c r="D1077" s="2" t="s">
        <v>93</v>
      </c>
      <c r="E1077" s="3">
        <v>11</v>
      </c>
      <c r="F1077" s="3">
        <v>19</v>
      </c>
      <c r="G1077" s="1">
        <v>2</v>
      </c>
      <c r="H1077" s="1">
        <v>56</v>
      </c>
      <c r="I1077" s="2" t="s">
        <v>6</v>
      </c>
      <c r="J1077" s="7">
        <f>Tabla_cocina[[#This Row],[Precio Unitario]]*Tabla_cocina[[#This Row],[Cantidad Ordenada]]</f>
        <v>38</v>
      </c>
      <c r="K1077" s="7">
        <f>Tabla_cocina[[#This Row],[Total del Pedido]]</f>
        <v>38</v>
      </c>
      <c r="L1077" s="7">
        <f>Tabla_cocina[[#This Row],[Ganancia Bruta]]-Tabla_cocina[[#This Row],[Costo]]</f>
        <v>16</v>
      </c>
      <c r="M1077" s="7">
        <f>Tabla_cocina[[#This Row],[Costo Unitario]]*Tabla_cocina[[#This Row],[Cantidad Ordenada]]</f>
        <v>22</v>
      </c>
      <c r="N1077" s="12">
        <f>(Tabla_cocina[[#This Row],[Ganancia Neta]]/Tabla_cocina[[#This Row],[Costo]])</f>
        <v>0.72727272727272729</v>
      </c>
      <c r="O1077" s="17">
        <f>Tabla_cocina[[#This Row],[Tiempo de Preparacion]]/1440</f>
        <v>3.888888888888889E-2</v>
      </c>
    </row>
    <row r="1078" spans="1:15" x14ac:dyDescent="0.3">
      <c r="A1078" s="1">
        <v>428</v>
      </c>
      <c r="B1078" s="1">
        <v>7</v>
      </c>
      <c r="C1078" s="2" t="s">
        <v>11</v>
      </c>
      <c r="D1078" s="2" t="s">
        <v>88</v>
      </c>
      <c r="E1078" s="3">
        <v>25</v>
      </c>
      <c r="F1078" s="3">
        <v>40</v>
      </c>
      <c r="G1078" s="1">
        <v>1</v>
      </c>
      <c r="H1078" s="1">
        <v>38</v>
      </c>
      <c r="I1078" s="2" t="s">
        <v>6</v>
      </c>
      <c r="J1078" s="7">
        <f>Tabla_cocina[[#This Row],[Precio Unitario]]*Tabla_cocina[[#This Row],[Cantidad Ordenada]]</f>
        <v>40</v>
      </c>
      <c r="K1078" s="7">
        <f>Tabla_cocina[[#This Row],[Total del Pedido]]</f>
        <v>40</v>
      </c>
      <c r="L1078" s="7">
        <f>Tabla_cocina[[#This Row],[Ganancia Bruta]]-Tabla_cocina[[#This Row],[Costo]]</f>
        <v>15</v>
      </c>
      <c r="M1078" s="7">
        <f>Tabla_cocina[[#This Row],[Costo Unitario]]*Tabla_cocina[[#This Row],[Cantidad Ordenada]]</f>
        <v>25</v>
      </c>
      <c r="N1078" s="12">
        <f>(Tabla_cocina[[#This Row],[Ganancia Neta]]/Tabla_cocina[[#This Row],[Costo]])</f>
        <v>0.6</v>
      </c>
      <c r="O1078" s="17">
        <f>Tabla_cocina[[#This Row],[Tiempo de Preparacion]]/1440</f>
        <v>2.6388888888888889E-2</v>
      </c>
    </row>
    <row r="1079" spans="1:15" x14ac:dyDescent="0.3">
      <c r="A1079" s="1">
        <v>428</v>
      </c>
      <c r="B1079" s="1">
        <v>7</v>
      </c>
      <c r="C1079" s="2" t="s">
        <v>22</v>
      </c>
      <c r="D1079" s="2" t="s">
        <v>99</v>
      </c>
      <c r="E1079" s="3">
        <v>14</v>
      </c>
      <c r="F1079" s="3">
        <v>23</v>
      </c>
      <c r="G1079" s="1">
        <v>1</v>
      </c>
      <c r="H1079" s="1">
        <v>46</v>
      </c>
      <c r="I1079" s="2" t="s">
        <v>6</v>
      </c>
      <c r="J1079" s="7">
        <f>Tabla_cocina[[#This Row],[Precio Unitario]]*Tabla_cocina[[#This Row],[Cantidad Ordenada]]</f>
        <v>23</v>
      </c>
      <c r="K1079" s="7">
        <f>Tabla_cocina[[#This Row],[Total del Pedido]]</f>
        <v>23</v>
      </c>
      <c r="L1079" s="7">
        <f>Tabla_cocina[[#This Row],[Ganancia Bruta]]-Tabla_cocina[[#This Row],[Costo]]</f>
        <v>9</v>
      </c>
      <c r="M1079" s="7">
        <f>Tabla_cocina[[#This Row],[Costo Unitario]]*Tabla_cocina[[#This Row],[Cantidad Ordenada]]</f>
        <v>14</v>
      </c>
      <c r="N1079" s="12">
        <f>(Tabla_cocina[[#This Row],[Ganancia Neta]]/Tabla_cocina[[#This Row],[Costo]])</f>
        <v>0.6428571428571429</v>
      </c>
      <c r="O1079" s="17">
        <f>Tabla_cocina[[#This Row],[Tiempo de Preparacion]]/1440</f>
        <v>3.1944444444444442E-2</v>
      </c>
    </row>
    <row r="1080" spans="1:15" x14ac:dyDescent="0.3">
      <c r="A1080" s="1">
        <v>428</v>
      </c>
      <c r="B1080" s="1">
        <v>7</v>
      </c>
      <c r="C1080" s="2" t="s">
        <v>26</v>
      </c>
      <c r="D1080" s="2" t="s">
        <v>103</v>
      </c>
      <c r="E1080" s="3">
        <v>15</v>
      </c>
      <c r="F1080" s="3">
        <v>25</v>
      </c>
      <c r="G1080" s="1">
        <v>2</v>
      </c>
      <c r="H1080" s="1">
        <v>48</v>
      </c>
      <c r="I1080" s="2" t="s">
        <v>6</v>
      </c>
      <c r="J1080" s="7">
        <f>Tabla_cocina[[#This Row],[Precio Unitario]]*Tabla_cocina[[#This Row],[Cantidad Ordenada]]</f>
        <v>50</v>
      </c>
      <c r="K1080" s="7">
        <f>Tabla_cocina[[#This Row],[Total del Pedido]]</f>
        <v>50</v>
      </c>
      <c r="L1080" s="7">
        <f>Tabla_cocina[[#This Row],[Ganancia Bruta]]-Tabla_cocina[[#This Row],[Costo]]</f>
        <v>20</v>
      </c>
      <c r="M1080" s="7">
        <f>Tabla_cocina[[#This Row],[Costo Unitario]]*Tabla_cocina[[#This Row],[Cantidad Ordenada]]</f>
        <v>30</v>
      </c>
      <c r="N1080" s="12">
        <f>(Tabla_cocina[[#This Row],[Ganancia Neta]]/Tabla_cocina[[#This Row],[Costo]])</f>
        <v>0.66666666666666663</v>
      </c>
      <c r="O1080" s="17">
        <f>Tabla_cocina[[#This Row],[Tiempo de Preparacion]]/1440</f>
        <v>3.3333333333333333E-2</v>
      </c>
    </row>
    <row r="1081" spans="1:15" x14ac:dyDescent="0.3">
      <c r="A1081" s="1">
        <v>428</v>
      </c>
      <c r="B1081" s="1">
        <v>7</v>
      </c>
      <c r="C1081" s="2" t="s">
        <v>9</v>
      </c>
      <c r="D1081" s="2" t="s">
        <v>86</v>
      </c>
      <c r="E1081" s="3">
        <v>19</v>
      </c>
      <c r="F1081" s="3">
        <v>31</v>
      </c>
      <c r="G1081" s="1">
        <v>2</v>
      </c>
      <c r="H1081" s="1">
        <v>47</v>
      </c>
      <c r="I1081" s="2" t="s">
        <v>6</v>
      </c>
      <c r="J1081" s="7">
        <f>Tabla_cocina[[#This Row],[Precio Unitario]]*Tabla_cocina[[#This Row],[Cantidad Ordenada]]</f>
        <v>62</v>
      </c>
      <c r="K1081" s="7">
        <f>Tabla_cocina[[#This Row],[Total del Pedido]]</f>
        <v>62</v>
      </c>
      <c r="L1081" s="7">
        <f>Tabla_cocina[[#This Row],[Ganancia Bruta]]-Tabla_cocina[[#This Row],[Costo]]</f>
        <v>24</v>
      </c>
      <c r="M1081" s="7">
        <f>Tabla_cocina[[#This Row],[Costo Unitario]]*Tabla_cocina[[#This Row],[Cantidad Ordenada]]</f>
        <v>38</v>
      </c>
      <c r="N1081" s="12">
        <f>(Tabla_cocina[[#This Row],[Ganancia Neta]]/Tabla_cocina[[#This Row],[Costo]])</f>
        <v>0.63157894736842102</v>
      </c>
      <c r="O1081" s="17">
        <f>Tabla_cocina[[#This Row],[Tiempo de Preparacion]]/1440</f>
        <v>3.2638888888888891E-2</v>
      </c>
    </row>
    <row r="1082" spans="1:15" x14ac:dyDescent="0.3">
      <c r="A1082" s="1">
        <v>429</v>
      </c>
      <c r="B1082" s="1">
        <v>8</v>
      </c>
      <c r="C1082" s="2" t="s">
        <v>25</v>
      </c>
      <c r="D1082" s="2" t="s">
        <v>102</v>
      </c>
      <c r="E1082" s="3">
        <v>15</v>
      </c>
      <c r="F1082" s="3">
        <v>26</v>
      </c>
      <c r="G1082" s="1">
        <v>3</v>
      </c>
      <c r="H1082" s="1">
        <v>27</v>
      </c>
      <c r="I1082" s="2" t="s">
        <v>6</v>
      </c>
      <c r="J1082" s="7">
        <f>Tabla_cocina[[#This Row],[Precio Unitario]]*Tabla_cocina[[#This Row],[Cantidad Ordenada]]</f>
        <v>78</v>
      </c>
      <c r="K1082" s="7">
        <f>Tabla_cocina[[#This Row],[Total del Pedido]]</f>
        <v>78</v>
      </c>
      <c r="L1082" s="7">
        <f>Tabla_cocina[[#This Row],[Ganancia Bruta]]-Tabla_cocina[[#This Row],[Costo]]</f>
        <v>33</v>
      </c>
      <c r="M1082" s="7">
        <f>Tabla_cocina[[#This Row],[Costo Unitario]]*Tabla_cocina[[#This Row],[Cantidad Ordenada]]</f>
        <v>45</v>
      </c>
      <c r="N1082" s="12">
        <f>(Tabla_cocina[[#This Row],[Ganancia Neta]]/Tabla_cocina[[#This Row],[Costo]])</f>
        <v>0.73333333333333328</v>
      </c>
      <c r="O1082" s="17">
        <f>Tabla_cocina[[#This Row],[Tiempo de Preparacion]]/1440</f>
        <v>1.8749999999999999E-2</v>
      </c>
    </row>
    <row r="1083" spans="1:15" x14ac:dyDescent="0.3">
      <c r="A1083" s="1">
        <v>430</v>
      </c>
      <c r="B1083" s="1">
        <v>7</v>
      </c>
      <c r="C1083" s="2" t="s">
        <v>26</v>
      </c>
      <c r="D1083" s="2" t="s">
        <v>103</v>
      </c>
      <c r="E1083" s="3">
        <v>15</v>
      </c>
      <c r="F1083" s="3">
        <v>25</v>
      </c>
      <c r="G1083" s="1">
        <v>1</v>
      </c>
      <c r="H1083" s="1">
        <v>49</v>
      </c>
      <c r="I1083" s="2" t="s">
        <v>6</v>
      </c>
      <c r="J1083" s="7">
        <f>Tabla_cocina[[#This Row],[Precio Unitario]]*Tabla_cocina[[#This Row],[Cantidad Ordenada]]</f>
        <v>25</v>
      </c>
      <c r="K1083" s="7">
        <f>Tabla_cocina[[#This Row],[Total del Pedido]]</f>
        <v>25</v>
      </c>
      <c r="L1083" s="7">
        <f>Tabla_cocina[[#This Row],[Ganancia Bruta]]-Tabla_cocina[[#This Row],[Costo]]</f>
        <v>10</v>
      </c>
      <c r="M1083" s="7">
        <f>Tabla_cocina[[#This Row],[Costo Unitario]]*Tabla_cocina[[#This Row],[Cantidad Ordenada]]</f>
        <v>15</v>
      </c>
      <c r="N1083" s="12">
        <f>(Tabla_cocina[[#This Row],[Ganancia Neta]]/Tabla_cocina[[#This Row],[Costo]])</f>
        <v>0.66666666666666663</v>
      </c>
      <c r="O1083" s="17">
        <f>Tabla_cocina[[#This Row],[Tiempo de Preparacion]]/1440</f>
        <v>3.4027777777777775E-2</v>
      </c>
    </row>
    <row r="1084" spans="1:15" x14ac:dyDescent="0.3">
      <c r="A1084" s="1">
        <v>431</v>
      </c>
      <c r="B1084" s="1">
        <v>15</v>
      </c>
      <c r="C1084" s="2" t="s">
        <v>7</v>
      </c>
      <c r="D1084" s="2" t="s">
        <v>85</v>
      </c>
      <c r="E1084" s="3">
        <v>18</v>
      </c>
      <c r="F1084" s="3">
        <v>30</v>
      </c>
      <c r="G1084" s="1">
        <v>2</v>
      </c>
      <c r="H1084" s="1">
        <v>20</v>
      </c>
      <c r="I1084" s="2" t="s">
        <v>6</v>
      </c>
      <c r="J1084" s="7">
        <f>Tabla_cocina[[#This Row],[Precio Unitario]]*Tabla_cocina[[#This Row],[Cantidad Ordenada]]</f>
        <v>60</v>
      </c>
      <c r="K1084" s="7">
        <f>Tabla_cocina[[#This Row],[Total del Pedido]]</f>
        <v>60</v>
      </c>
      <c r="L1084" s="7">
        <f>Tabla_cocina[[#This Row],[Ganancia Bruta]]-Tabla_cocina[[#This Row],[Costo]]</f>
        <v>24</v>
      </c>
      <c r="M1084" s="7">
        <f>Tabla_cocina[[#This Row],[Costo Unitario]]*Tabla_cocina[[#This Row],[Cantidad Ordenada]]</f>
        <v>36</v>
      </c>
      <c r="N1084" s="12">
        <f>(Tabla_cocina[[#This Row],[Ganancia Neta]]/Tabla_cocina[[#This Row],[Costo]])</f>
        <v>0.66666666666666663</v>
      </c>
      <c r="O1084" s="17">
        <f>Tabla_cocina[[#This Row],[Tiempo de Preparacion]]/1440</f>
        <v>1.3888888888888888E-2</v>
      </c>
    </row>
    <row r="1085" spans="1:15" x14ac:dyDescent="0.3">
      <c r="A1085" s="1">
        <v>432</v>
      </c>
      <c r="B1085" s="1">
        <v>10</v>
      </c>
      <c r="C1085" s="2" t="s">
        <v>21</v>
      </c>
      <c r="D1085" s="2" t="s">
        <v>98</v>
      </c>
      <c r="E1085" s="3">
        <v>12</v>
      </c>
      <c r="F1085" s="3">
        <v>20</v>
      </c>
      <c r="G1085" s="1">
        <v>3</v>
      </c>
      <c r="H1085" s="1">
        <v>16</v>
      </c>
      <c r="I1085" s="2" t="s">
        <v>8</v>
      </c>
      <c r="J1085" s="7">
        <f>Tabla_cocina[[#This Row],[Precio Unitario]]*Tabla_cocina[[#This Row],[Cantidad Ordenada]]</f>
        <v>60</v>
      </c>
      <c r="K1085" s="7">
        <f>Tabla_cocina[[#This Row],[Total del Pedido]]</f>
        <v>60</v>
      </c>
      <c r="L1085" s="7">
        <f>Tabla_cocina[[#This Row],[Ganancia Bruta]]-Tabla_cocina[[#This Row],[Costo]]</f>
        <v>24</v>
      </c>
      <c r="M1085" s="7">
        <f>Tabla_cocina[[#This Row],[Costo Unitario]]*Tabla_cocina[[#This Row],[Cantidad Ordenada]]</f>
        <v>36</v>
      </c>
      <c r="N1085" s="12">
        <f>(Tabla_cocina[[#This Row],[Ganancia Neta]]/Tabla_cocina[[#This Row],[Costo]])</f>
        <v>0.66666666666666663</v>
      </c>
      <c r="O1085" s="17">
        <f>Tabla_cocina[[#This Row],[Tiempo de Preparacion]]/1440</f>
        <v>1.1111111111111112E-2</v>
      </c>
    </row>
    <row r="1086" spans="1:15" x14ac:dyDescent="0.3">
      <c r="A1086" s="1">
        <v>432</v>
      </c>
      <c r="B1086" s="1">
        <v>10</v>
      </c>
      <c r="C1086" s="2" t="s">
        <v>23</v>
      </c>
      <c r="D1086" s="2" t="s">
        <v>100</v>
      </c>
      <c r="E1086" s="3">
        <v>13</v>
      </c>
      <c r="F1086" s="3">
        <v>21</v>
      </c>
      <c r="G1086" s="1">
        <v>1</v>
      </c>
      <c r="H1086" s="1">
        <v>27</v>
      </c>
      <c r="I1086" s="2" t="s">
        <v>6</v>
      </c>
      <c r="J1086" s="7">
        <f>Tabla_cocina[[#This Row],[Precio Unitario]]*Tabla_cocina[[#This Row],[Cantidad Ordenada]]</f>
        <v>21</v>
      </c>
      <c r="K1086" s="7">
        <f>Tabla_cocina[[#This Row],[Total del Pedido]]</f>
        <v>21</v>
      </c>
      <c r="L1086" s="7">
        <f>Tabla_cocina[[#This Row],[Ganancia Bruta]]-Tabla_cocina[[#This Row],[Costo]]</f>
        <v>8</v>
      </c>
      <c r="M1086" s="7">
        <f>Tabla_cocina[[#This Row],[Costo Unitario]]*Tabla_cocina[[#This Row],[Cantidad Ordenada]]</f>
        <v>13</v>
      </c>
      <c r="N1086" s="12">
        <f>(Tabla_cocina[[#This Row],[Ganancia Neta]]/Tabla_cocina[[#This Row],[Costo]])</f>
        <v>0.61538461538461542</v>
      </c>
      <c r="O1086" s="17">
        <f>Tabla_cocina[[#This Row],[Tiempo de Preparacion]]/1440</f>
        <v>1.8749999999999999E-2</v>
      </c>
    </row>
    <row r="1087" spans="1:15" x14ac:dyDescent="0.3">
      <c r="A1087" s="1">
        <v>432</v>
      </c>
      <c r="B1087" s="1">
        <v>10</v>
      </c>
      <c r="C1087" s="2" t="s">
        <v>15</v>
      </c>
      <c r="D1087" s="2" t="s">
        <v>92</v>
      </c>
      <c r="E1087" s="3">
        <v>16</v>
      </c>
      <c r="F1087" s="3">
        <v>28</v>
      </c>
      <c r="G1087" s="1">
        <v>1</v>
      </c>
      <c r="H1087" s="1">
        <v>31</v>
      </c>
      <c r="I1087" s="2" t="s">
        <v>6</v>
      </c>
      <c r="J1087" s="7">
        <f>Tabla_cocina[[#This Row],[Precio Unitario]]*Tabla_cocina[[#This Row],[Cantidad Ordenada]]</f>
        <v>28</v>
      </c>
      <c r="K1087" s="7">
        <f>Tabla_cocina[[#This Row],[Total del Pedido]]</f>
        <v>28</v>
      </c>
      <c r="L1087" s="7">
        <f>Tabla_cocina[[#This Row],[Ganancia Bruta]]-Tabla_cocina[[#This Row],[Costo]]</f>
        <v>12</v>
      </c>
      <c r="M1087" s="7">
        <f>Tabla_cocina[[#This Row],[Costo Unitario]]*Tabla_cocina[[#This Row],[Cantidad Ordenada]]</f>
        <v>16</v>
      </c>
      <c r="N1087" s="12">
        <f>(Tabla_cocina[[#This Row],[Ganancia Neta]]/Tabla_cocina[[#This Row],[Costo]])</f>
        <v>0.75</v>
      </c>
      <c r="O1087" s="17">
        <f>Tabla_cocina[[#This Row],[Tiempo de Preparacion]]/1440</f>
        <v>2.1527777777777778E-2</v>
      </c>
    </row>
    <row r="1088" spans="1:15" x14ac:dyDescent="0.3">
      <c r="A1088" s="1">
        <v>433</v>
      </c>
      <c r="B1088" s="1">
        <v>10</v>
      </c>
      <c r="C1088" s="2" t="s">
        <v>7</v>
      </c>
      <c r="D1088" s="2" t="s">
        <v>85</v>
      </c>
      <c r="E1088" s="3">
        <v>18</v>
      </c>
      <c r="F1088" s="3">
        <v>30</v>
      </c>
      <c r="G1088" s="1">
        <v>1</v>
      </c>
      <c r="H1088" s="1">
        <v>56</v>
      </c>
      <c r="I1088" s="2" t="s">
        <v>8</v>
      </c>
      <c r="J1088" s="7">
        <f>Tabla_cocina[[#This Row],[Precio Unitario]]*Tabla_cocina[[#This Row],[Cantidad Ordenada]]</f>
        <v>30</v>
      </c>
      <c r="K1088" s="7">
        <f>Tabla_cocina[[#This Row],[Total del Pedido]]</f>
        <v>30</v>
      </c>
      <c r="L1088" s="7">
        <f>Tabla_cocina[[#This Row],[Ganancia Bruta]]-Tabla_cocina[[#This Row],[Costo]]</f>
        <v>12</v>
      </c>
      <c r="M1088" s="7">
        <f>Tabla_cocina[[#This Row],[Costo Unitario]]*Tabla_cocina[[#This Row],[Cantidad Ordenada]]</f>
        <v>18</v>
      </c>
      <c r="N1088" s="12">
        <f>(Tabla_cocina[[#This Row],[Ganancia Neta]]/Tabla_cocina[[#This Row],[Costo]])</f>
        <v>0.66666666666666663</v>
      </c>
      <c r="O1088" s="17">
        <f>Tabla_cocina[[#This Row],[Tiempo de Preparacion]]/1440</f>
        <v>3.888888888888889E-2</v>
      </c>
    </row>
    <row r="1089" spans="1:15" x14ac:dyDescent="0.3">
      <c r="A1089" s="1">
        <v>433</v>
      </c>
      <c r="B1089" s="1">
        <v>10</v>
      </c>
      <c r="C1089" s="2" t="s">
        <v>5</v>
      </c>
      <c r="D1089" s="2" t="s">
        <v>84</v>
      </c>
      <c r="E1089" s="3">
        <v>14</v>
      </c>
      <c r="F1089" s="3">
        <v>24</v>
      </c>
      <c r="G1089" s="1">
        <v>3</v>
      </c>
      <c r="H1089" s="1">
        <v>18</v>
      </c>
      <c r="I1089" s="2" t="s">
        <v>6</v>
      </c>
      <c r="J1089" s="7">
        <f>Tabla_cocina[[#This Row],[Precio Unitario]]*Tabla_cocina[[#This Row],[Cantidad Ordenada]]</f>
        <v>72</v>
      </c>
      <c r="K1089" s="7">
        <f>Tabla_cocina[[#This Row],[Total del Pedido]]</f>
        <v>72</v>
      </c>
      <c r="L1089" s="7">
        <f>Tabla_cocina[[#This Row],[Ganancia Bruta]]-Tabla_cocina[[#This Row],[Costo]]</f>
        <v>30</v>
      </c>
      <c r="M1089" s="7">
        <f>Tabla_cocina[[#This Row],[Costo Unitario]]*Tabla_cocina[[#This Row],[Cantidad Ordenada]]</f>
        <v>42</v>
      </c>
      <c r="N1089" s="12">
        <f>(Tabla_cocina[[#This Row],[Ganancia Neta]]/Tabla_cocina[[#This Row],[Costo]])</f>
        <v>0.7142857142857143</v>
      </c>
      <c r="O1089" s="17">
        <f>Tabla_cocina[[#This Row],[Tiempo de Preparacion]]/1440</f>
        <v>1.2500000000000001E-2</v>
      </c>
    </row>
    <row r="1090" spans="1:15" x14ac:dyDescent="0.3">
      <c r="A1090" s="1">
        <v>434</v>
      </c>
      <c r="B1090" s="1">
        <v>15</v>
      </c>
      <c r="C1090" s="2" t="s">
        <v>25</v>
      </c>
      <c r="D1090" s="2" t="s">
        <v>102</v>
      </c>
      <c r="E1090" s="3">
        <v>15</v>
      </c>
      <c r="F1090" s="3">
        <v>26</v>
      </c>
      <c r="G1090" s="1">
        <v>2</v>
      </c>
      <c r="H1090" s="1">
        <v>26</v>
      </c>
      <c r="I1090" s="2" t="s">
        <v>6</v>
      </c>
      <c r="J1090" s="7">
        <f>Tabla_cocina[[#This Row],[Precio Unitario]]*Tabla_cocina[[#This Row],[Cantidad Ordenada]]</f>
        <v>52</v>
      </c>
      <c r="K1090" s="7">
        <f>Tabla_cocina[[#This Row],[Total del Pedido]]</f>
        <v>52</v>
      </c>
      <c r="L1090" s="7">
        <f>Tabla_cocina[[#This Row],[Ganancia Bruta]]-Tabla_cocina[[#This Row],[Costo]]</f>
        <v>22</v>
      </c>
      <c r="M1090" s="7">
        <f>Tabla_cocina[[#This Row],[Costo Unitario]]*Tabla_cocina[[#This Row],[Cantidad Ordenada]]</f>
        <v>30</v>
      </c>
      <c r="N1090" s="12">
        <f>(Tabla_cocina[[#This Row],[Ganancia Neta]]/Tabla_cocina[[#This Row],[Costo]])</f>
        <v>0.73333333333333328</v>
      </c>
      <c r="O1090" s="17">
        <f>Tabla_cocina[[#This Row],[Tiempo de Preparacion]]/1440</f>
        <v>1.8055555555555554E-2</v>
      </c>
    </row>
    <row r="1091" spans="1:15" x14ac:dyDescent="0.3">
      <c r="A1091" s="1">
        <v>434</v>
      </c>
      <c r="B1091" s="1">
        <v>15</v>
      </c>
      <c r="C1091" s="2" t="s">
        <v>19</v>
      </c>
      <c r="D1091" s="2" t="s">
        <v>96</v>
      </c>
      <c r="E1091" s="3">
        <v>13</v>
      </c>
      <c r="F1091" s="3">
        <v>22</v>
      </c>
      <c r="G1091" s="1">
        <v>2</v>
      </c>
      <c r="H1091" s="1">
        <v>32</v>
      </c>
      <c r="I1091" s="2" t="s">
        <v>8</v>
      </c>
      <c r="J1091" s="7">
        <f>Tabla_cocina[[#This Row],[Precio Unitario]]*Tabla_cocina[[#This Row],[Cantidad Ordenada]]</f>
        <v>44</v>
      </c>
      <c r="K1091" s="7">
        <f>Tabla_cocina[[#This Row],[Total del Pedido]]</f>
        <v>44</v>
      </c>
      <c r="L1091" s="7">
        <f>Tabla_cocina[[#This Row],[Ganancia Bruta]]-Tabla_cocina[[#This Row],[Costo]]</f>
        <v>18</v>
      </c>
      <c r="M1091" s="7">
        <f>Tabla_cocina[[#This Row],[Costo Unitario]]*Tabla_cocina[[#This Row],[Cantidad Ordenada]]</f>
        <v>26</v>
      </c>
      <c r="N1091" s="12">
        <f>(Tabla_cocina[[#This Row],[Ganancia Neta]]/Tabla_cocina[[#This Row],[Costo]])</f>
        <v>0.69230769230769229</v>
      </c>
      <c r="O1091" s="17">
        <f>Tabla_cocina[[#This Row],[Tiempo de Preparacion]]/1440</f>
        <v>2.2222222222222223E-2</v>
      </c>
    </row>
    <row r="1092" spans="1:15" x14ac:dyDescent="0.3">
      <c r="A1092" s="1">
        <v>435</v>
      </c>
      <c r="B1092" s="1">
        <v>17</v>
      </c>
      <c r="C1092" s="2" t="s">
        <v>25</v>
      </c>
      <c r="D1092" s="2" t="s">
        <v>102</v>
      </c>
      <c r="E1092" s="3">
        <v>15</v>
      </c>
      <c r="F1092" s="3">
        <v>26</v>
      </c>
      <c r="G1092" s="1">
        <v>2</v>
      </c>
      <c r="H1092" s="1">
        <v>14</v>
      </c>
      <c r="I1092" s="2" t="s">
        <v>6</v>
      </c>
      <c r="J1092" s="7">
        <f>Tabla_cocina[[#This Row],[Precio Unitario]]*Tabla_cocina[[#This Row],[Cantidad Ordenada]]</f>
        <v>52</v>
      </c>
      <c r="K1092" s="7">
        <f>Tabla_cocina[[#This Row],[Total del Pedido]]</f>
        <v>52</v>
      </c>
      <c r="L1092" s="7">
        <f>Tabla_cocina[[#This Row],[Ganancia Bruta]]-Tabla_cocina[[#This Row],[Costo]]</f>
        <v>22</v>
      </c>
      <c r="M1092" s="7">
        <f>Tabla_cocina[[#This Row],[Costo Unitario]]*Tabla_cocina[[#This Row],[Cantidad Ordenada]]</f>
        <v>30</v>
      </c>
      <c r="N1092" s="12">
        <f>(Tabla_cocina[[#This Row],[Ganancia Neta]]/Tabla_cocina[[#This Row],[Costo]])</f>
        <v>0.73333333333333328</v>
      </c>
      <c r="O1092" s="17">
        <f>Tabla_cocina[[#This Row],[Tiempo de Preparacion]]/1440</f>
        <v>9.7222222222222224E-3</v>
      </c>
    </row>
    <row r="1093" spans="1:15" x14ac:dyDescent="0.3">
      <c r="A1093" s="1">
        <v>435</v>
      </c>
      <c r="B1093" s="1">
        <v>17</v>
      </c>
      <c r="C1093" s="2" t="s">
        <v>23</v>
      </c>
      <c r="D1093" s="2" t="s">
        <v>100</v>
      </c>
      <c r="E1093" s="3">
        <v>13</v>
      </c>
      <c r="F1093" s="3">
        <v>21</v>
      </c>
      <c r="G1093" s="1">
        <v>2</v>
      </c>
      <c r="H1093" s="1">
        <v>42</v>
      </c>
      <c r="I1093" s="2" t="s">
        <v>6</v>
      </c>
      <c r="J1093" s="7">
        <f>Tabla_cocina[[#This Row],[Precio Unitario]]*Tabla_cocina[[#This Row],[Cantidad Ordenada]]</f>
        <v>42</v>
      </c>
      <c r="K1093" s="7">
        <f>Tabla_cocina[[#This Row],[Total del Pedido]]</f>
        <v>42</v>
      </c>
      <c r="L1093" s="7">
        <f>Tabla_cocina[[#This Row],[Ganancia Bruta]]-Tabla_cocina[[#This Row],[Costo]]</f>
        <v>16</v>
      </c>
      <c r="M1093" s="7">
        <f>Tabla_cocina[[#This Row],[Costo Unitario]]*Tabla_cocina[[#This Row],[Cantidad Ordenada]]</f>
        <v>26</v>
      </c>
      <c r="N1093" s="12">
        <f>(Tabla_cocina[[#This Row],[Ganancia Neta]]/Tabla_cocina[[#This Row],[Costo]])</f>
        <v>0.61538461538461542</v>
      </c>
      <c r="O1093" s="17">
        <f>Tabla_cocina[[#This Row],[Tiempo de Preparacion]]/1440</f>
        <v>2.9166666666666667E-2</v>
      </c>
    </row>
    <row r="1094" spans="1:15" x14ac:dyDescent="0.3">
      <c r="A1094" s="1">
        <v>435</v>
      </c>
      <c r="B1094" s="1">
        <v>17</v>
      </c>
      <c r="C1094" s="2" t="s">
        <v>7</v>
      </c>
      <c r="D1094" s="2" t="s">
        <v>85</v>
      </c>
      <c r="E1094" s="3">
        <v>18</v>
      </c>
      <c r="F1094" s="3">
        <v>30</v>
      </c>
      <c r="G1094" s="1">
        <v>2</v>
      </c>
      <c r="H1094" s="1">
        <v>55</v>
      </c>
      <c r="I1094" s="2" t="s">
        <v>8</v>
      </c>
      <c r="J1094" s="7">
        <f>Tabla_cocina[[#This Row],[Precio Unitario]]*Tabla_cocina[[#This Row],[Cantidad Ordenada]]</f>
        <v>60</v>
      </c>
      <c r="K1094" s="7">
        <f>Tabla_cocina[[#This Row],[Total del Pedido]]</f>
        <v>60</v>
      </c>
      <c r="L1094" s="7">
        <f>Tabla_cocina[[#This Row],[Ganancia Bruta]]-Tabla_cocina[[#This Row],[Costo]]</f>
        <v>24</v>
      </c>
      <c r="M1094" s="7">
        <f>Tabla_cocina[[#This Row],[Costo Unitario]]*Tabla_cocina[[#This Row],[Cantidad Ordenada]]</f>
        <v>36</v>
      </c>
      <c r="N1094" s="12">
        <f>(Tabla_cocina[[#This Row],[Ganancia Neta]]/Tabla_cocina[[#This Row],[Costo]])</f>
        <v>0.66666666666666663</v>
      </c>
      <c r="O1094" s="17">
        <f>Tabla_cocina[[#This Row],[Tiempo de Preparacion]]/1440</f>
        <v>3.8194444444444448E-2</v>
      </c>
    </row>
    <row r="1095" spans="1:15" x14ac:dyDescent="0.3">
      <c r="A1095" s="1">
        <v>436</v>
      </c>
      <c r="B1095" s="1">
        <v>10</v>
      </c>
      <c r="C1095" s="2" t="s">
        <v>15</v>
      </c>
      <c r="D1095" s="2" t="s">
        <v>92</v>
      </c>
      <c r="E1095" s="3">
        <v>16</v>
      </c>
      <c r="F1095" s="3">
        <v>28</v>
      </c>
      <c r="G1095" s="1">
        <v>2</v>
      </c>
      <c r="H1095" s="1">
        <v>45</v>
      </c>
      <c r="I1095" s="2" t="s">
        <v>8</v>
      </c>
      <c r="J1095" s="7">
        <f>Tabla_cocina[[#This Row],[Precio Unitario]]*Tabla_cocina[[#This Row],[Cantidad Ordenada]]</f>
        <v>56</v>
      </c>
      <c r="K1095" s="7">
        <f>Tabla_cocina[[#This Row],[Total del Pedido]]</f>
        <v>56</v>
      </c>
      <c r="L1095" s="7">
        <f>Tabla_cocina[[#This Row],[Ganancia Bruta]]-Tabla_cocina[[#This Row],[Costo]]</f>
        <v>24</v>
      </c>
      <c r="M1095" s="7">
        <f>Tabla_cocina[[#This Row],[Costo Unitario]]*Tabla_cocina[[#This Row],[Cantidad Ordenada]]</f>
        <v>32</v>
      </c>
      <c r="N1095" s="12">
        <f>(Tabla_cocina[[#This Row],[Ganancia Neta]]/Tabla_cocina[[#This Row],[Costo]])</f>
        <v>0.75</v>
      </c>
      <c r="O1095" s="17">
        <f>Tabla_cocina[[#This Row],[Tiempo de Preparacion]]/1440</f>
        <v>3.125E-2</v>
      </c>
    </row>
    <row r="1096" spans="1:15" x14ac:dyDescent="0.3">
      <c r="A1096" s="1">
        <v>437</v>
      </c>
      <c r="B1096" s="1">
        <v>16</v>
      </c>
      <c r="C1096" s="2" t="s">
        <v>17</v>
      </c>
      <c r="D1096" s="2" t="s">
        <v>94</v>
      </c>
      <c r="E1096" s="3">
        <v>21</v>
      </c>
      <c r="F1096" s="3">
        <v>35</v>
      </c>
      <c r="G1096" s="1">
        <v>2</v>
      </c>
      <c r="H1096" s="1">
        <v>51</v>
      </c>
      <c r="I1096" s="2" t="s">
        <v>8</v>
      </c>
      <c r="J1096" s="7">
        <f>Tabla_cocina[[#This Row],[Precio Unitario]]*Tabla_cocina[[#This Row],[Cantidad Ordenada]]</f>
        <v>70</v>
      </c>
      <c r="K1096" s="7">
        <f>Tabla_cocina[[#This Row],[Total del Pedido]]</f>
        <v>70</v>
      </c>
      <c r="L1096" s="7">
        <f>Tabla_cocina[[#This Row],[Ganancia Bruta]]-Tabla_cocina[[#This Row],[Costo]]</f>
        <v>28</v>
      </c>
      <c r="M1096" s="7">
        <f>Tabla_cocina[[#This Row],[Costo Unitario]]*Tabla_cocina[[#This Row],[Cantidad Ordenada]]</f>
        <v>42</v>
      </c>
      <c r="N1096" s="12">
        <f>(Tabla_cocina[[#This Row],[Ganancia Neta]]/Tabla_cocina[[#This Row],[Costo]])</f>
        <v>0.66666666666666663</v>
      </c>
      <c r="O1096" s="17">
        <f>Tabla_cocina[[#This Row],[Tiempo de Preparacion]]/1440</f>
        <v>3.5416666666666666E-2</v>
      </c>
    </row>
    <row r="1097" spans="1:15" x14ac:dyDescent="0.3">
      <c r="A1097" s="1">
        <v>438</v>
      </c>
      <c r="B1097" s="1">
        <v>2</v>
      </c>
      <c r="C1097" s="2" t="s">
        <v>14</v>
      </c>
      <c r="D1097" s="2" t="s">
        <v>91</v>
      </c>
      <c r="E1097" s="3">
        <v>20</v>
      </c>
      <c r="F1097" s="3">
        <v>33</v>
      </c>
      <c r="G1097" s="1">
        <v>1</v>
      </c>
      <c r="H1097" s="1">
        <v>51</v>
      </c>
      <c r="I1097" s="2" t="s">
        <v>8</v>
      </c>
      <c r="J1097" s="7">
        <f>Tabla_cocina[[#This Row],[Precio Unitario]]*Tabla_cocina[[#This Row],[Cantidad Ordenada]]</f>
        <v>33</v>
      </c>
      <c r="K1097" s="7">
        <f>Tabla_cocina[[#This Row],[Total del Pedido]]</f>
        <v>33</v>
      </c>
      <c r="L1097" s="7">
        <f>Tabla_cocina[[#This Row],[Ganancia Bruta]]-Tabla_cocina[[#This Row],[Costo]]</f>
        <v>13</v>
      </c>
      <c r="M1097" s="7">
        <f>Tabla_cocina[[#This Row],[Costo Unitario]]*Tabla_cocina[[#This Row],[Cantidad Ordenada]]</f>
        <v>20</v>
      </c>
      <c r="N1097" s="12">
        <f>(Tabla_cocina[[#This Row],[Ganancia Neta]]/Tabla_cocina[[#This Row],[Costo]])</f>
        <v>0.65</v>
      </c>
      <c r="O1097" s="17">
        <f>Tabla_cocina[[#This Row],[Tiempo de Preparacion]]/1440</f>
        <v>3.5416666666666666E-2</v>
      </c>
    </row>
    <row r="1098" spans="1:15" x14ac:dyDescent="0.3">
      <c r="A1098" s="1">
        <v>439</v>
      </c>
      <c r="B1098" s="1">
        <v>15</v>
      </c>
      <c r="C1098" s="2" t="s">
        <v>14</v>
      </c>
      <c r="D1098" s="2" t="s">
        <v>91</v>
      </c>
      <c r="E1098" s="3">
        <v>20</v>
      </c>
      <c r="F1098" s="3">
        <v>33</v>
      </c>
      <c r="G1098" s="1">
        <v>3</v>
      </c>
      <c r="H1098" s="1">
        <v>35</v>
      </c>
      <c r="I1098" s="2" t="s">
        <v>6</v>
      </c>
      <c r="J1098" s="7">
        <f>Tabla_cocina[[#This Row],[Precio Unitario]]*Tabla_cocina[[#This Row],[Cantidad Ordenada]]</f>
        <v>99</v>
      </c>
      <c r="K1098" s="7">
        <f>Tabla_cocina[[#This Row],[Total del Pedido]]</f>
        <v>99</v>
      </c>
      <c r="L1098" s="7">
        <f>Tabla_cocina[[#This Row],[Ganancia Bruta]]-Tabla_cocina[[#This Row],[Costo]]</f>
        <v>39</v>
      </c>
      <c r="M1098" s="7">
        <f>Tabla_cocina[[#This Row],[Costo Unitario]]*Tabla_cocina[[#This Row],[Cantidad Ordenada]]</f>
        <v>60</v>
      </c>
      <c r="N1098" s="12">
        <f>(Tabla_cocina[[#This Row],[Ganancia Neta]]/Tabla_cocina[[#This Row],[Costo]])</f>
        <v>0.65</v>
      </c>
      <c r="O1098" s="17">
        <f>Tabla_cocina[[#This Row],[Tiempo de Preparacion]]/1440</f>
        <v>2.4305555555555556E-2</v>
      </c>
    </row>
    <row r="1099" spans="1:15" x14ac:dyDescent="0.3">
      <c r="A1099" s="1">
        <v>439</v>
      </c>
      <c r="B1099" s="1">
        <v>15</v>
      </c>
      <c r="C1099" s="2" t="s">
        <v>25</v>
      </c>
      <c r="D1099" s="2" t="s">
        <v>102</v>
      </c>
      <c r="E1099" s="3">
        <v>15</v>
      </c>
      <c r="F1099" s="3">
        <v>26</v>
      </c>
      <c r="G1099" s="1">
        <v>3</v>
      </c>
      <c r="H1099" s="1">
        <v>29</v>
      </c>
      <c r="I1099" s="2" t="s">
        <v>8</v>
      </c>
      <c r="J1099" s="7">
        <f>Tabla_cocina[[#This Row],[Precio Unitario]]*Tabla_cocina[[#This Row],[Cantidad Ordenada]]</f>
        <v>78</v>
      </c>
      <c r="K1099" s="7">
        <f>Tabla_cocina[[#This Row],[Total del Pedido]]</f>
        <v>78</v>
      </c>
      <c r="L1099" s="7">
        <f>Tabla_cocina[[#This Row],[Ganancia Bruta]]-Tabla_cocina[[#This Row],[Costo]]</f>
        <v>33</v>
      </c>
      <c r="M1099" s="7">
        <f>Tabla_cocina[[#This Row],[Costo Unitario]]*Tabla_cocina[[#This Row],[Cantidad Ordenada]]</f>
        <v>45</v>
      </c>
      <c r="N1099" s="12">
        <f>(Tabla_cocina[[#This Row],[Ganancia Neta]]/Tabla_cocina[[#This Row],[Costo]])</f>
        <v>0.73333333333333328</v>
      </c>
      <c r="O1099" s="17">
        <f>Tabla_cocina[[#This Row],[Tiempo de Preparacion]]/1440</f>
        <v>2.013888888888889E-2</v>
      </c>
    </row>
    <row r="1100" spans="1:15" x14ac:dyDescent="0.3">
      <c r="A1100" s="1">
        <v>440</v>
      </c>
      <c r="B1100" s="1">
        <v>13</v>
      </c>
      <c r="C1100" s="2" t="s">
        <v>22</v>
      </c>
      <c r="D1100" s="2" t="s">
        <v>99</v>
      </c>
      <c r="E1100" s="3">
        <v>14</v>
      </c>
      <c r="F1100" s="3">
        <v>23</v>
      </c>
      <c r="G1100" s="1">
        <v>2</v>
      </c>
      <c r="H1100" s="1">
        <v>36</v>
      </c>
      <c r="I1100" s="2" t="s">
        <v>6</v>
      </c>
      <c r="J1100" s="7">
        <f>Tabla_cocina[[#This Row],[Precio Unitario]]*Tabla_cocina[[#This Row],[Cantidad Ordenada]]</f>
        <v>46</v>
      </c>
      <c r="K1100" s="7">
        <f>Tabla_cocina[[#This Row],[Total del Pedido]]</f>
        <v>46</v>
      </c>
      <c r="L1100" s="7">
        <f>Tabla_cocina[[#This Row],[Ganancia Bruta]]-Tabla_cocina[[#This Row],[Costo]]</f>
        <v>18</v>
      </c>
      <c r="M1100" s="7">
        <f>Tabla_cocina[[#This Row],[Costo Unitario]]*Tabla_cocina[[#This Row],[Cantidad Ordenada]]</f>
        <v>28</v>
      </c>
      <c r="N1100" s="12">
        <f>(Tabla_cocina[[#This Row],[Ganancia Neta]]/Tabla_cocina[[#This Row],[Costo]])</f>
        <v>0.6428571428571429</v>
      </c>
      <c r="O1100" s="17">
        <f>Tabla_cocina[[#This Row],[Tiempo de Preparacion]]/1440</f>
        <v>2.5000000000000001E-2</v>
      </c>
    </row>
    <row r="1101" spans="1:15" x14ac:dyDescent="0.3">
      <c r="A1101" s="1">
        <v>440</v>
      </c>
      <c r="B1101" s="1">
        <v>13</v>
      </c>
      <c r="C1101" s="2" t="s">
        <v>16</v>
      </c>
      <c r="D1101" s="2" t="s">
        <v>93</v>
      </c>
      <c r="E1101" s="3">
        <v>11</v>
      </c>
      <c r="F1101" s="3">
        <v>19</v>
      </c>
      <c r="G1101" s="1">
        <v>2</v>
      </c>
      <c r="H1101" s="1">
        <v>9</v>
      </c>
      <c r="I1101" s="2" t="s">
        <v>6</v>
      </c>
      <c r="J1101" s="7">
        <f>Tabla_cocina[[#This Row],[Precio Unitario]]*Tabla_cocina[[#This Row],[Cantidad Ordenada]]</f>
        <v>38</v>
      </c>
      <c r="K1101" s="7">
        <f>Tabla_cocina[[#This Row],[Total del Pedido]]</f>
        <v>38</v>
      </c>
      <c r="L1101" s="7">
        <f>Tabla_cocina[[#This Row],[Ganancia Bruta]]-Tabla_cocina[[#This Row],[Costo]]</f>
        <v>16</v>
      </c>
      <c r="M1101" s="7">
        <f>Tabla_cocina[[#This Row],[Costo Unitario]]*Tabla_cocina[[#This Row],[Cantidad Ordenada]]</f>
        <v>22</v>
      </c>
      <c r="N1101" s="12">
        <f>(Tabla_cocina[[#This Row],[Ganancia Neta]]/Tabla_cocina[[#This Row],[Costo]])</f>
        <v>0.72727272727272729</v>
      </c>
      <c r="O1101" s="17">
        <f>Tabla_cocina[[#This Row],[Tiempo de Preparacion]]/1440</f>
        <v>6.2500000000000003E-3</v>
      </c>
    </row>
    <row r="1102" spans="1:15" x14ac:dyDescent="0.3">
      <c r="A1102" s="1">
        <v>441</v>
      </c>
      <c r="B1102" s="1">
        <v>13</v>
      </c>
      <c r="C1102" s="2" t="s">
        <v>17</v>
      </c>
      <c r="D1102" s="2" t="s">
        <v>94</v>
      </c>
      <c r="E1102" s="3">
        <v>21</v>
      </c>
      <c r="F1102" s="3">
        <v>35</v>
      </c>
      <c r="G1102" s="1">
        <v>3</v>
      </c>
      <c r="H1102" s="1">
        <v>54</v>
      </c>
      <c r="I1102" s="2" t="s">
        <v>6</v>
      </c>
      <c r="J1102" s="7">
        <f>Tabla_cocina[[#This Row],[Precio Unitario]]*Tabla_cocina[[#This Row],[Cantidad Ordenada]]</f>
        <v>105</v>
      </c>
      <c r="K1102" s="7">
        <f>Tabla_cocina[[#This Row],[Total del Pedido]]</f>
        <v>105</v>
      </c>
      <c r="L1102" s="7">
        <f>Tabla_cocina[[#This Row],[Ganancia Bruta]]-Tabla_cocina[[#This Row],[Costo]]</f>
        <v>42</v>
      </c>
      <c r="M1102" s="7">
        <f>Tabla_cocina[[#This Row],[Costo Unitario]]*Tabla_cocina[[#This Row],[Cantidad Ordenada]]</f>
        <v>63</v>
      </c>
      <c r="N1102" s="12">
        <f>(Tabla_cocina[[#This Row],[Ganancia Neta]]/Tabla_cocina[[#This Row],[Costo]])</f>
        <v>0.66666666666666663</v>
      </c>
      <c r="O1102" s="17">
        <f>Tabla_cocina[[#This Row],[Tiempo de Preparacion]]/1440</f>
        <v>3.7499999999999999E-2</v>
      </c>
    </row>
    <row r="1103" spans="1:15" x14ac:dyDescent="0.3">
      <c r="A1103" s="1">
        <v>441</v>
      </c>
      <c r="B1103" s="1">
        <v>13</v>
      </c>
      <c r="C1103" s="2" t="s">
        <v>25</v>
      </c>
      <c r="D1103" s="2" t="s">
        <v>102</v>
      </c>
      <c r="E1103" s="3">
        <v>15</v>
      </c>
      <c r="F1103" s="3">
        <v>26</v>
      </c>
      <c r="G1103" s="1">
        <v>3</v>
      </c>
      <c r="H1103" s="1">
        <v>36</v>
      </c>
      <c r="I1103" s="2" t="s">
        <v>8</v>
      </c>
      <c r="J1103" s="7">
        <f>Tabla_cocina[[#This Row],[Precio Unitario]]*Tabla_cocina[[#This Row],[Cantidad Ordenada]]</f>
        <v>78</v>
      </c>
      <c r="K1103" s="7">
        <f>Tabla_cocina[[#This Row],[Total del Pedido]]</f>
        <v>78</v>
      </c>
      <c r="L1103" s="7">
        <f>Tabla_cocina[[#This Row],[Ganancia Bruta]]-Tabla_cocina[[#This Row],[Costo]]</f>
        <v>33</v>
      </c>
      <c r="M1103" s="7">
        <f>Tabla_cocina[[#This Row],[Costo Unitario]]*Tabla_cocina[[#This Row],[Cantidad Ordenada]]</f>
        <v>45</v>
      </c>
      <c r="N1103" s="12">
        <f>(Tabla_cocina[[#This Row],[Ganancia Neta]]/Tabla_cocina[[#This Row],[Costo]])</f>
        <v>0.73333333333333328</v>
      </c>
      <c r="O1103" s="17">
        <f>Tabla_cocina[[#This Row],[Tiempo de Preparacion]]/1440</f>
        <v>2.5000000000000001E-2</v>
      </c>
    </row>
    <row r="1104" spans="1:15" x14ac:dyDescent="0.3">
      <c r="A1104" s="1">
        <v>442</v>
      </c>
      <c r="B1104" s="1">
        <v>15</v>
      </c>
      <c r="C1104" s="2" t="s">
        <v>20</v>
      </c>
      <c r="D1104" s="2" t="s">
        <v>97</v>
      </c>
      <c r="E1104" s="3">
        <v>20</v>
      </c>
      <c r="F1104" s="3">
        <v>34</v>
      </c>
      <c r="G1104" s="1">
        <v>3</v>
      </c>
      <c r="H1104" s="1">
        <v>29</v>
      </c>
      <c r="I1104" s="2" t="s">
        <v>8</v>
      </c>
      <c r="J1104" s="7">
        <f>Tabla_cocina[[#This Row],[Precio Unitario]]*Tabla_cocina[[#This Row],[Cantidad Ordenada]]</f>
        <v>102</v>
      </c>
      <c r="K1104" s="7">
        <f>Tabla_cocina[[#This Row],[Total del Pedido]]</f>
        <v>102</v>
      </c>
      <c r="L1104" s="7">
        <f>Tabla_cocina[[#This Row],[Ganancia Bruta]]-Tabla_cocina[[#This Row],[Costo]]</f>
        <v>42</v>
      </c>
      <c r="M1104" s="7">
        <f>Tabla_cocina[[#This Row],[Costo Unitario]]*Tabla_cocina[[#This Row],[Cantidad Ordenada]]</f>
        <v>60</v>
      </c>
      <c r="N1104" s="12">
        <f>(Tabla_cocina[[#This Row],[Ganancia Neta]]/Tabla_cocina[[#This Row],[Costo]])</f>
        <v>0.7</v>
      </c>
      <c r="O1104" s="17">
        <f>Tabla_cocina[[#This Row],[Tiempo de Preparacion]]/1440</f>
        <v>2.013888888888889E-2</v>
      </c>
    </row>
    <row r="1105" spans="1:15" x14ac:dyDescent="0.3">
      <c r="A1105" s="1">
        <v>442</v>
      </c>
      <c r="B1105" s="1">
        <v>15</v>
      </c>
      <c r="C1105" s="2" t="s">
        <v>26</v>
      </c>
      <c r="D1105" s="2" t="s">
        <v>103</v>
      </c>
      <c r="E1105" s="3">
        <v>15</v>
      </c>
      <c r="F1105" s="3">
        <v>25</v>
      </c>
      <c r="G1105" s="1">
        <v>1</v>
      </c>
      <c r="H1105" s="1">
        <v>57</v>
      </c>
      <c r="I1105" s="2" t="s">
        <v>6</v>
      </c>
      <c r="J1105" s="7">
        <f>Tabla_cocina[[#This Row],[Precio Unitario]]*Tabla_cocina[[#This Row],[Cantidad Ordenada]]</f>
        <v>25</v>
      </c>
      <c r="K1105" s="7">
        <f>Tabla_cocina[[#This Row],[Total del Pedido]]</f>
        <v>25</v>
      </c>
      <c r="L1105" s="7">
        <f>Tabla_cocina[[#This Row],[Ganancia Bruta]]-Tabla_cocina[[#This Row],[Costo]]</f>
        <v>10</v>
      </c>
      <c r="M1105" s="7">
        <f>Tabla_cocina[[#This Row],[Costo Unitario]]*Tabla_cocina[[#This Row],[Cantidad Ordenada]]</f>
        <v>15</v>
      </c>
      <c r="N1105" s="12">
        <f>(Tabla_cocina[[#This Row],[Ganancia Neta]]/Tabla_cocina[[#This Row],[Costo]])</f>
        <v>0.66666666666666663</v>
      </c>
      <c r="O1105" s="17">
        <f>Tabla_cocina[[#This Row],[Tiempo de Preparacion]]/1440</f>
        <v>3.9583333333333331E-2</v>
      </c>
    </row>
    <row r="1106" spans="1:15" x14ac:dyDescent="0.3">
      <c r="A1106" s="1">
        <v>442</v>
      </c>
      <c r="B1106" s="1">
        <v>15</v>
      </c>
      <c r="C1106" s="2" t="s">
        <v>12</v>
      </c>
      <c r="D1106" s="2" t="s">
        <v>89</v>
      </c>
      <c r="E1106" s="3">
        <v>22</v>
      </c>
      <c r="F1106" s="3">
        <v>36</v>
      </c>
      <c r="G1106" s="1">
        <v>3</v>
      </c>
      <c r="H1106" s="1">
        <v>45</v>
      </c>
      <c r="I1106" s="2" t="s">
        <v>6</v>
      </c>
      <c r="J1106" s="7">
        <f>Tabla_cocina[[#This Row],[Precio Unitario]]*Tabla_cocina[[#This Row],[Cantidad Ordenada]]</f>
        <v>108</v>
      </c>
      <c r="K1106" s="7">
        <f>Tabla_cocina[[#This Row],[Total del Pedido]]</f>
        <v>108</v>
      </c>
      <c r="L1106" s="7">
        <f>Tabla_cocina[[#This Row],[Ganancia Bruta]]-Tabla_cocina[[#This Row],[Costo]]</f>
        <v>42</v>
      </c>
      <c r="M1106" s="7">
        <f>Tabla_cocina[[#This Row],[Costo Unitario]]*Tabla_cocina[[#This Row],[Cantidad Ordenada]]</f>
        <v>66</v>
      </c>
      <c r="N1106" s="12">
        <f>(Tabla_cocina[[#This Row],[Ganancia Neta]]/Tabla_cocina[[#This Row],[Costo]])</f>
        <v>0.63636363636363635</v>
      </c>
      <c r="O1106" s="17">
        <f>Tabla_cocina[[#This Row],[Tiempo de Preparacion]]/1440</f>
        <v>3.125E-2</v>
      </c>
    </row>
    <row r="1107" spans="1:15" x14ac:dyDescent="0.3">
      <c r="A1107" s="1">
        <v>443</v>
      </c>
      <c r="B1107" s="1">
        <v>4</v>
      </c>
      <c r="C1107" s="2" t="s">
        <v>22</v>
      </c>
      <c r="D1107" s="2" t="s">
        <v>99</v>
      </c>
      <c r="E1107" s="3">
        <v>14</v>
      </c>
      <c r="F1107" s="3">
        <v>23</v>
      </c>
      <c r="G1107" s="1">
        <v>1</v>
      </c>
      <c r="H1107" s="1">
        <v>30</v>
      </c>
      <c r="I1107" s="2" t="s">
        <v>6</v>
      </c>
      <c r="J1107" s="7">
        <f>Tabla_cocina[[#This Row],[Precio Unitario]]*Tabla_cocina[[#This Row],[Cantidad Ordenada]]</f>
        <v>23</v>
      </c>
      <c r="K1107" s="7">
        <f>Tabla_cocina[[#This Row],[Total del Pedido]]</f>
        <v>23</v>
      </c>
      <c r="L1107" s="7">
        <f>Tabla_cocina[[#This Row],[Ganancia Bruta]]-Tabla_cocina[[#This Row],[Costo]]</f>
        <v>9</v>
      </c>
      <c r="M1107" s="7">
        <f>Tabla_cocina[[#This Row],[Costo Unitario]]*Tabla_cocina[[#This Row],[Cantidad Ordenada]]</f>
        <v>14</v>
      </c>
      <c r="N1107" s="12">
        <f>(Tabla_cocina[[#This Row],[Ganancia Neta]]/Tabla_cocina[[#This Row],[Costo]])</f>
        <v>0.6428571428571429</v>
      </c>
      <c r="O1107" s="17">
        <f>Tabla_cocina[[#This Row],[Tiempo de Preparacion]]/1440</f>
        <v>2.0833333333333332E-2</v>
      </c>
    </row>
    <row r="1108" spans="1:15" x14ac:dyDescent="0.3">
      <c r="A1108" s="1">
        <v>443</v>
      </c>
      <c r="B1108" s="1">
        <v>4</v>
      </c>
      <c r="C1108" s="2" t="s">
        <v>18</v>
      </c>
      <c r="D1108" s="2" t="s">
        <v>95</v>
      </c>
      <c r="E1108" s="3">
        <v>19</v>
      </c>
      <c r="F1108" s="3">
        <v>32</v>
      </c>
      <c r="G1108" s="1">
        <v>1</v>
      </c>
      <c r="H1108" s="1">
        <v>52</v>
      </c>
      <c r="I1108" s="2" t="s">
        <v>6</v>
      </c>
      <c r="J1108" s="7">
        <f>Tabla_cocina[[#This Row],[Precio Unitario]]*Tabla_cocina[[#This Row],[Cantidad Ordenada]]</f>
        <v>32</v>
      </c>
      <c r="K1108" s="7">
        <f>Tabla_cocina[[#This Row],[Total del Pedido]]</f>
        <v>32</v>
      </c>
      <c r="L1108" s="7">
        <f>Tabla_cocina[[#This Row],[Ganancia Bruta]]-Tabla_cocina[[#This Row],[Costo]]</f>
        <v>13</v>
      </c>
      <c r="M1108" s="7">
        <f>Tabla_cocina[[#This Row],[Costo Unitario]]*Tabla_cocina[[#This Row],[Cantidad Ordenada]]</f>
        <v>19</v>
      </c>
      <c r="N1108" s="12">
        <f>(Tabla_cocina[[#This Row],[Ganancia Neta]]/Tabla_cocina[[#This Row],[Costo]])</f>
        <v>0.68421052631578949</v>
      </c>
      <c r="O1108" s="17">
        <f>Tabla_cocina[[#This Row],[Tiempo de Preparacion]]/1440</f>
        <v>3.6111111111111108E-2</v>
      </c>
    </row>
    <row r="1109" spans="1:15" x14ac:dyDescent="0.3">
      <c r="A1109" s="1">
        <v>443</v>
      </c>
      <c r="B1109" s="1">
        <v>4</v>
      </c>
      <c r="C1109" s="2" t="s">
        <v>25</v>
      </c>
      <c r="D1109" s="2" t="s">
        <v>102</v>
      </c>
      <c r="E1109" s="3">
        <v>15</v>
      </c>
      <c r="F1109" s="3">
        <v>26</v>
      </c>
      <c r="G1109" s="1">
        <v>3</v>
      </c>
      <c r="H1109" s="1">
        <v>55</v>
      </c>
      <c r="I1109" s="2" t="s">
        <v>6</v>
      </c>
      <c r="J1109" s="7">
        <f>Tabla_cocina[[#This Row],[Precio Unitario]]*Tabla_cocina[[#This Row],[Cantidad Ordenada]]</f>
        <v>78</v>
      </c>
      <c r="K1109" s="7">
        <f>Tabla_cocina[[#This Row],[Total del Pedido]]</f>
        <v>78</v>
      </c>
      <c r="L1109" s="7">
        <f>Tabla_cocina[[#This Row],[Ganancia Bruta]]-Tabla_cocina[[#This Row],[Costo]]</f>
        <v>33</v>
      </c>
      <c r="M1109" s="7">
        <f>Tabla_cocina[[#This Row],[Costo Unitario]]*Tabla_cocina[[#This Row],[Cantidad Ordenada]]</f>
        <v>45</v>
      </c>
      <c r="N1109" s="12">
        <f>(Tabla_cocina[[#This Row],[Ganancia Neta]]/Tabla_cocina[[#This Row],[Costo]])</f>
        <v>0.73333333333333328</v>
      </c>
      <c r="O1109" s="17">
        <f>Tabla_cocina[[#This Row],[Tiempo de Preparacion]]/1440</f>
        <v>3.8194444444444448E-2</v>
      </c>
    </row>
    <row r="1110" spans="1:15" x14ac:dyDescent="0.3">
      <c r="A1110" s="1">
        <v>443</v>
      </c>
      <c r="B1110" s="1">
        <v>4</v>
      </c>
      <c r="C1110" s="2" t="s">
        <v>15</v>
      </c>
      <c r="D1110" s="2" t="s">
        <v>92</v>
      </c>
      <c r="E1110" s="3">
        <v>16</v>
      </c>
      <c r="F1110" s="3">
        <v>28</v>
      </c>
      <c r="G1110" s="1">
        <v>3</v>
      </c>
      <c r="H1110" s="1">
        <v>18</v>
      </c>
      <c r="I1110" s="2" t="s">
        <v>6</v>
      </c>
      <c r="J1110" s="7">
        <f>Tabla_cocina[[#This Row],[Precio Unitario]]*Tabla_cocina[[#This Row],[Cantidad Ordenada]]</f>
        <v>84</v>
      </c>
      <c r="K1110" s="7">
        <f>Tabla_cocina[[#This Row],[Total del Pedido]]</f>
        <v>84</v>
      </c>
      <c r="L1110" s="7">
        <f>Tabla_cocina[[#This Row],[Ganancia Bruta]]-Tabla_cocina[[#This Row],[Costo]]</f>
        <v>36</v>
      </c>
      <c r="M1110" s="7">
        <f>Tabla_cocina[[#This Row],[Costo Unitario]]*Tabla_cocina[[#This Row],[Cantidad Ordenada]]</f>
        <v>48</v>
      </c>
      <c r="N1110" s="12">
        <f>(Tabla_cocina[[#This Row],[Ganancia Neta]]/Tabla_cocina[[#This Row],[Costo]])</f>
        <v>0.75</v>
      </c>
      <c r="O1110" s="17">
        <f>Tabla_cocina[[#This Row],[Tiempo de Preparacion]]/1440</f>
        <v>1.2500000000000001E-2</v>
      </c>
    </row>
    <row r="1111" spans="1:15" x14ac:dyDescent="0.3">
      <c r="A1111" s="1">
        <v>444</v>
      </c>
      <c r="B1111" s="1">
        <v>8</v>
      </c>
      <c r="C1111" s="2" t="s">
        <v>22</v>
      </c>
      <c r="D1111" s="2" t="s">
        <v>99</v>
      </c>
      <c r="E1111" s="3">
        <v>14</v>
      </c>
      <c r="F1111" s="3">
        <v>23</v>
      </c>
      <c r="G1111" s="1">
        <v>1</v>
      </c>
      <c r="H1111" s="1">
        <v>32</v>
      </c>
      <c r="I1111" s="2" t="s">
        <v>8</v>
      </c>
      <c r="J1111" s="7">
        <f>Tabla_cocina[[#This Row],[Precio Unitario]]*Tabla_cocina[[#This Row],[Cantidad Ordenada]]</f>
        <v>23</v>
      </c>
      <c r="K1111" s="7">
        <f>Tabla_cocina[[#This Row],[Total del Pedido]]</f>
        <v>23</v>
      </c>
      <c r="L1111" s="7">
        <f>Tabla_cocina[[#This Row],[Ganancia Bruta]]-Tabla_cocina[[#This Row],[Costo]]</f>
        <v>9</v>
      </c>
      <c r="M1111" s="7">
        <f>Tabla_cocina[[#This Row],[Costo Unitario]]*Tabla_cocina[[#This Row],[Cantidad Ordenada]]</f>
        <v>14</v>
      </c>
      <c r="N1111" s="12">
        <f>(Tabla_cocina[[#This Row],[Ganancia Neta]]/Tabla_cocina[[#This Row],[Costo]])</f>
        <v>0.6428571428571429</v>
      </c>
      <c r="O1111" s="17">
        <f>Tabla_cocina[[#This Row],[Tiempo de Preparacion]]/1440</f>
        <v>2.2222222222222223E-2</v>
      </c>
    </row>
    <row r="1112" spans="1:15" x14ac:dyDescent="0.3">
      <c r="A1112" s="1">
        <v>444</v>
      </c>
      <c r="B1112" s="1">
        <v>8</v>
      </c>
      <c r="C1112" s="2" t="s">
        <v>5</v>
      </c>
      <c r="D1112" s="2" t="s">
        <v>84</v>
      </c>
      <c r="E1112" s="3">
        <v>14</v>
      </c>
      <c r="F1112" s="3">
        <v>24</v>
      </c>
      <c r="G1112" s="1">
        <v>3</v>
      </c>
      <c r="H1112" s="1">
        <v>49</v>
      </c>
      <c r="I1112" s="2" t="s">
        <v>8</v>
      </c>
      <c r="J1112" s="7">
        <f>Tabla_cocina[[#This Row],[Precio Unitario]]*Tabla_cocina[[#This Row],[Cantidad Ordenada]]</f>
        <v>72</v>
      </c>
      <c r="K1112" s="7">
        <f>Tabla_cocina[[#This Row],[Total del Pedido]]</f>
        <v>72</v>
      </c>
      <c r="L1112" s="7">
        <f>Tabla_cocina[[#This Row],[Ganancia Bruta]]-Tabla_cocina[[#This Row],[Costo]]</f>
        <v>30</v>
      </c>
      <c r="M1112" s="7">
        <f>Tabla_cocina[[#This Row],[Costo Unitario]]*Tabla_cocina[[#This Row],[Cantidad Ordenada]]</f>
        <v>42</v>
      </c>
      <c r="N1112" s="12">
        <f>(Tabla_cocina[[#This Row],[Ganancia Neta]]/Tabla_cocina[[#This Row],[Costo]])</f>
        <v>0.7142857142857143</v>
      </c>
      <c r="O1112" s="17">
        <f>Tabla_cocina[[#This Row],[Tiempo de Preparacion]]/1440</f>
        <v>3.4027777777777775E-2</v>
      </c>
    </row>
    <row r="1113" spans="1:15" x14ac:dyDescent="0.3">
      <c r="A1113" s="1">
        <v>445</v>
      </c>
      <c r="B1113" s="1">
        <v>6</v>
      </c>
      <c r="C1113" s="2" t="s">
        <v>10</v>
      </c>
      <c r="D1113" s="2" t="s">
        <v>87</v>
      </c>
      <c r="E1113" s="3">
        <v>16</v>
      </c>
      <c r="F1113" s="3">
        <v>27</v>
      </c>
      <c r="G1113" s="1">
        <v>3</v>
      </c>
      <c r="H1113" s="1">
        <v>26</v>
      </c>
      <c r="I1113" s="2" t="s">
        <v>6</v>
      </c>
      <c r="J1113" s="7">
        <f>Tabla_cocina[[#This Row],[Precio Unitario]]*Tabla_cocina[[#This Row],[Cantidad Ordenada]]</f>
        <v>81</v>
      </c>
      <c r="K1113" s="7">
        <f>Tabla_cocina[[#This Row],[Total del Pedido]]</f>
        <v>81</v>
      </c>
      <c r="L1113" s="7">
        <f>Tabla_cocina[[#This Row],[Ganancia Bruta]]-Tabla_cocina[[#This Row],[Costo]]</f>
        <v>33</v>
      </c>
      <c r="M1113" s="7">
        <f>Tabla_cocina[[#This Row],[Costo Unitario]]*Tabla_cocina[[#This Row],[Cantidad Ordenada]]</f>
        <v>48</v>
      </c>
      <c r="N1113" s="12">
        <f>(Tabla_cocina[[#This Row],[Ganancia Neta]]/Tabla_cocina[[#This Row],[Costo]])</f>
        <v>0.6875</v>
      </c>
      <c r="O1113" s="17">
        <f>Tabla_cocina[[#This Row],[Tiempo de Preparacion]]/1440</f>
        <v>1.8055555555555554E-2</v>
      </c>
    </row>
    <row r="1114" spans="1:15" x14ac:dyDescent="0.3">
      <c r="A1114" s="1">
        <v>446</v>
      </c>
      <c r="B1114" s="1">
        <v>12</v>
      </c>
      <c r="C1114" s="2" t="s">
        <v>23</v>
      </c>
      <c r="D1114" s="2" t="s">
        <v>100</v>
      </c>
      <c r="E1114" s="3">
        <v>13</v>
      </c>
      <c r="F1114" s="3">
        <v>21</v>
      </c>
      <c r="G1114" s="1">
        <v>1</v>
      </c>
      <c r="H1114" s="1">
        <v>8</v>
      </c>
      <c r="I1114" s="2" t="s">
        <v>8</v>
      </c>
      <c r="J1114" s="7">
        <f>Tabla_cocina[[#This Row],[Precio Unitario]]*Tabla_cocina[[#This Row],[Cantidad Ordenada]]</f>
        <v>21</v>
      </c>
      <c r="K1114" s="7">
        <f>Tabla_cocina[[#This Row],[Total del Pedido]]</f>
        <v>21</v>
      </c>
      <c r="L1114" s="7">
        <f>Tabla_cocina[[#This Row],[Ganancia Bruta]]-Tabla_cocina[[#This Row],[Costo]]</f>
        <v>8</v>
      </c>
      <c r="M1114" s="7">
        <f>Tabla_cocina[[#This Row],[Costo Unitario]]*Tabla_cocina[[#This Row],[Cantidad Ordenada]]</f>
        <v>13</v>
      </c>
      <c r="N1114" s="12">
        <f>(Tabla_cocina[[#This Row],[Ganancia Neta]]/Tabla_cocina[[#This Row],[Costo]])</f>
        <v>0.61538461538461542</v>
      </c>
      <c r="O1114" s="17">
        <f>Tabla_cocina[[#This Row],[Tiempo de Preparacion]]/1440</f>
        <v>5.5555555555555558E-3</v>
      </c>
    </row>
    <row r="1115" spans="1:15" x14ac:dyDescent="0.3">
      <c r="A1115" s="1">
        <v>447</v>
      </c>
      <c r="B1115" s="1">
        <v>8</v>
      </c>
      <c r="C1115" s="2" t="s">
        <v>21</v>
      </c>
      <c r="D1115" s="2" t="s">
        <v>98</v>
      </c>
      <c r="E1115" s="3">
        <v>12</v>
      </c>
      <c r="F1115" s="3">
        <v>20</v>
      </c>
      <c r="G1115" s="1">
        <v>2</v>
      </c>
      <c r="H1115" s="1">
        <v>29</v>
      </c>
      <c r="I1115" s="2" t="s">
        <v>8</v>
      </c>
      <c r="J1115" s="7">
        <f>Tabla_cocina[[#This Row],[Precio Unitario]]*Tabla_cocina[[#This Row],[Cantidad Ordenada]]</f>
        <v>40</v>
      </c>
      <c r="K1115" s="7">
        <f>Tabla_cocina[[#This Row],[Total del Pedido]]</f>
        <v>40</v>
      </c>
      <c r="L1115" s="7">
        <f>Tabla_cocina[[#This Row],[Ganancia Bruta]]-Tabla_cocina[[#This Row],[Costo]]</f>
        <v>16</v>
      </c>
      <c r="M1115" s="7">
        <f>Tabla_cocina[[#This Row],[Costo Unitario]]*Tabla_cocina[[#This Row],[Cantidad Ordenada]]</f>
        <v>24</v>
      </c>
      <c r="N1115" s="12">
        <f>(Tabla_cocina[[#This Row],[Ganancia Neta]]/Tabla_cocina[[#This Row],[Costo]])</f>
        <v>0.66666666666666663</v>
      </c>
      <c r="O1115" s="17">
        <f>Tabla_cocina[[#This Row],[Tiempo de Preparacion]]/1440</f>
        <v>2.013888888888889E-2</v>
      </c>
    </row>
    <row r="1116" spans="1:15" x14ac:dyDescent="0.3">
      <c r="A1116" s="1">
        <v>447</v>
      </c>
      <c r="B1116" s="1">
        <v>8</v>
      </c>
      <c r="C1116" s="2" t="s">
        <v>16</v>
      </c>
      <c r="D1116" s="2" t="s">
        <v>93</v>
      </c>
      <c r="E1116" s="3">
        <v>11</v>
      </c>
      <c r="F1116" s="3">
        <v>19</v>
      </c>
      <c r="G1116" s="1">
        <v>3</v>
      </c>
      <c r="H1116" s="1">
        <v>50</v>
      </c>
      <c r="I1116" s="2" t="s">
        <v>8</v>
      </c>
      <c r="J1116" s="7">
        <f>Tabla_cocina[[#This Row],[Precio Unitario]]*Tabla_cocina[[#This Row],[Cantidad Ordenada]]</f>
        <v>57</v>
      </c>
      <c r="K1116" s="7">
        <f>Tabla_cocina[[#This Row],[Total del Pedido]]</f>
        <v>57</v>
      </c>
      <c r="L1116" s="7">
        <f>Tabla_cocina[[#This Row],[Ganancia Bruta]]-Tabla_cocina[[#This Row],[Costo]]</f>
        <v>24</v>
      </c>
      <c r="M1116" s="7">
        <f>Tabla_cocina[[#This Row],[Costo Unitario]]*Tabla_cocina[[#This Row],[Cantidad Ordenada]]</f>
        <v>33</v>
      </c>
      <c r="N1116" s="12">
        <f>(Tabla_cocina[[#This Row],[Ganancia Neta]]/Tabla_cocina[[#This Row],[Costo]])</f>
        <v>0.72727272727272729</v>
      </c>
      <c r="O1116" s="17">
        <f>Tabla_cocina[[#This Row],[Tiempo de Preparacion]]/1440</f>
        <v>3.4722222222222224E-2</v>
      </c>
    </row>
    <row r="1117" spans="1:15" x14ac:dyDescent="0.3">
      <c r="A1117" s="1">
        <v>447</v>
      </c>
      <c r="B1117" s="1">
        <v>8</v>
      </c>
      <c r="C1117" s="2" t="s">
        <v>15</v>
      </c>
      <c r="D1117" s="2" t="s">
        <v>92</v>
      </c>
      <c r="E1117" s="3">
        <v>16</v>
      </c>
      <c r="F1117" s="3">
        <v>28</v>
      </c>
      <c r="G1117" s="1">
        <v>3</v>
      </c>
      <c r="H1117" s="1">
        <v>7</v>
      </c>
      <c r="I1117" s="2" t="s">
        <v>6</v>
      </c>
      <c r="J1117" s="7">
        <f>Tabla_cocina[[#This Row],[Precio Unitario]]*Tabla_cocina[[#This Row],[Cantidad Ordenada]]</f>
        <v>84</v>
      </c>
      <c r="K1117" s="7">
        <f>Tabla_cocina[[#This Row],[Total del Pedido]]</f>
        <v>84</v>
      </c>
      <c r="L1117" s="7">
        <f>Tabla_cocina[[#This Row],[Ganancia Bruta]]-Tabla_cocina[[#This Row],[Costo]]</f>
        <v>36</v>
      </c>
      <c r="M1117" s="7">
        <f>Tabla_cocina[[#This Row],[Costo Unitario]]*Tabla_cocina[[#This Row],[Cantidad Ordenada]]</f>
        <v>48</v>
      </c>
      <c r="N1117" s="12">
        <f>(Tabla_cocina[[#This Row],[Ganancia Neta]]/Tabla_cocina[[#This Row],[Costo]])</f>
        <v>0.75</v>
      </c>
      <c r="O1117" s="17">
        <f>Tabla_cocina[[#This Row],[Tiempo de Preparacion]]/1440</f>
        <v>4.8611111111111112E-3</v>
      </c>
    </row>
    <row r="1118" spans="1:15" x14ac:dyDescent="0.3">
      <c r="A1118" s="1">
        <v>448</v>
      </c>
      <c r="B1118" s="1">
        <v>4</v>
      </c>
      <c r="C1118" s="2" t="s">
        <v>16</v>
      </c>
      <c r="D1118" s="2" t="s">
        <v>93</v>
      </c>
      <c r="E1118" s="3">
        <v>11</v>
      </c>
      <c r="F1118" s="3">
        <v>19</v>
      </c>
      <c r="G1118" s="1">
        <v>2</v>
      </c>
      <c r="H1118" s="1">
        <v>26</v>
      </c>
      <c r="I1118" s="2" t="s">
        <v>8</v>
      </c>
      <c r="J1118" s="7">
        <f>Tabla_cocina[[#This Row],[Precio Unitario]]*Tabla_cocina[[#This Row],[Cantidad Ordenada]]</f>
        <v>38</v>
      </c>
      <c r="K1118" s="7">
        <f>Tabla_cocina[[#This Row],[Total del Pedido]]</f>
        <v>38</v>
      </c>
      <c r="L1118" s="7">
        <f>Tabla_cocina[[#This Row],[Ganancia Bruta]]-Tabla_cocina[[#This Row],[Costo]]</f>
        <v>16</v>
      </c>
      <c r="M1118" s="7">
        <f>Tabla_cocina[[#This Row],[Costo Unitario]]*Tabla_cocina[[#This Row],[Cantidad Ordenada]]</f>
        <v>22</v>
      </c>
      <c r="N1118" s="12">
        <f>(Tabla_cocina[[#This Row],[Ganancia Neta]]/Tabla_cocina[[#This Row],[Costo]])</f>
        <v>0.72727272727272729</v>
      </c>
      <c r="O1118" s="17">
        <f>Tabla_cocina[[#This Row],[Tiempo de Preparacion]]/1440</f>
        <v>1.8055555555555554E-2</v>
      </c>
    </row>
    <row r="1119" spans="1:15" x14ac:dyDescent="0.3">
      <c r="A1119" s="1">
        <v>448</v>
      </c>
      <c r="B1119" s="1">
        <v>4</v>
      </c>
      <c r="C1119" s="2" t="s">
        <v>14</v>
      </c>
      <c r="D1119" s="2" t="s">
        <v>91</v>
      </c>
      <c r="E1119" s="3">
        <v>20</v>
      </c>
      <c r="F1119" s="3">
        <v>33</v>
      </c>
      <c r="G1119" s="1">
        <v>3</v>
      </c>
      <c r="H1119" s="1">
        <v>40</v>
      </c>
      <c r="I1119" s="2" t="s">
        <v>8</v>
      </c>
      <c r="J1119" s="7">
        <f>Tabla_cocina[[#This Row],[Precio Unitario]]*Tabla_cocina[[#This Row],[Cantidad Ordenada]]</f>
        <v>99</v>
      </c>
      <c r="K1119" s="7">
        <f>Tabla_cocina[[#This Row],[Total del Pedido]]</f>
        <v>99</v>
      </c>
      <c r="L1119" s="7">
        <f>Tabla_cocina[[#This Row],[Ganancia Bruta]]-Tabla_cocina[[#This Row],[Costo]]</f>
        <v>39</v>
      </c>
      <c r="M1119" s="7">
        <f>Tabla_cocina[[#This Row],[Costo Unitario]]*Tabla_cocina[[#This Row],[Cantidad Ordenada]]</f>
        <v>60</v>
      </c>
      <c r="N1119" s="12">
        <f>(Tabla_cocina[[#This Row],[Ganancia Neta]]/Tabla_cocina[[#This Row],[Costo]])</f>
        <v>0.65</v>
      </c>
      <c r="O1119" s="17">
        <f>Tabla_cocina[[#This Row],[Tiempo de Preparacion]]/1440</f>
        <v>2.7777777777777776E-2</v>
      </c>
    </row>
    <row r="1120" spans="1:15" x14ac:dyDescent="0.3">
      <c r="A1120" s="1">
        <v>449</v>
      </c>
      <c r="B1120" s="1">
        <v>3</v>
      </c>
      <c r="C1120" s="2" t="s">
        <v>18</v>
      </c>
      <c r="D1120" s="2" t="s">
        <v>95</v>
      </c>
      <c r="E1120" s="3">
        <v>19</v>
      </c>
      <c r="F1120" s="3">
        <v>32</v>
      </c>
      <c r="G1120" s="1">
        <v>2</v>
      </c>
      <c r="H1120" s="1">
        <v>33</v>
      </c>
      <c r="I1120" s="2" t="s">
        <v>8</v>
      </c>
      <c r="J1120" s="7">
        <f>Tabla_cocina[[#This Row],[Precio Unitario]]*Tabla_cocina[[#This Row],[Cantidad Ordenada]]</f>
        <v>64</v>
      </c>
      <c r="K1120" s="7">
        <f>Tabla_cocina[[#This Row],[Total del Pedido]]</f>
        <v>64</v>
      </c>
      <c r="L1120" s="7">
        <f>Tabla_cocina[[#This Row],[Ganancia Bruta]]-Tabla_cocina[[#This Row],[Costo]]</f>
        <v>26</v>
      </c>
      <c r="M1120" s="7">
        <f>Tabla_cocina[[#This Row],[Costo Unitario]]*Tabla_cocina[[#This Row],[Cantidad Ordenada]]</f>
        <v>38</v>
      </c>
      <c r="N1120" s="12">
        <f>(Tabla_cocina[[#This Row],[Ganancia Neta]]/Tabla_cocina[[#This Row],[Costo]])</f>
        <v>0.68421052631578949</v>
      </c>
      <c r="O1120" s="17">
        <f>Tabla_cocina[[#This Row],[Tiempo de Preparacion]]/1440</f>
        <v>2.2916666666666665E-2</v>
      </c>
    </row>
    <row r="1121" spans="1:15" x14ac:dyDescent="0.3">
      <c r="A1121" s="1">
        <v>450</v>
      </c>
      <c r="B1121" s="1">
        <v>9</v>
      </c>
      <c r="C1121" s="2" t="s">
        <v>24</v>
      </c>
      <c r="D1121" s="2" t="s">
        <v>101</v>
      </c>
      <c r="E1121" s="3">
        <v>10</v>
      </c>
      <c r="F1121" s="3">
        <v>18</v>
      </c>
      <c r="G1121" s="1">
        <v>2</v>
      </c>
      <c r="H1121" s="1">
        <v>13</v>
      </c>
      <c r="I1121" s="2" t="s">
        <v>8</v>
      </c>
      <c r="J1121" s="7">
        <f>Tabla_cocina[[#This Row],[Precio Unitario]]*Tabla_cocina[[#This Row],[Cantidad Ordenada]]</f>
        <v>36</v>
      </c>
      <c r="K1121" s="7">
        <f>Tabla_cocina[[#This Row],[Total del Pedido]]</f>
        <v>36</v>
      </c>
      <c r="L1121" s="7">
        <f>Tabla_cocina[[#This Row],[Ganancia Bruta]]-Tabla_cocina[[#This Row],[Costo]]</f>
        <v>16</v>
      </c>
      <c r="M1121" s="7">
        <f>Tabla_cocina[[#This Row],[Costo Unitario]]*Tabla_cocina[[#This Row],[Cantidad Ordenada]]</f>
        <v>20</v>
      </c>
      <c r="N1121" s="12">
        <f>(Tabla_cocina[[#This Row],[Ganancia Neta]]/Tabla_cocina[[#This Row],[Costo]])</f>
        <v>0.8</v>
      </c>
      <c r="O1121" s="17">
        <f>Tabla_cocina[[#This Row],[Tiempo de Preparacion]]/1440</f>
        <v>9.0277777777777769E-3</v>
      </c>
    </row>
    <row r="1122" spans="1:15" x14ac:dyDescent="0.3">
      <c r="A1122" s="1">
        <v>450</v>
      </c>
      <c r="B1122" s="1">
        <v>9</v>
      </c>
      <c r="C1122" s="2" t="s">
        <v>12</v>
      </c>
      <c r="D1122" s="2" t="s">
        <v>89</v>
      </c>
      <c r="E1122" s="3">
        <v>22</v>
      </c>
      <c r="F1122" s="3">
        <v>36</v>
      </c>
      <c r="G1122" s="1">
        <v>1</v>
      </c>
      <c r="H1122" s="1">
        <v>21</v>
      </c>
      <c r="I1122" s="2" t="s">
        <v>6</v>
      </c>
      <c r="J1122" s="7">
        <f>Tabla_cocina[[#This Row],[Precio Unitario]]*Tabla_cocina[[#This Row],[Cantidad Ordenada]]</f>
        <v>36</v>
      </c>
      <c r="K1122" s="7">
        <f>Tabla_cocina[[#This Row],[Total del Pedido]]</f>
        <v>36</v>
      </c>
      <c r="L1122" s="7">
        <f>Tabla_cocina[[#This Row],[Ganancia Bruta]]-Tabla_cocina[[#This Row],[Costo]]</f>
        <v>14</v>
      </c>
      <c r="M1122" s="7">
        <f>Tabla_cocina[[#This Row],[Costo Unitario]]*Tabla_cocina[[#This Row],[Cantidad Ordenada]]</f>
        <v>22</v>
      </c>
      <c r="N1122" s="12">
        <f>(Tabla_cocina[[#This Row],[Ganancia Neta]]/Tabla_cocina[[#This Row],[Costo]])</f>
        <v>0.63636363636363635</v>
      </c>
      <c r="O1122" s="17">
        <f>Tabla_cocina[[#This Row],[Tiempo de Preparacion]]/1440</f>
        <v>1.4583333333333334E-2</v>
      </c>
    </row>
    <row r="1123" spans="1:15" x14ac:dyDescent="0.3">
      <c r="A1123" s="1">
        <v>451</v>
      </c>
      <c r="B1123" s="1">
        <v>3</v>
      </c>
      <c r="C1123" s="2" t="s">
        <v>17</v>
      </c>
      <c r="D1123" s="2" t="s">
        <v>94</v>
      </c>
      <c r="E1123" s="3">
        <v>21</v>
      </c>
      <c r="F1123" s="3">
        <v>35</v>
      </c>
      <c r="G1123" s="1">
        <v>1</v>
      </c>
      <c r="H1123" s="1">
        <v>23</v>
      </c>
      <c r="I1123" s="2" t="s">
        <v>8</v>
      </c>
      <c r="J1123" s="7">
        <f>Tabla_cocina[[#This Row],[Precio Unitario]]*Tabla_cocina[[#This Row],[Cantidad Ordenada]]</f>
        <v>35</v>
      </c>
      <c r="K1123" s="7">
        <f>Tabla_cocina[[#This Row],[Total del Pedido]]</f>
        <v>35</v>
      </c>
      <c r="L1123" s="7">
        <f>Tabla_cocina[[#This Row],[Ganancia Bruta]]-Tabla_cocina[[#This Row],[Costo]]</f>
        <v>14</v>
      </c>
      <c r="M1123" s="7">
        <f>Tabla_cocina[[#This Row],[Costo Unitario]]*Tabla_cocina[[#This Row],[Cantidad Ordenada]]</f>
        <v>21</v>
      </c>
      <c r="N1123" s="12">
        <f>(Tabla_cocina[[#This Row],[Ganancia Neta]]/Tabla_cocina[[#This Row],[Costo]])</f>
        <v>0.66666666666666663</v>
      </c>
      <c r="O1123" s="17">
        <f>Tabla_cocina[[#This Row],[Tiempo de Preparacion]]/1440</f>
        <v>1.5972222222222221E-2</v>
      </c>
    </row>
    <row r="1124" spans="1:15" x14ac:dyDescent="0.3">
      <c r="A1124" s="1">
        <v>451</v>
      </c>
      <c r="B1124" s="1">
        <v>3</v>
      </c>
      <c r="C1124" s="2" t="s">
        <v>22</v>
      </c>
      <c r="D1124" s="2" t="s">
        <v>99</v>
      </c>
      <c r="E1124" s="3">
        <v>14</v>
      </c>
      <c r="F1124" s="3">
        <v>23</v>
      </c>
      <c r="G1124" s="1">
        <v>1</v>
      </c>
      <c r="H1124" s="1">
        <v>41</v>
      </c>
      <c r="I1124" s="2" t="s">
        <v>8</v>
      </c>
      <c r="J1124" s="7">
        <f>Tabla_cocina[[#This Row],[Precio Unitario]]*Tabla_cocina[[#This Row],[Cantidad Ordenada]]</f>
        <v>23</v>
      </c>
      <c r="K1124" s="7">
        <f>Tabla_cocina[[#This Row],[Total del Pedido]]</f>
        <v>23</v>
      </c>
      <c r="L1124" s="7">
        <f>Tabla_cocina[[#This Row],[Ganancia Bruta]]-Tabla_cocina[[#This Row],[Costo]]</f>
        <v>9</v>
      </c>
      <c r="M1124" s="7">
        <f>Tabla_cocina[[#This Row],[Costo Unitario]]*Tabla_cocina[[#This Row],[Cantidad Ordenada]]</f>
        <v>14</v>
      </c>
      <c r="N1124" s="12">
        <f>(Tabla_cocina[[#This Row],[Ganancia Neta]]/Tabla_cocina[[#This Row],[Costo]])</f>
        <v>0.6428571428571429</v>
      </c>
      <c r="O1124" s="17">
        <f>Tabla_cocina[[#This Row],[Tiempo de Preparacion]]/1440</f>
        <v>2.8472222222222222E-2</v>
      </c>
    </row>
    <row r="1125" spans="1:15" x14ac:dyDescent="0.3">
      <c r="A1125" s="1">
        <v>451</v>
      </c>
      <c r="B1125" s="1">
        <v>3</v>
      </c>
      <c r="C1125" s="2" t="s">
        <v>20</v>
      </c>
      <c r="D1125" s="2" t="s">
        <v>97</v>
      </c>
      <c r="E1125" s="3">
        <v>20</v>
      </c>
      <c r="F1125" s="3">
        <v>34</v>
      </c>
      <c r="G1125" s="1">
        <v>1</v>
      </c>
      <c r="H1125" s="1">
        <v>39</v>
      </c>
      <c r="I1125" s="2" t="s">
        <v>6</v>
      </c>
      <c r="J1125" s="7">
        <f>Tabla_cocina[[#This Row],[Precio Unitario]]*Tabla_cocina[[#This Row],[Cantidad Ordenada]]</f>
        <v>34</v>
      </c>
      <c r="K1125" s="7">
        <f>Tabla_cocina[[#This Row],[Total del Pedido]]</f>
        <v>34</v>
      </c>
      <c r="L1125" s="7">
        <f>Tabla_cocina[[#This Row],[Ganancia Bruta]]-Tabla_cocina[[#This Row],[Costo]]</f>
        <v>14</v>
      </c>
      <c r="M1125" s="7">
        <f>Tabla_cocina[[#This Row],[Costo Unitario]]*Tabla_cocina[[#This Row],[Cantidad Ordenada]]</f>
        <v>20</v>
      </c>
      <c r="N1125" s="12">
        <f>(Tabla_cocina[[#This Row],[Ganancia Neta]]/Tabla_cocina[[#This Row],[Costo]])</f>
        <v>0.7</v>
      </c>
      <c r="O1125" s="17">
        <f>Tabla_cocina[[#This Row],[Tiempo de Preparacion]]/1440</f>
        <v>2.7083333333333334E-2</v>
      </c>
    </row>
    <row r="1126" spans="1:15" x14ac:dyDescent="0.3">
      <c r="A1126" s="1">
        <v>452</v>
      </c>
      <c r="B1126" s="1">
        <v>9</v>
      </c>
      <c r="C1126" s="2" t="s">
        <v>9</v>
      </c>
      <c r="D1126" s="2" t="s">
        <v>86</v>
      </c>
      <c r="E1126" s="3">
        <v>19</v>
      </c>
      <c r="F1126" s="3">
        <v>31</v>
      </c>
      <c r="G1126" s="1">
        <v>3</v>
      </c>
      <c r="H1126" s="1">
        <v>53</v>
      </c>
      <c r="I1126" s="2" t="s">
        <v>6</v>
      </c>
      <c r="J1126" s="7">
        <f>Tabla_cocina[[#This Row],[Precio Unitario]]*Tabla_cocina[[#This Row],[Cantidad Ordenada]]</f>
        <v>93</v>
      </c>
      <c r="K1126" s="7">
        <f>Tabla_cocina[[#This Row],[Total del Pedido]]</f>
        <v>93</v>
      </c>
      <c r="L1126" s="7">
        <f>Tabla_cocina[[#This Row],[Ganancia Bruta]]-Tabla_cocina[[#This Row],[Costo]]</f>
        <v>36</v>
      </c>
      <c r="M1126" s="7">
        <f>Tabla_cocina[[#This Row],[Costo Unitario]]*Tabla_cocina[[#This Row],[Cantidad Ordenada]]</f>
        <v>57</v>
      </c>
      <c r="N1126" s="12">
        <f>(Tabla_cocina[[#This Row],[Ganancia Neta]]/Tabla_cocina[[#This Row],[Costo]])</f>
        <v>0.63157894736842102</v>
      </c>
      <c r="O1126" s="17">
        <f>Tabla_cocina[[#This Row],[Tiempo de Preparacion]]/1440</f>
        <v>3.6805555555555557E-2</v>
      </c>
    </row>
    <row r="1127" spans="1:15" x14ac:dyDescent="0.3">
      <c r="A1127" s="1">
        <v>452</v>
      </c>
      <c r="B1127" s="1">
        <v>9</v>
      </c>
      <c r="C1127" s="2" t="s">
        <v>19</v>
      </c>
      <c r="D1127" s="2" t="s">
        <v>96</v>
      </c>
      <c r="E1127" s="3">
        <v>13</v>
      </c>
      <c r="F1127" s="3">
        <v>22</v>
      </c>
      <c r="G1127" s="1">
        <v>2</v>
      </c>
      <c r="H1127" s="1">
        <v>28</v>
      </c>
      <c r="I1127" s="2" t="s">
        <v>6</v>
      </c>
      <c r="J1127" s="7">
        <f>Tabla_cocina[[#This Row],[Precio Unitario]]*Tabla_cocina[[#This Row],[Cantidad Ordenada]]</f>
        <v>44</v>
      </c>
      <c r="K1127" s="7">
        <f>Tabla_cocina[[#This Row],[Total del Pedido]]</f>
        <v>44</v>
      </c>
      <c r="L1127" s="7">
        <f>Tabla_cocina[[#This Row],[Ganancia Bruta]]-Tabla_cocina[[#This Row],[Costo]]</f>
        <v>18</v>
      </c>
      <c r="M1127" s="7">
        <f>Tabla_cocina[[#This Row],[Costo Unitario]]*Tabla_cocina[[#This Row],[Cantidad Ordenada]]</f>
        <v>26</v>
      </c>
      <c r="N1127" s="12">
        <f>(Tabla_cocina[[#This Row],[Ganancia Neta]]/Tabla_cocina[[#This Row],[Costo]])</f>
        <v>0.69230769230769229</v>
      </c>
      <c r="O1127" s="17">
        <f>Tabla_cocina[[#This Row],[Tiempo de Preparacion]]/1440</f>
        <v>1.9444444444444445E-2</v>
      </c>
    </row>
    <row r="1128" spans="1:15" x14ac:dyDescent="0.3">
      <c r="A1128" s="1">
        <v>452</v>
      </c>
      <c r="B1128" s="1">
        <v>9</v>
      </c>
      <c r="C1128" s="2" t="s">
        <v>23</v>
      </c>
      <c r="D1128" s="2" t="s">
        <v>100</v>
      </c>
      <c r="E1128" s="3">
        <v>13</v>
      </c>
      <c r="F1128" s="3">
        <v>21</v>
      </c>
      <c r="G1128" s="1">
        <v>1</v>
      </c>
      <c r="H1128" s="1">
        <v>42</v>
      </c>
      <c r="I1128" s="2" t="s">
        <v>8</v>
      </c>
      <c r="J1128" s="7">
        <f>Tabla_cocina[[#This Row],[Precio Unitario]]*Tabla_cocina[[#This Row],[Cantidad Ordenada]]</f>
        <v>21</v>
      </c>
      <c r="K1128" s="7">
        <f>Tabla_cocina[[#This Row],[Total del Pedido]]</f>
        <v>21</v>
      </c>
      <c r="L1128" s="7">
        <f>Tabla_cocina[[#This Row],[Ganancia Bruta]]-Tabla_cocina[[#This Row],[Costo]]</f>
        <v>8</v>
      </c>
      <c r="M1128" s="7">
        <f>Tabla_cocina[[#This Row],[Costo Unitario]]*Tabla_cocina[[#This Row],[Cantidad Ordenada]]</f>
        <v>13</v>
      </c>
      <c r="N1128" s="12">
        <f>(Tabla_cocina[[#This Row],[Ganancia Neta]]/Tabla_cocina[[#This Row],[Costo]])</f>
        <v>0.61538461538461542</v>
      </c>
      <c r="O1128" s="17">
        <f>Tabla_cocina[[#This Row],[Tiempo de Preparacion]]/1440</f>
        <v>2.9166666666666667E-2</v>
      </c>
    </row>
    <row r="1129" spans="1:15" x14ac:dyDescent="0.3">
      <c r="A1129" s="1">
        <v>453</v>
      </c>
      <c r="B1129" s="1">
        <v>6</v>
      </c>
      <c r="C1129" s="2" t="s">
        <v>20</v>
      </c>
      <c r="D1129" s="2" t="s">
        <v>97</v>
      </c>
      <c r="E1129" s="3">
        <v>20</v>
      </c>
      <c r="F1129" s="3">
        <v>34</v>
      </c>
      <c r="G1129" s="1">
        <v>1</v>
      </c>
      <c r="H1129" s="1">
        <v>42</v>
      </c>
      <c r="I1129" s="2" t="s">
        <v>6</v>
      </c>
      <c r="J1129" s="7">
        <f>Tabla_cocina[[#This Row],[Precio Unitario]]*Tabla_cocina[[#This Row],[Cantidad Ordenada]]</f>
        <v>34</v>
      </c>
      <c r="K1129" s="7">
        <f>Tabla_cocina[[#This Row],[Total del Pedido]]</f>
        <v>34</v>
      </c>
      <c r="L1129" s="7">
        <f>Tabla_cocina[[#This Row],[Ganancia Bruta]]-Tabla_cocina[[#This Row],[Costo]]</f>
        <v>14</v>
      </c>
      <c r="M1129" s="7">
        <f>Tabla_cocina[[#This Row],[Costo Unitario]]*Tabla_cocina[[#This Row],[Cantidad Ordenada]]</f>
        <v>20</v>
      </c>
      <c r="N1129" s="12">
        <f>(Tabla_cocina[[#This Row],[Ganancia Neta]]/Tabla_cocina[[#This Row],[Costo]])</f>
        <v>0.7</v>
      </c>
      <c r="O1129" s="17">
        <f>Tabla_cocina[[#This Row],[Tiempo de Preparacion]]/1440</f>
        <v>2.9166666666666667E-2</v>
      </c>
    </row>
    <row r="1130" spans="1:15" x14ac:dyDescent="0.3">
      <c r="A1130" s="1">
        <v>453</v>
      </c>
      <c r="B1130" s="1">
        <v>6</v>
      </c>
      <c r="C1130" s="2" t="s">
        <v>18</v>
      </c>
      <c r="D1130" s="2" t="s">
        <v>95</v>
      </c>
      <c r="E1130" s="3">
        <v>19</v>
      </c>
      <c r="F1130" s="3">
        <v>32</v>
      </c>
      <c r="G1130" s="1">
        <v>3</v>
      </c>
      <c r="H1130" s="1">
        <v>58</v>
      </c>
      <c r="I1130" s="2" t="s">
        <v>6</v>
      </c>
      <c r="J1130" s="7">
        <f>Tabla_cocina[[#This Row],[Precio Unitario]]*Tabla_cocina[[#This Row],[Cantidad Ordenada]]</f>
        <v>96</v>
      </c>
      <c r="K1130" s="7">
        <f>Tabla_cocina[[#This Row],[Total del Pedido]]</f>
        <v>96</v>
      </c>
      <c r="L1130" s="7">
        <f>Tabla_cocina[[#This Row],[Ganancia Bruta]]-Tabla_cocina[[#This Row],[Costo]]</f>
        <v>39</v>
      </c>
      <c r="M1130" s="7">
        <f>Tabla_cocina[[#This Row],[Costo Unitario]]*Tabla_cocina[[#This Row],[Cantidad Ordenada]]</f>
        <v>57</v>
      </c>
      <c r="N1130" s="12">
        <f>(Tabla_cocina[[#This Row],[Ganancia Neta]]/Tabla_cocina[[#This Row],[Costo]])</f>
        <v>0.68421052631578949</v>
      </c>
      <c r="O1130" s="17">
        <f>Tabla_cocina[[#This Row],[Tiempo de Preparacion]]/1440</f>
        <v>4.027777777777778E-2</v>
      </c>
    </row>
    <row r="1131" spans="1:15" x14ac:dyDescent="0.3">
      <c r="A1131" s="1">
        <v>454</v>
      </c>
      <c r="B1131" s="1">
        <v>1</v>
      </c>
      <c r="C1131" s="2" t="s">
        <v>10</v>
      </c>
      <c r="D1131" s="2" t="s">
        <v>87</v>
      </c>
      <c r="E1131" s="3">
        <v>16</v>
      </c>
      <c r="F1131" s="3">
        <v>27</v>
      </c>
      <c r="G1131" s="1">
        <v>2</v>
      </c>
      <c r="H1131" s="1">
        <v>49</v>
      </c>
      <c r="I1131" s="2" t="s">
        <v>6</v>
      </c>
      <c r="J1131" s="7">
        <f>Tabla_cocina[[#This Row],[Precio Unitario]]*Tabla_cocina[[#This Row],[Cantidad Ordenada]]</f>
        <v>54</v>
      </c>
      <c r="K1131" s="7">
        <f>Tabla_cocina[[#This Row],[Total del Pedido]]</f>
        <v>54</v>
      </c>
      <c r="L1131" s="7">
        <f>Tabla_cocina[[#This Row],[Ganancia Bruta]]-Tabla_cocina[[#This Row],[Costo]]</f>
        <v>22</v>
      </c>
      <c r="M1131" s="7">
        <f>Tabla_cocina[[#This Row],[Costo Unitario]]*Tabla_cocina[[#This Row],[Cantidad Ordenada]]</f>
        <v>32</v>
      </c>
      <c r="N1131" s="12">
        <f>(Tabla_cocina[[#This Row],[Ganancia Neta]]/Tabla_cocina[[#This Row],[Costo]])</f>
        <v>0.6875</v>
      </c>
      <c r="O1131" s="17">
        <f>Tabla_cocina[[#This Row],[Tiempo de Preparacion]]/1440</f>
        <v>3.4027777777777775E-2</v>
      </c>
    </row>
    <row r="1132" spans="1:15" x14ac:dyDescent="0.3">
      <c r="A1132" s="1">
        <v>454</v>
      </c>
      <c r="B1132" s="1">
        <v>1</v>
      </c>
      <c r="C1132" s="2" t="s">
        <v>16</v>
      </c>
      <c r="D1132" s="2" t="s">
        <v>93</v>
      </c>
      <c r="E1132" s="3">
        <v>11</v>
      </c>
      <c r="F1132" s="3">
        <v>19</v>
      </c>
      <c r="G1132" s="1">
        <v>3</v>
      </c>
      <c r="H1132" s="1">
        <v>18</v>
      </c>
      <c r="I1132" s="2" t="s">
        <v>8</v>
      </c>
      <c r="J1132" s="7">
        <f>Tabla_cocina[[#This Row],[Precio Unitario]]*Tabla_cocina[[#This Row],[Cantidad Ordenada]]</f>
        <v>57</v>
      </c>
      <c r="K1132" s="7">
        <f>Tabla_cocina[[#This Row],[Total del Pedido]]</f>
        <v>57</v>
      </c>
      <c r="L1132" s="7">
        <f>Tabla_cocina[[#This Row],[Ganancia Bruta]]-Tabla_cocina[[#This Row],[Costo]]</f>
        <v>24</v>
      </c>
      <c r="M1132" s="7">
        <f>Tabla_cocina[[#This Row],[Costo Unitario]]*Tabla_cocina[[#This Row],[Cantidad Ordenada]]</f>
        <v>33</v>
      </c>
      <c r="N1132" s="12">
        <f>(Tabla_cocina[[#This Row],[Ganancia Neta]]/Tabla_cocina[[#This Row],[Costo]])</f>
        <v>0.72727272727272729</v>
      </c>
      <c r="O1132" s="17">
        <f>Tabla_cocina[[#This Row],[Tiempo de Preparacion]]/1440</f>
        <v>1.2500000000000001E-2</v>
      </c>
    </row>
    <row r="1133" spans="1:15" x14ac:dyDescent="0.3">
      <c r="A1133" s="1">
        <v>454</v>
      </c>
      <c r="B1133" s="1">
        <v>1</v>
      </c>
      <c r="C1133" s="2" t="s">
        <v>12</v>
      </c>
      <c r="D1133" s="2" t="s">
        <v>89</v>
      </c>
      <c r="E1133" s="3">
        <v>22</v>
      </c>
      <c r="F1133" s="3">
        <v>36</v>
      </c>
      <c r="G1133" s="1">
        <v>2</v>
      </c>
      <c r="H1133" s="1">
        <v>42</v>
      </c>
      <c r="I1133" s="2" t="s">
        <v>8</v>
      </c>
      <c r="J1133" s="7">
        <f>Tabla_cocina[[#This Row],[Precio Unitario]]*Tabla_cocina[[#This Row],[Cantidad Ordenada]]</f>
        <v>72</v>
      </c>
      <c r="K1133" s="7">
        <f>Tabla_cocina[[#This Row],[Total del Pedido]]</f>
        <v>72</v>
      </c>
      <c r="L1133" s="7">
        <f>Tabla_cocina[[#This Row],[Ganancia Bruta]]-Tabla_cocina[[#This Row],[Costo]]</f>
        <v>28</v>
      </c>
      <c r="M1133" s="7">
        <f>Tabla_cocina[[#This Row],[Costo Unitario]]*Tabla_cocina[[#This Row],[Cantidad Ordenada]]</f>
        <v>44</v>
      </c>
      <c r="N1133" s="12">
        <f>(Tabla_cocina[[#This Row],[Ganancia Neta]]/Tabla_cocina[[#This Row],[Costo]])</f>
        <v>0.63636363636363635</v>
      </c>
      <c r="O1133" s="17">
        <f>Tabla_cocina[[#This Row],[Tiempo de Preparacion]]/1440</f>
        <v>2.9166666666666667E-2</v>
      </c>
    </row>
    <row r="1134" spans="1:15" x14ac:dyDescent="0.3">
      <c r="A1134" s="1">
        <v>454</v>
      </c>
      <c r="B1134" s="1">
        <v>1</v>
      </c>
      <c r="C1134" s="2" t="s">
        <v>26</v>
      </c>
      <c r="D1134" s="2" t="s">
        <v>103</v>
      </c>
      <c r="E1134" s="3">
        <v>15</v>
      </c>
      <c r="F1134" s="3">
        <v>25</v>
      </c>
      <c r="G1134" s="1">
        <v>2</v>
      </c>
      <c r="H1134" s="1">
        <v>44</v>
      </c>
      <c r="I1134" s="2" t="s">
        <v>6</v>
      </c>
      <c r="J1134" s="7">
        <f>Tabla_cocina[[#This Row],[Precio Unitario]]*Tabla_cocina[[#This Row],[Cantidad Ordenada]]</f>
        <v>50</v>
      </c>
      <c r="K1134" s="7">
        <f>Tabla_cocina[[#This Row],[Total del Pedido]]</f>
        <v>50</v>
      </c>
      <c r="L1134" s="7">
        <f>Tabla_cocina[[#This Row],[Ganancia Bruta]]-Tabla_cocina[[#This Row],[Costo]]</f>
        <v>20</v>
      </c>
      <c r="M1134" s="7">
        <f>Tabla_cocina[[#This Row],[Costo Unitario]]*Tabla_cocina[[#This Row],[Cantidad Ordenada]]</f>
        <v>30</v>
      </c>
      <c r="N1134" s="12">
        <f>(Tabla_cocina[[#This Row],[Ganancia Neta]]/Tabla_cocina[[#This Row],[Costo]])</f>
        <v>0.66666666666666663</v>
      </c>
      <c r="O1134" s="17">
        <f>Tabla_cocina[[#This Row],[Tiempo de Preparacion]]/1440</f>
        <v>3.0555555555555555E-2</v>
      </c>
    </row>
    <row r="1135" spans="1:15" x14ac:dyDescent="0.3">
      <c r="A1135" s="1">
        <v>455</v>
      </c>
      <c r="B1135" s="1">
        <v>12</v>
      </c>
      <c r="C1135" s="2" t="s">
        <v>5</v>
      </c>
      <c r="D1135" s="2" t="s">
        <v>84</v>
      </c>
      <c r="E1135" s="3">
        <v>14</v>
      </c>
      <c r="F1135" s="3">
        <v>24</v>
      </c>
      <c r="G1135" s="1">
        <v>2</v>
      </c>
      <c r="H1135" s="1">
        <v>11</v>
      </c>
      <c r="I1135" s="2" t="s">
        <v>6</v>
      </c>
      <c r="J1135" s="7">
        <f>Tabla_cocina[[#This Row],[Precio Unitario]]*Tabla_cocina[[#This Row],[Cantidad Ordenada]]</f>
        <v>48</v>
      </c>
      <c r="K1135" s="7">
        <f>Tabla_cocina[[#This Row],[Total del Pedido]]</f>
        <v>48</v>
      </c>
      <c r="L1135" s="7">
        <f>Tabla_cocina[[#This Row],[Ganancia Bruta]]-Tabla_cocina[[#This Row],[Costo]]</f>
        <v>20</v>
      </c>
      <c r="M1135" s="7">
        <f>Tabla_cocina[[#This Row],[Costo Unitario]]*Tabla_cocina[[#This Row],[Cantidad Ordenada]]</f>
        <v>28</v>
      </c>
      <c r="N1135" s="12">
        <f>(Tabla_cocina[[#This Row],[Ganancia Neta]]/Tabla_cocina[[#This Row],[Costo]])</f>
        <v>0.7142857142857143</v>
      </c>
      <c r="O1135" s="17">
        <f>Tabla_cocina[[#This Row],[Tiempo de Preparacion]]/1440</f>
        <v>7.6388888888888886E-3</v>
      </c>
    </row>
    <row r="1136" spans="1:15" x14ac:dyDescent="0.3">
      <c r="A1136" s="1">
        <v>456</v>
      </c>
      <c r="B1136" s="1">
        <v>13</v>
      </c>
      <c r="C1136" s="2" t="s">
        <v>11</v>
      </c>
      <c r="D1136" s="2" t="s">
        <v>88</v>
      </c>
      <c r="E1136" s="3">
        <v>25</v>
      </c>
      <c r="F1136" s="3">
        <v>40</v>
      </c>
      <c r="G1136" s="1">
        <v>2</v>
      </c>
      <c r="H1136" s="1">
        <v>47</v>
      </c>
      <c r="I1136" s="2" t="s">
        <v>8</v>
      </c>
      <c r="J1136" s="7">
        <f>Tabla_cocina[[#This Row],[Precio Unitario]]*Tabla_cocina[[#This Row],[Cantidad Ordenada]]</f>
        <v>80</v>
      </c>
      <c r="K1136" s="7">
        <f>Tabla_cocina[[#This Row],[Total del Pedido]]</f>
        <v>80</v>
      </c>
      <c r="L1136" s="7">
        <f>Tabla_cocina[[#This Row],[Ganancia Bruta]]-Tabla_cocina[[#This Row],[Costo]]</f>
        <v>30</v>
      </c>
      <c r="M1136" s="7">
        <f>Tabla_cocina[[#This Row],[Costo Unitario]]*Tabla_cocina[[#This Row],[Cantidad Ordenada]]</f>
        <v>50</v>
      </c>
      <c r="N1136" s="12">
        <f>(Tabla_cocina[[#This Row],[Ganancia Neta]]/Tabla_cocina[[#This Row],[Costo]])</f>
        <v>0.6</v>
      </c>
      <c r="O1136" s="17">
        <f>Tabla_cocina[[#This Row],[Tiempo de Preparacion]]/1440</f>
        <v>3.2638888888888891E-2</v>
      </c>
    </row>
    <row r="1137" spans="1:15" x14ac:dyDescent="0.3">
      <c r="A1137" s="1">
        <v>456</v>
      </c>
      <c r="B1137" s="1">
        <v>13</v>
      </c>
      <c r="C1137" s="2" t="s">
        <v>20</v>
      </c>
      <c r="D1137" s="2" t="s">
        <v>97</v>
      </c>
      <c r="E1137" s="3">
        <v>20</v>
      </c>
      <c r="F1137" s="3">
        <v>34</v>
      </c>
      <c r="G1137" s="1">
        <v>2</v>
      </c>
      <c r="H1137" s="1">
        <v>24</v>
      </c>
      <c r="I1137" s="2" t="s">
        <v>6</v>
      </c>
      <c r="J1137" s="7">
        <f>Tabla_cocina[[#This Row],[Precio Unitario]]*Tabla_cocina[[#This Row],[Cantidad Ordenada]]</f>
        <v>68</v>
      </c>
      <c r="K1137" s="7">
        <f>Tabla_cocina[[#This Row],[Total del Pedido]]</f>
        <v>68</v>
      </c>
      <c r="L1137" s="7">
        <f>Tabla_cocina[[#This Row],[Ganancia Bruta]]-Tabla_cocina[[#This Row],[Costo]]</f>
        <v>28</v>
      </c>
      <c r="M1137" s="7">
        <f>Tabla_cocina[[#This Row],[Costo Unitario]]*Tabla_cocina[[#This Row],[Cantidad Ordenada]]</f>
        <v>40</v>
      </c>
      <c r="N1137" s="12">
        <f>(Tabla_cocina[[#This Row],[Ganancia Neta]]/Tabla_cocina[[#This Row],[Costo]])</f>
        <v>0.7</v>
      </c>
      <c r="O1137" s="17">
        <f>Tabla_cocina[[#This Row],[Tiempo de Preparacion]]/1440</f>
        <v>1.6666666666666666E-2</v>
      </c>
    </row>
    <row r="1138" spans="1:15" x14ac:dyDescent="0.3">
      <c r="A1138" s="1">
        <v>457</v>
      </c>
      <c r="B1138" s="1">
        <v>18</v>
      </c>
      <c r="C1138" s="2" t="s">
        <v>14</v>
      </c>
      <c r="D1138" s="2" t="s">
        <v>91</v>
      </c>
      <c r="E1138" s="3">
        <v>20</v>
      </c>
      <c r="F1138" s="3">
        <v>33</v>
      </c>
      <c r="G1138" s="1">
        <v>3</v>
      </c>
      <c r="H1138" s="1">
        <v>43</v>
      </c>
      <c r="I1138" s="2" t="s">
        <v>8</v>
      </c>
      <c r="J1138" s="7">
        <f>Tabla_cocina[[#This Row],[Precio Unitario]]*Tabla_cocina[[#This Row],[Cantidad Ordenada]]</f>
        <v>99</v>
      </c>
      <c r="K1138" s="7">
        <f>Tabla_cocina[[#This Row],[Total del Pedido]]</f>
        <v>99</v>
      </c>
      <c r="L1138" s="7">
        <f>Tabla_cocina[[#This Row],[Ganancia Bruta]]-Tabla_cocina[[#This Row],[Costo]]</f>
        <v>39</v>
      </c>
      <c r="M1138" s="7">
        <f>Tabla_cocina[[#This Row],[Costo Unitario]]*Tabla_cocina[[#This Row],[Cantidad Ordenada]]</f>
        <v>60</v>
      </c>
      <c r="N1138" s="12">
        <f>(Tabla_cocina[[#This Row],[Ganancia Neta]]/Tabla_cocina[[#This Row],[Costo]])</f>
        <v>0.65</v>
      </c>
      <c r="O1138" s="17">
        <f>Tabla_cocina[[#This Row],[Tiempo de Preparacion]]/1440</f>
        <v>2.9861111111111113E-2</v>
      </c>
    </row>
    <row r="1139" spans="1:15" x14ac:dyDescent="0.3">
      <c r="A1139" s="1">
        <v>457</v>
      </c>
      <c r="B1139" s="1">
        <v>18</v>
      </c>
      <c r="C1139" s="2" t="s">
        <v>16</v>
      </c>
      <c r="D1139" s="2" t="s">
        <v>93</v>
      </c>
      <c r="E1139" s="3">
        <v>11</v>
      </c>
      <c r="F1139" s="3">
        <v>19</v>
      </c>
      <c r="G1139" s="1">
        <v>2</v>
      </c>
      <c r="H1139" s="1">
        <v>15</v>
      </c>
      <c r="I1139" s="2" t="s">
        <v>8</v>
      </c>
      <c r="J1139" s="7">
        <f>Tabla_cocina[[#This Row],[Precio Unitario]]*Tabla_cocina[[#This Row],[Cantidad Ordenada]]</f>
        <v>38</v>
      </c>
      <c r="K1139" s="7">
        <f>Tabla_cocina[[#This Row],[Total del Pedido]]</f>
        <v>38</v>
      </c>
      <c r="L1139" s="7">
        <f>Tabla_cocina[[#This Row],[Ganancia Bruta]]-Tabla_cocina[[#This Row],[Costo]]</f>
        <v>16</v>
      </c>
      <c r="M1139" s="7">
        <f>Tabla_cocina[[#This Row],[Costo Unitario]]*Tabla_cocina[[#This Row],[Cantidad Ordenada]]</f>
        <v>22</v>
      </c>
      <c r="N1139" s="12">
        <f>(Tabla_cocina[[#This Row],[Ganancia Neta]]/Tabla_cocina[[#This Row],[Costo]])</f>
        <v>0.72727272727272729</v>
      </c>
      <c r="O1139" s="17">
        <f>Tabla_cocina[[#This Row],[Tiempo de Preparacion]]/1440</f>
        <v>1.0416666666666666E-2</v>
      </c>
    </row>
    <row r="1140" spans="1:15" x14ac:dyDescent="0.3">
      <c r="A1140" s="1">
        <v>458</v>
      </c>
      <c r="B1140" s="1">
        <v>4</v>
      </c>
      <c r="C1140" s="2" t="s">
        <v>15</v>
      </c>
      <c r="D1140" s="2" t="s">
        <v>92</v>
      </c>
      <c r="E1140" s="3">
        <v>16</v>
      </c>
      <c r="F1140" s="3">
        <v>28</v>
      </c>
      <c r="G1140" s="1">
        <v>2</v>
      </c>
      <c r="H1140" s="1">
        <v>11</v>
      </c>
      <c r="I1140" s="2" t="s">
        <v>8</v>
      </c>
      <c r="J1140" s="7">
        <f>Tabla_cocina[[#This Row],[Precio Unitario]]*Tabla_cocina[[#This Row],[Cantidad Ordenada]]</f>
        <v>56</v>
      </c>
      <c r="K1140" s="7">
        <f>Tabla_cocina[[#This Row],[Total del Pedido]]</f>
        <v>56</v>
      </c>
      <c r="L1140" s="7">
        <f>Tabla_cocina[[#This Row],[Ganancia Bruta]]-Tabla_cocina[[#This Row],[Costo]]</f>
        <v>24</v>
      </c>
      <c r="M1140" s="7">
        <f>Tabla_cocina[[#This Row],[Costo Unitario]]*Tabla_cocina[[#This Row],[Cantidad Ordenada]]</f>
        <v>32</v>
      </c>
      <c r="N1140" s="12">
        <f>(Tabla_cocina[[#This Row],[Ganancia Neta]]/Tabla_cocina[[#This Row],[Costo]])</f>
        <v>0.75</v>
      </c>
      <c r="O1140" s="17">
        <f>Tabla_cocina[[#This Row],[Tiempo de Preparacion]]/1440</f>
        <v>7.6388888888888886E-3</v>
      </c>
    </row>
    <row r="1141" spans="1:15" x14ac:dyDescent="0.3">
      <c r="A1141" s="1">
        <v>458</v>
      </c>
      <c r="B1141" s="1">
        <v>4</v>
      </c>
      <c r="C1141" s="2" t="s">
        <v>20</v>
      </c>
      <c r="D1141" s="2" t="s">
        <v>97</v>
      </c>
      <c r="E1141" s="3">
        <v>20</v>
      </c>
      <c r="F1141" s="3">
        <v>34</v>
      </c>
      <c r="G1141" s="1">
        <v>3</v>
      </c>
      <c r="H1141" s="1">
        <v>28</v>
      </c>
      <c r="I1141" s="2" t="s">
        <v>6</v>
      </c>
      <c r="J1141" s="7">
        <f>Tabla_cocina[[#This Row],[Precio Unitario]]*Tabla_cocina[[#This Row],[Cantidad Ordenada]]</f>
        <v>102</v>
      </c>
      <c r="K1141" s="7">
        <f>Tabla_cocina[[#This Row],[Total del Pedido]]</f>
        <v>102</v>
      </c>
      <c r="L1141" s="7">
        <f>Tabla_cocina[[#This Row],[Ganancia Bruta]]-Tabla_cocina[[#This Row],[Costo]]</f>
        <v>42</v>
      </c>
      <c r="M1141" s="7">
        <f>Tabla_cocina[[#This Row],[Costo Unitario]]*Tabla_cocina[[#This Row],[Cantidad Ordenada]]</f>
        <v>60</v>
      </c>
      <c r="N1141" s="12">
        <f>(Tabla_cocina[[#This Row],[Ganancia Neta]]/Tabla_cocina[[#This Row],[Costo]])</f>
        <v>0.7</v>
      </c>
      <c r="O1141" s="17">
        <f>Tabla_cocina[[#This Row],[Tiempo de Preparacion]]/1440</f>
        <v>1.9444444444444445E-2</v>
      </c>
    </row>
    <row r="1142" spans="1:15" x14ac:dyDescent="0.3">
      <c r="A1142" s="1">
        <v>458</v>
      </c>
      <c r="B1142" s="1">
        <v>4</v>
      </c>
      <c r="C1142" s="2" t="s">
        <v>14</v>
      </c>
      <c r="D1142" s="2" t="s">
        <v>91</v>
      </c>
      <c r="E1142" s="3">
        <v>20</v>
      </c>
      <c r="F1142" s="3">
        <v>33</v>
      </c>
      <c r="G1142" s="1">
        <v>2</v>
      </c>
      <c r="H1142" s="1">
        <v>6</v>
      </c>
      <c r="I1142" s="2" t="s">
        <v>6</v>
      </c>
      <c r="J1142" s="7">
        <f>Tabla_cocina[[#This Row],[Precio Unitario]]*Tabla_cocina[[#This Row],[Cantidad Ordenada]]</f>
        <v>66</v>
      </c>
      <c r="K1142" s="7">
        <f>Tabla_cocina[[#This Row],[Total del Pedido]]</f>
        <v>66</v>
      </c>
      <c r="L1142" s="7">
        <f>Tabla_cocina[[#This Row],[Ganancia Bruta]]-Tabla_cocina[[#This Row],[Costo]]</f>
        <v>26</v>
      </c>
      <c r="M1142" s="7">
        <f>Tabla_cocina[[#This Row],[Costo Unitario]]*Tabla_cocina[[#This Row],[Cantidad Ordenada]]</f>
        <v>40</v>
      </c>
      <c r="N1142" s="12">
        <f>(Tabla_cocina[[#This Row],[Ganancia Neta]]/Tabla_cocina[[#This Row],[Costo]])</f>
        <v>0.65</v>
      </c>
      <c r="O1142" s="17">
        <f>Tabla_cocina[[#This Row],[Tiempo de Preparacion]]/1440</f>
        <v>4.1666666666666666E-3</v>
      </c>
    </row>
    <row r="1143" spans="1:15" x14ac:dyDescent="0.3">
      <c r="A1143" s="1">
        <v>458</v>
      </c>
      <c r="B1143" s="1">
        <v>4</v>
      </c>
      <c r="C1143" s="2" t="s">
        <v>19</v>
      </c>
      <c r="D1143" s="2" t="s">
        <v>96</v>
      </c>
      <c r="E1143" s="3">
        <v>13</v>
      </c>
      <c r="F1143" s="3">
        <v>22</v>
      </c>
      <c r="G1143" s="1">
        <v>2</v>
      </c>
      <c r="H1143" s="1">
        <v>44</v>
      </c>
      <c r="I1143" s="2" t="s">
        <v>6</v>
      </c>
      <c r="J1143" s="7">
        <f>Tabla_cocina[[#This Row],[Precio Unitario]]*Tabla_cocina[[#This Row],[Cantidad Ordenada]]</f>
        <v>44</v>
      </c>
      <c r="K1143" s="7">
        <f>Tabla_cocina[[#This Row],[Total del Pedido]]</f>
        <v>44</v>
      </c>
      <c r="L1143" s="7">
        <f>Tabla_cocina[[#This Row],[Ganancia Bruta]]-Tabla_cocina[[#This Row],[Costo]]</f>
        <v>18</v>
      </c>
      <c r="M1143" s="7">
        <f>Tabla_cocina[[#This Row],[Costo Unitario]]*Tabla_cocina[[#This Row],[Cantidad Ordenada]]</f>
        <v>26</v>
      </c>
      <c r="N1143" s="12">
        <f>(Tabla_cocina[[#This Row],[Ganancia Neta]]/Tabla_cocina[[#This Row],[Costo]])</f>
        <v>0.69230769230769229</v>
      </c>
      <c r="O1143" s="17">
        <f>Tabla_cocina[[#This Row],[Tiempo de Preparacion]]/1440</f>
        <v>3.0555555555555555E-2</v>
      </c>
    </row>
    <row r="1144" spans="1:15" x14ac:dyDescent="0.3">
      <c r="A1144" s="1">
        <v>459</v>
      </c>
      <c r="B1144" s="1">
        <v>20</v>
      </c>
      <c r="C1144" s="2" t="s">
        <v>15</v>
      </c>
      <c r="D1144" s="2" t="s">
        <v>92</v>
      </c>
      <c r="E1144" s="3">
        <v>16</v>
      </c>
      <c r="F1144" s="3">
        <v>28</v>
      </c>
      <c r="G1144" s="1">
        <v>3</v>
      </c>
      <c r="H1144" s="1">
        <v>30</v>
      </c>
      <c r="I1144" s="2" t="s">
        <v>6</v>
      </c>
      <c r="J1144" s="7">
        <f>Tabla_cocina[[#This Row],[Precio Unitario]]*Tabla_cocina[[#This Row],[Cantidad Ordenada]]</f>
        <v>84</v>
      </c>
      <c r="K1144" s="7">
        <f>Tabla_cocina[[#This Row],[Total del Pedido]]</f>
        <v>84</v>
      </c>
      <c r="L1144" s="7">
        <f>Tabla_cocina[[#This Row],[Ganancia Bruta]]-Tabla_cocina[[#This Row],[Costo]]</f>
        <v>36</v>
      </c>
      <c r="M1144" s="7">
        <f>Tabla_cocina[[#This Row],[Costo Unitario]]*Tabla_cocina[[#This Row],[Cantidad Ordenada]]</f>
        <v>48</v>
      </c>
      <c r="N1144" s="12">
        <f>(Tabla_cocina[[#This Row],[Ganancia Neta]]/Tabla_cocina[[#This Row],[Costo]])</f>
        <v>0.75</v>
      </c>
      <c r="O1144" s="17">
        <f>Tabla_cocina[[#This Row],[Tiempo de Preparacion]]/1440</f>
        <v>2.0833333333333332E-2</v>
      </c>
    </row>
    <row r="1145" spans="1:15" x14ac:dyDescent="0.3">
      <c r="A1145" s="1">
        <v>460</v>
      </c>
      <c r="B1145" s="1">
        <v>19</v>
      </c>
      <c r="C1145" s="2" t="s">
        <v>15</v>
      </c>
      <c r="D1145" s="2" t="s">
        <v>92</v>
      </c>
      <c r="E1145" s="3">
        <v>16</v>
      </c>
      <c r="F1145" s="3">
        <v>28</v>
      </c>
      <c r="G1145" s="1">
        <v>1</v>
      </c>
      <c r="H1145" s="1">
        <v>40</v>
      </c>
      <c r="I1145" s="2" t="s">
        <v>8</v>
      </c>
      <c r="J1145" s="7">
        <f>Tabla_cocina[[#This Row],[Precio Unitario]]*Tabla_cocina[[#This Row],[Cantidad Ordenada]]</f>
        <v>28</v>
      </c>
      <c r="K1145" s="7">
        <f>Tabla_cocina[[#This Row],[Total del Pedido]]</f>
        <v>28</v>
      </c>
      <c r="L1145" s="7">
        <f>Tabla_cocina[[#This Row],[Ganancia Bruta]]-Tabla_cocina[[#This Row],[Costo]]</f>
        <v>12</v>
      </c>
      <c r="M1145" s="7">
        <f>Tabla_cocina[[#This Row],[Costo Unitario]]*Tabla_cocina[[#This Row],[Cantidad Ordenada]]</f>
        <v>16</v>
      </c>
      <c r="N1145" s="12">
        <f>(Tabla_cocina[[#This Row],[Ganancia Neta]]/Tabla_cocina[[#This Row],[Costo]])</f>
        <v>0.75</v>
      </c>
      <c r="O1145" s="17">
        <f>Tabla_cocina[[#This Row],[Tiempo de Preparacion]]/1440</f>
        <v>2.7777777777777776E-2</v>
      </c>
    </row>
    <row r="1146" spans="1:15" x14ac:dyDescent="0.3">
      <c r="A1146" s="1">
        <v>460</v>
      </c>
      <c r="B1146" s="1">
        <v>19</v>
      </c>
      <c r="C1146" s="2" t="s">
        <v>25</v>
      </c>
      <c r="D1146" s="2" t="s">
        <v>102</v>
      </c>
      <c r="E1146" s="3">
        <v>15</v>
      </c>
      <c r="F1146" s="3">
        <v>26</v>
      </c>
      <c r="G1146" s="1">
        <v>1</v>
      </c>
      <c r="H1146" s="1">
        <v>8</v>
      </c>
      <c r="I1146" s="2" t="s">
        <v>8</v>
      </c>
      <c r="J1146" s="7">
        <f>Tabla_cocina[[#This Row],[Precio Unitario]]*Tabla_cocina[[#This Row],[Cantidad Ordenada]]</f>
        <v>26</v>
      </c>
      <c r="K1146" s="7">
        <f>Tabla_cocina[[#This Row],[Total del Pedido]]</f>
        <v>26</v>
      </c>
      <c r="L1146" s="7">
        <f>Tabla_cocina[[#This Row],[Ganancia Bruta]]-Tabla_cocina[[#This Row],[Costo]]</f>
        <v>11</v>
      </c>
      <c r="M1146" s="7">
        <f>Tabla_cocina[[#This Row],[Costo Unitario]]*Tabla_cocina[[#This Row],[Cantidad Ordenada]]</f>
        <v>15</v>
      </c>
      <c r="N1146" s="12">
        <f>(Tabla_cocina[[#This Row],[Ganancia Neta]]/Tabla_cocina[[#This Row],[Costo]])</f>
        <v>0.73333333333333328</v>
      </c>
      <c r="O1146" s="17">
        <f>Tabla_cocina[[#This Row],[Tiempo de Preparacion]]/1440</f>
        <v>5.5555555555555558E-3</v>
      </c>
    </row>
    <row r="1147" spans="1:15" x14ac:dyDescent="0.3">
      <c r="A1147" s="1">
        <v>460</v>
      </c>
      <c r="B1147" s="1">
        <v>19</v>
      </c>
      <c r="C1147" s="2" t="s">
        <v>26</v>
      </c>
      <c r="D1147" s="2" t="s">
        <v>103</v>
      </c>
      <c r="E1147" s="3">
        <v>15</v>
      </c>
      <c r="F1147" s="3">
        <v>25</v>
      </c>
      <c r="G1147" s="1">
        <v>2</v>
      </c>
      <c r="H1147" s="1">
        <v>43</v>
      </c>
      <c r="I1147" s="2" t="s">
        <v>6</v>
      </c>
      <c r="J1147" s="7">
        <f>Tabla_cocina[[#This Row],[Precio Unitario]]*Tabla_cocina[[#This Row],[Cantidad Ordenada]]</f>
        <v>50</v>
      </c>
      <c r="K1147" s="7">
        <f>Tabla_cocina[[#This Row],[Total del Pedido]]</f>
        <v>50</v>
      </c>
      <c r="L1147" s="7">
        <f>Tabla_cocina[[#This Row],[Ganancia Bruta]]-Tabla_cocina[[#This Row],[Costo]]</f>
        <v>20</v>
      </c>
      <c r="M1147" s="7">
        <f>Tabla_cocina[[#This Row],[Costo Unitario]]*Tabla_cocina[[#This Row],[Cantidad Ordenada]]</f>
        <v>30</v>
      </c>
      <c r="N1147" s="12">
        <f>(Tabla_cocina[[#This Row],[Ganancia Neta]]/Tabla_cocina[[#This Row],[Costo]])</f>
        <v>0.66666666666666663</v>
      </c>
      <c r="O1147" s="17">
        <f>Tabla_cocina[[#This Row],[Tiempo de Preparacion]]/1440</f>
        <v>2.9861111111111113E-2</v>
      </c>
    </row>
    <row r="1148" spans="1:15" x14ac:dyDescent="0.3">
      <c r="A1148" s="1">
        <v>460</v>
      </c>
      <c r="B1148" s="1">
        <v>19</v>
      </c>
      <c r="C1148" s="2" t="s">
        <v>5</v>
      </c>
      <c r="D1148" s="2" t="s">
        <v>84</v>
      </c>
      <c r="E1148" s="3">
        <v>14</v>
      </c>
      <c r="F1148" s="3">
        <v>24</v>
      </c>
      <c r="G1148" s="1">
        <v>3</v>
      </c>
      <c r="H1148" s="1">
        <v>33</v>
      </c>
      <c r="I1148" s="2" t="s">
        <v>6</v>
      </c>
      <c r="J1148" s="7">
        <f>Tabla_cocina[[#This Row],[Precio Unitario]]*Tabla_cocina[[#This Row],[Cantidad Ordenada]]</f>
        <v>72</v>
      </c>
      <c r="K1148" s="7">
        <f>Tabla_cocina[[#This Row],[Total del Pedido]]</f>
        <v>72</v>
      </c>
      <c r="L1148" s="7">
        <f>Tabla_cocina[[#This Row],[Ganancia Bruta]]-Tabla_cocina[[#This Row],[Costo]]</f>
        <v>30</v>
      </c>
      <c r="M1148" s="7">
        <f>Tabla_cocina[[#This Row],[Costo Unitario]]*Tabla_cocina[[#This Row],[Cantidad Ordenada]]</f>
        <v>42</v>
      </c>
      <c r="N1148" s="12">
        <f>(Tabla_cocina[[#This Row],[Ganancia Neta]]/Tabla_cocina[[#This Row],[Costo]])</f>
        <v>0.7142857142857143</v>
      </c>
      <c r="O1148" s="17">
        <f>Tabla_cocina[[#This Row],[Tiempo de Preparacion]]/1440</f>
        <v>2.2916666666666665E-2</v>
      </c>
    </row>
    <row r="1149" spans="1:15" x14ac:dyDescent="0.3">
      <c r="A1149" s="1">
        <v>461</v>
      </c>
      <c r="B1149" s="1">
        <v>4</v>
      </c>
      <c r="C1149" s="2" t="s">
        <v>17</v>
      </c>
      <c r="D1149" s="2" t="s">
        <v>94</v>
      </c>
      <c r="E1149" s="3">
        <v>21</v>
      </c>
      <c r="F1149" s="3">
        <v>35</v>
      </c>
      <c r="G1149" s="1">
        <v>2</v>
      </c>
      <c r="H1149" s="1">
        <v>38</v>
      </c>
      <c r="I1149" s="2" t="s">
        <v>8</v>
      </c>
      <c r="J1149" s="7">
        <f>Tabla_cocina[[#This Row],[Precio Unitario]]*Tabla_cocina[[#This Row],[Cantidad Ordenada]]</f>
        <v>70</v>
      </c>
      <c r="K1149" s="7">
        <f>Tabla_cocina[[#This Row],[Total del Pedido]]</f>
        <v>70</v>
      </c>
      <c r="L1149" s="7">
        <f>Tabla_cocina[[#This Row],[Ganancia Bruta]]-Tabla_cocina[[#This Row],[Costo]]</f>
        <v>28</v>
      </c>
      <c r="M1149" s="7">
        <f>Tabla_cocina[[#This Row],[Costo Unitario]]*Tabla_cocina[[#This Row],[Cantidad Ordenada]]</f>
        <v>42</v>
      </c>
      <c r="N1149" s="12">
        <f>(Tabla_cocina[[#This Row],[Ganancia Neta]]/Tabla_cocina[[#This Row],[Costo]])</f>
        <v>0.66666666666666663</v>
      </c>
      <c r="O1149" s="17">
        <f>Tabla_cocina[[#This Row],[Tiempo de Preparacion]]/1440</f>
        <v>2.6388888888888889E-2</v>
      </c>
    </row>
    <row r="1150" spans="1:15" x14ac:dyDescent="0.3">
      <c r="A1150" s="1">
        <v>461</v>
      </c>
      <c r="B1150" s="1">
        <v>4</v>
      </c>
      <c r="C1150" s="2" t="s">
        <v>13</v>
      </c>
      <c r="D1150" s="2" t="s">
        <v>90</v>
      </c>
      <c r="E1150" s="3">
        <v>17</v>
      </c>
      <c r="F1150" s="3">
        <v>29</v>
      </c>
      <c r="G1150" s="1">
        <v>1</v>
      </c>
      <c r="H1150" s="1">
        <v>28</v>
      </c>
      <c r="I1150" s="2" t="s">
        <v>6</v>
      </c>
      <c r="J1150" s="7">
        <f>Tabla_cocina[[#This Row],[Precio Unitario]]*Tabla_cocina[[#This Row],[Cantidad Ordenada]]</f>
        <v>29</v>
      </c>
      <c r="K1150" s="7">
        <f>Tabla_cocina[[#This Row],[Total del Pedido]]</f>
        <v>29</v>
      </c>
      <c r="L1150" s="7">
        <f>Tabla_cocina[[#This Row],[Ganancia Bruta]]-Tabla_cocina[[#This Row],[Costo]]</f>
        <v>12</v>
      </c>
      <c r="M1150" s="7">
        <f>Tabla_cocina[[#This Row],[Costo Unitario]]*Tabla_cocina[[#This Row],[Cantidad Ordenada]]</f>
        <v>17</v>
      </c>
      <c r="N1150" s="12">
        <f>(Tabla_cocina[[#This Row],[Ganancia Neta]]/Tabla_cocina[[#This Row],[Costo]])</f>
        <v>0.70588235294117652</v>
      </c>
      <c r="O1150" s="17">
        <f>Tabla_cocina[[#This Row],[Tiempo de Preparacion]]/1440</f>
        <v>1.9444444444444445E-2</v>
      </c>
    </row>
    <row r="1151" spans="1:15" x14ac:dyDescent="0.3">
      <c r="A1151" s="1">
        <v>462</v>
      </c>
      <c r="B1151" s="1">
        <v>9</v>
      </c>
      <c r="C1151" s="2" t="s">
        <v>14</v>
      </c>
      <c r="D1151" s="2" t="s">
        <v>91</v>
      </c>
      <c r="E1151" s="3">
        <v>20</v>
      </c>
      <c r="F1151" s="3">
        <v>33</v>
      </c>
      <c r="G1151" s="1">
        <v>3</v>
      </c>
      <c r="H1151" s="1">
        <v>11</v>
      </c>
      <c r="I1151" s="2" t="s">
        <v>6</v>
      </c>
      <c r="J1151" s="7">
        <f>Tabla_cocina[[#This Row],[Precio Unitario]]*Tabla_cocina[[#This Row],[Cantidad Ordenada]]</f>
        <v>99</v>
      </c>
      <c r="K1151" s="7">
        <f>Tabla_cocina[[#This Row],[Total del Pedido]]</f>
        <v>99</v>
      </c>
      <c r="L1151" s="7">
        <f>Tabla_cocina[[#This Row],[Ganancia Bruta]]-Tabla_cocina[[#This Row],[Costo]]</f>
        <v>39</v>
      </c>
      <c r="M1151" s="7">
        <f>Tabla_cocina[[#This Row],[Costo Unitario]]*Tabla_cocina[[#This Row],[Cantidad Ordenada]]</f>
        <v>60</v>
      </c>
      <c r="N1151" s="12">
        <f>(Tabla_cocina[[#This Row],[Ganancia Neta]]/Tabla_cocina[[#This Row],[Costo]])</f>
        <v>0.65</v>
      </c>
      <c r="O1151" s="17">
        <f>Tabla_cocina[[#This Row],[Tiempo de Preparacion]]/1440</f>
        <v>7.6388888888888886E-3</v>
      </c>
    </row>
    <row r="1152" spans="1:15" x14ac:dyDescent="0.3">
      <c r="A1152" s="1">
        <v>463</v>
      </c>
      <c r="B1152" s="1">
        <v>7</v>
      </c>
      <c r="C1152" s="2" t="s">
        <v>9</v>
      </c>
      <c r="D1152" s="2" t="s">
        <v>86</v>
      </c>
      <c r="E1152" s="3">
        <v>19</v>
      </c>
      <c r="F1152" s="3">
        <v>31</v>
      </c>
      <c r="G1152" s="1">
        <v>3</v>
      </c>
      <c r="H1152" s="1">
        <v>14</v>
      </c>
      <c r="I1152" s="2" t="s">
        <v>8</v>
      </c>
      <c r="J1152" s="7">
        <f>Tabla_cocina[[#This Row],[Precio Unitario]]*Tabla_cocina[[#This Row],[Cantidad Ordenada]]</f>
        <v>93</v>
      </c>
      <c r="K1152" s="7">
        <f>Tabla_cocina[[#This Row],[Total del Pedido]]</f>
        <v>93</v>
      </c>
      <c r="L1152" s="7">
        <f>Tabla_cocina[[#This Row],[Ganancia Bruta]]-Tabla_cocina[[#This Row],[Costo]]</f>
        <v>36</v>
      </c>
      <c r="M1152" s="7">
        <f>Tabla_cocina[[#This Row],[Costo Unitario]]*Tabla_cocina[[#This Row],[Cantidad Ordenada]]</f>
        <v>57</v>
      </c>
      <c r="N1152" s="12">
        <f>(Tabla_cocina[[#This Row],[Ganancia Neta]]/Tabla_cocina[[#This Row],[Costo]])</f>
        <v>0.63157894736842102</v>
      </c>
      <c r="O1152" s="17">
        <f>Tabla_cocina[[#This Row],[Tiempo de Preparacion]]/1440</f>
        <v>9.7222222222222224E-3</v>
      </c>
    </row>
    <row r="1153" spans="1:15" x14ac:dyDescent="0.3">
      <c r="A1153" s="1">
        <v>464</v>
      </c>
      <c r="B1153" s="1">
        <v>16</v>
      </c>
      <c r="C1153" s="2" t="s">
        <v>25</v>
      </c>
      <c r="D1153" s="2" t="s">
        <v>102</v>
      </c>
      <c r="E1153" s="3">
        <v>15</v>
      </c>
      <c r="F1153" s="3">
        <v>26</v>
      </c>
      <c r="G1153" s="1">
        <v>3</v>
      </c>
      <c r="H1153" s="1">
        <v>50</v>
      </c>
      <c r="I1153" s="2" t="s">
        <v>8</v>
      </c>
      <c r="J1153" s="7">
        <f>Tabla_cocina[[#This Row],[Precio Unitario]]*Tabla_cocina[[#This Row],[Cantidad Ordenada]]</f>
        <v>78</v>
      </c>
      <c r="K1153" s="7">
        <f>Tabla_cocina[[#This Row],[Total del Pedido]]</f>
        <v>78</v>
      </c>
      <c r="L1153" s="7">
        <f>Tabla_cocina[[#This Row],[Ganancia Bruta]]-Tabla_cocina[[#This Row],[Costo]]</f>
        <v>33</v>
      </c>
      <c r="M1153" s="7">
        <f>Tabla_cocina[[#This Row],[Costo Unitario]]*Tabla_cocina[[#This Row],[Cantidad Ordenada]]</f>
        <v>45</v>
      </c>
      <c r="N1153" s="12">
        <f>(Tabla_cocina[[#This Row],[Ganancia Neta]]/Tabla_cocina[[#This Row],[Costo]])</f>
        <v>0.73333333333333328</v>
      </c>
      <c r="O1153" s="17">
        <f>Tabla_cocina[[#This Row],[Tiempo de Preparacion]]/1440</f>
        <v>3.4722222222222224E-2</v>
      </c>
    </row>
    <row r="1154" spans="1:15" x14ac:dyDescent="0.3">
      <c r="A1154" s="1">
        <v>464</v>
      </c>
      <c r="B1154" s="1">
        <v>16</v>
      </c>
      <c r="C1154" s="2" t="s">
        <v>10</v>
      </c>
      <c r="D1154" s="2" t="s">
        <v>87</v>
      </c>
      <c r="E1154" s="3">
        <v>16</v>
      </c>
      <c r="F1154" s="3">
        <v>27</v>
      </c>
      <c r="G1154" s="1">
        <v>2</v>
      </c>
      <c r="H1154" s="1">
        <v>24</v>
      </c>
      <c r="I1154" s="2" t="s">
        <v>6</v>
      </c>
      <c r="J1154" s="7">
        <f>Tabla_cocina[[#This Row],[Precio Unitario]]*Tabla_cocina[[#This Row],[Cantidad Ordenada]]</f>
        <v>54</v>
      </c>
      <c r="K1154" s="7">
        <f>Tabla_cocina[[#This Row],[Total del Pedido]]</f>
        <v>54</v>
      </c>
      <c r="L1154" s="7">
        <f>Tabla_cocina[[#This Row],[Ganancia Bruta]]-Tabla_cocina[[#This Row],[Costo]]</f>
        <v>22</v>
      </c>
      <c r="M1154" s="7">
        <f>Tabla_cocina[[#This Row],[Costo Unitario]]*Tabla_cocina[[#This Row],[Cantidad Ordenada]]</f>
        <v>32</v>
      </c>
      <c r="N1154" s="12">
        <f>(Tabla_cocina[[#This Row],[Ganancia Neta]]/Tabla_cocina[[#This Row],[Costo]])</f>
        <v>0.6875</v>
      </c>
      <c r="O1154" s="17">
        <f>Tabla_cocina[[#This Row],[Tiempo de Preparacion]]/1440</f>
        <v>1.6666666666666666E-2</v>
      </c>
    </row>
    <row r="1155" spans="1:15" x14ac:dyDescent="0.3">
      <c r="A1155" s="1">
        <v>464</v>
      </c>
      <c r="B1155" s="1">
        <v>16</v>
      </c>
      <c r="C1155" s="2" t="s">
        <v>19</v>
      </c>
      <c r="D1155" s="2" t="s">
        <v>96</v>
      </c>
      <c r="E1155" s="3">
        <v>13</v>
      </c>
      <c r="F1155" s="3">
        <v>22</v>
      </c>
      <c r="G1155" s="1">
        <v>1</v>
      </c>
      <c r="H1155" s="1">
        <v>10</v>
      </c>
      <c r="I1155" s="2" t="s">
        <v>6</v>
      </c>
      <c r="J1155" s="7">
        <f>Tabla_cocina[[#This Row],[Precio Unitario]]*Tabla_cocina[[#This Row],[Cantidad Ordenada]]</f>
        <v>22</v>
      </c>
      <c r="K1155" s="7">
        <f>Tabla_cocina[[#This Row],[Total del Pedido]]</f>
        <v>22</v>
      </c>
      <c r="L1155" s="7">
        <f>Tabla_cocina[[#This Row],[Ganancia Bruta]]-Tabla_cocina[[#This Row],[Costo]]</f>
        <v>9</v>
      </c>
      <c r="M1155" s="7">
        <f>Tabla_cocina[[#This Row],[Costo Unitario]]*Tabla_cocina[[#This Row],[Cantidad Ordenada]]</f>
        <v>13</v>
      </c>
      <c r="N1155" s="12">
        <f>(Tabla_cocina[[#This Row],[Ganancia Neta]]/Tabla_cocina[[#This Row],[Costo]])</f>
        <v>0.69230769230769229</v>
      </c>
      <c r="O1155" s="17">
        <f>Tabla_cocina[[#This Row],[Tiempo de Preparacion]]/1440</f>
        <v>6.9444444444444441E-3</v>
      </c>
    </row>
    <row r="1156" spans="1:15" x14ac:dyDescent="0.3">
      <c r="A1156" s="1">
        <v>465</v>
      </c>
      <c r="B1156" s="1">
        <v>4</v>
      </c>
      <c r="C1156" s="2" t="s">
        <v>26</v>
      </c>
      <c r="D1156" s="2" t="s">
        <v>103</v>
      </c>
      <c r="E1156" s="3">
        <v>15</v>
      </c>
      <c r="F1156" s="3">
        <v>25</v>
      </c>
      <c r="G1156" s="1">
        <v>3</v>
      </c>
      <c r="H1156" s="1">
        <v>37</v>
      </c>
      <c r="I1156" s="2" t="s">
        <v>6</v>
      </c>
      <c r="J1156" s="7">
        <f>Tabla_cocina[[#This Row],[Precio Unitario]]*Tabla_cocina[[#This Row],[Cantidad Ordenada]]</f>
        <v>75</v>
      </c>
      <c r="K1156" s="7">
        <f>Tabla_cocina[[#This Row],[Total del Pedido]]</f>
        <v>75</v>
      </c>
      <c r="L1156" s="7">
        <f>Tabla_cocina[[#This Row],[Ganancia Bruta]]-Tabla_cocina[[#This Row],[Costo]]</f>
        <v>30</v>
      </c>
      <c r="M1156" s="7">
        <f>Tabla_cocina[[#This Row],[Costo Unitario]]*Tabla_cocina[[#This Row],[Cantidad Ordenada]]</f>
        <v>45</v>
      </c>
      <c r="N1156" s="12">
        <f>(Tabla_cocina[[#This Row],[Ganancia Neta]]/Tabla_cocina[[#This Row],[Costo]])</f>
        <v>0.66666666666666663</v>
      </c>
      <c r="O1156" s="17">
        <f>Tabla_cocina[[#This Row],[Tiempo de Preparacion]]/1440</f>
        <v>2.5694444444444443E-2</v>
      </c>
    </row>
    <row r="1157" spans="1:15" x14ac:dyDescent="0.3">
      <c r="A1157" s="1">
        <v>465</v>
      </c>
      <c r="B1157" s="1">
        <v>4</v>
      </c>
      <c r="C1157" s="2" t="s">
        <v>22</v>
      </c>
      <c r="D1157" s="2" t="s">
        <v>99</v>
      </c>
      <c r="E1157" s="3">
        <v>14</v>
      </c>
      <c r="F1157" s="3">
        <v>23</v>
      </c>
      <c r="G1157" s="1">
        <v>2</v>
      </c>
      <c r="H1157" s="1">
        <v>23</v>
      </c>
      <c r="I1157" s="2" t="s">
        <v>8</v>
      </c>
      <c r="J1157" s="7">
        <f>Tabla_cocina[[#This Row],[Precio Unitario]]*Tabla_cocina[[#This Row],[Cantidad Ordenada]]</f>
        <v>46</v>
      </c>
      <c r="K1157" s="7">
        <f>Tabla_cocina[[#This Row],[Total del Pedido]]</f>
        <v>46</v>
      </c>
      <c r="L1157" s="7">
        <f>Tabla_cocina[[#This Row],[Ganancia Bruta]]-Tabla_cocina[[#This Row],[Costo]]</f>
        <v>18</v>
      </c>
      <c r="M1157" s="7">
        <f>Tabla_cocina[[#This Row],[Costo Unitario]]*Tabla_cocina[[#This Row],[Cantidad Ordenada]]</f>
        <v>28</v>
      </c>
      <c r="N1157" s="12">
        <f>(Tabla_cocina[[#This Row],[Ganancia Neta]]/Tabla_cocina[[#This Row],[Costo]])</f>
        <v>0.6428571428571429</v>
      </c>
      <c r="O1157" s="17">
        <f>Tabla_cocina[[#This Row],[Tiempo de Preparacion]]/1440</f>
        <v>1.5972222222222221E-2</v>
      </c>
    </row>
    <row r="1158" spans="1:15" x14ac:dyDescent="0.3">
      <c r="A1158" s="1">
        <v>466</v>
      </c>
      <c r="B1158" s="1">
        <v>4</v>
      </c>
      <c r="C1158" s="2" t="s">
        <v>19</v>
      </c>
      <c r="D1158" s="2" t="s">
        <v>96</v>
      </c>
      <c r="E1158" s="3">
        <v>13</v>
      </c>
      <c r="F1158" s="3">
        <v>22</v>
      </c>
      <c r="G1158" s="1">
        <v>1</v>
      </c>
      <c r="H1158" s="1">
        <v>50</v>
      </c>
      <c r="I1158" s="2" t="s">
        <v>8</v>
      </c>
      <c r="J1158" s="7">
        <f>Tabla_cocina[[#This Row],[Precio Unitario]]*Tabla_cocina[[#This Row],[Cantidad Ordenada]]</f>
        <v>22</v>
      </c>
      <c r="K1158" s="7">
        <f>Tabla_cocina[[#This Row],[Total del Pedido]]</f>
        <v>22</v>
      </c>
      <c r="L1158" s="7">
        <f>Tabla_cocina[[#This Row],[Ganancia Bruta]]-Tabla_cocina[[#This Row],[Costo]]</f>
        <v>9</v>
      </c>
      <c r="M1158" s="7">
        <f>Tabla_cocina[[#This Row],[Costo Unitario]]*Tabla_cocina[[#This Row],[Cantidad Ordenada]]</f>
        <v>13</v>
      </c>
      <c r="N1158" s="12">
        <f>(Tabla_cocina[[#This Row],[Ganancia Neta]]/Tabla_cocina[[#This Row],[Costo]])</f>
        <v>0.69230769230769229</v>
      </c>
      <c r="O1158" s="17">
        <f>Tabla_cocina[[#This Row],[Tiempo de Preparacion]]/1440</f>
        <v>3.4722222222222224E-2</v>
      </c>
    </row>
    <row r="1159" spans="1:15" x14ac:dyDescent="0.3">
      <c r="A1159" s="1">
        <v>466</v>
      </c>
      <c r="B1159" s="1">
        <v>4</v>
      </c>
      <c r="C1159" s="2" t="s">
        <v>7</v>
      </c>
      <c r="D1159" s="2" t="s">
        <v>85</v>
      </c>
      <c r="E1159" s="3">
        <v>18</v>
      </c>
      <c r="F1159" s="3">
        <v>30</v>
      </c>
      <c r="G1159" s="1">
        <v>3</v>
      </c>
      <c r="H1159" s="1">
        <v>52</v>
      </c>
      <c r="I1159" s="2" t="s">
        <v>6</v>
      </c>
      <c r="J1159" s="7">
        <f>Tabla_cocina[[#This Row],[Precio Unitario]]*Tabla_cocina[[#This Row],[Cantidad Ordenada]]</f>
        <v>90</v>
      </c>
      <c r="K1159" s="7">
        <f>Tabla_cocina[[#This Row],[Total del Pedido]]</f>
        <v>90</v>
      </c>
      <c r="L1159" s="7">
        <f>Tabla_cocina[[#This Row],[Ganancia Bruta]]-Tabla_cocina[[#This Row],[Costo]]</f>
        <v>36</v>
      </c>
      <c r="M1159" s="7">
        <f>Tabla_cocina[[#This Row],[Costo Unitario]]*Tabla_cocina[[#This Row],[Cantidad Ordenada]]</f>
        <v>54</v>
      </c>
      <c r="N1159" s="12">
        <f>(Tabla_cocina[[#This Row],[Ganancia Neta]]/Tabla_cocina[[#This Row],[Costo]])</f>
        <v>0.66666666666666663</v>
      </c>
      <c r="O1159" s="17">
        <f>Tabla_cocina[[#This Row],[Tiempo de Preparacion]]/1440</f>
        <v>3.6111111111111108E-2</v>
      </c>
    </row>
    <row r="1160" spans="1:15" x14ac:dyDescent="0.3">
      <c r="A1160" s="1">
        <v>466</v>
      </c>
      <c r="B1160" s="1">
        <v>4</v>
      </c>
      <c r="C1160" s="2" t="s">
        <v>15</v>
      </c>
      <c r="D1160" s="2" t="s">
        <v>92</v>
      </c>
      <c r="E1160" s="3">
        <v>16</v>
      </c>
      <c r="F1160" s="3">
        <v>28</v>
      </c>
      <c r="G1160" s="1">
        <v>1</v>
      </c>
      <c r="H1160" s="1">
        <v>43</v>
      </c>
      <c r="I1160" s="2" t="s">
        <v>6</v>
      </c>
      <c r="J1160" s="7">
        <f>Tabla_cocina[[#This Row],[Precio Unitario]]*Tabla_cocina[[#This Row],[Cantidad Ordenada]]</f>
        <v>28</v>
      </c>
      <c r="K1160" s="7">
        <f>Tabla_cocina[[#This Row],[Total del Pedido]]</f>
        <v>28</v>
      </c>
      <c r="L1160" s="7">
        <f>Tabla_cocina[[#This Row],[Ganancia Bruta]]-Tabla_cocina[[#This Row],[Costo]]</f>
        <v>12</v>
      </c>
      <c r="M1160" s="7">
        <f>Tabla_cocina[[#This Row],[Costo Unitario]]*Tabla_cocina[[#This Row],[Cantidad Ordenada]]</f>
        <v>16</v>
      </c>
      <c r="N1160" s="12">
        <f>(Tabla_cocina[[#This Row],[Ganancia Neta]]/Tabla_cocina[[#This Row],[Costo]])</f>
        <v>0.75</v>
      </c>
      <c r="O1160" s="17">
        <f>Tabla_cocina[[#This Row],[Tiempo de Preparacion]]/1440</f>
        <v>2.9861111111111113E-2</v>
      </c>
    </row>
    <row r="1161" spans="1:15" x14ac:dyDescent="0.3">
      <c r="A1161" s="1">
        <v>467</v>
      </c>
      <c r="B1161" s="1">
        <v>15</v>
      </c>
      <c r="C1161" s="2" t="s">
        <v>14</v>
      </c>
      <c r="D1161" s="2" t="s">
        <v>91</v>
      </c>
      <c r="E1161" s="3">
        <v>20</v>
      </c>
      <c r="F1161" s="3">
        <v>33</v>
      </c>
      <c r="G1161" s="1">
        <v>3</v>
      </c>
      <c r="H1161" s="1">
        <v>13</v>
      </c>
      <c r="I1161" s="2" t="s">
        <v>6</v>
      </c>
      <c r="J1161" s="7">
        <f>Tabla_cocina[[#This Row],[Precio Unitario]]*Tabla_cocina[[#This Row],[Cantidad Ordenada]]</f>
        <v>99</v>
      </c>
      <c r="K1161" s="7">
        <f>Tabla_cocina[[#This Row],[Total del Pedido]]</f>
        <v>99</v>
      </c>
      <c r="L1161" s="7">
        <f>Tabla_cocina[[#This Row],[Ganancia Bruta]]-Tabla_cocina[[#This Row],[Costo]]</f>
        <v>39</v>
      </c>
      <c r="M1161" s="7">
        <f>Tabla_cocina[[#This Row],[Costo Unitario]]*Tabla_cocina[[#This Row],[Cantidad Ordenada]]</f>
        <v>60</v>
      </c>
      <c r="N1161" s="12">
        <f>(Tabla_cocina[[#This Row],[Ganancia Neta]]/Tabla_cocina[[#This Row],[Costo]])</f>
        <v>0.65</v>
      </c>
      <c r="O1161" s="17">
        <f>Tabla_cocina[[#This Row],[Tiempo de Preparacion]]/1440</f>
        <v>9.0277777777777769E-3</v>
      </c>
    </row>
    <row r="1162" spans="1:15" x14ac:dyDescent="0.3">
      <c r="A1162" s="1">
        <v>467</v>
      </c>
      <c r="B1162" s="1">
        <v>15</v>
      </c>
      <c r="C1162" s="2" t="s">
        <v>19</v>
      </c>
      <c r="D1162" s="2" t="s">
        <v>96</v>
      </c>
      <c r="E1162" s="3">
        <v>13</v>
      </c>
      <c r="F1162" s="3">
        <v>22</v>
      </c>
      <c r="G1162" s="1">
        <v>2</v>
      </c>
      <c r="H1162" s="1">
        <v>59</v>
      </c>
      <c r="I1162" s="2" t="s">
        <v>6</v>
      </c>
      <c r="J1162" s="7">
        <f>Tabla_cocina[[#This Row],[Precio Unitario]]*Tabla_cocina[[#This Row],[Cantidad Ordenada]]</f>
        <v>44</v>
      </c>
      <c r="K1162" s="7">
        <f>Tabla_cocina[[#This Row],[Total del Pedido]]</f>
        <v>44</v>
      </c>
      <c r="L1162" s="7">
        <f>Tabla_cocina[[#This Row],[Ganancia Bruta]]-Tabla_cocina[[#This Row],[Costo]]</f>
        <v>18</v>
      </c>
      <c r="M1162" s="7">
        <f>Tabla_cocina[[#This Row],[Costo Unitario]]*Tabla_cocina[[#This Row],[Cantidad Ordenada]]</f>
        <v>26</v>
      </c>
      <c r="N1162" s="12">
        <f>(Tabla_cocina[[#This Row],[Ganancia Neta]]/Tabla_cocina[[#This Row],[Costo]])</f>
        <v>0.69230769230769229</v>
      </c>
      <c r="O1162" s="17">
        <f>Tabla_cocina[[#This Row],[Tiempo de Preparacion]]/1440</f>
        <v>4.0972222222222222E-2</v>
      </c>
    </row>
    <row r="1163" spans="1:15" x14ac:dyDescent="0.3">
      <c r="A1163" s="1">
        <v>468</v>
      </c>
      <c r="B1163" s="1">
        <v>14</v>
      </c>
      <c r="C1163" s="2" t="s">
        <v>16</v>
      </c>
      <c r="D1163" s="2" t="s">
        <v>93</v>
      </c>
      <c r="E1163" s="3">
        <v>11</v>
      </c>
      <c r="F1163" s="3">
        <v>19</v>
      </c>
      <c r="G1163" s="1">
        <v>2</v>
      </c>
      <c r="H1163" s="1">
        <v>38</v>
      </c>
      <c r="I1163" s="2" t="s">
        <v>8</v>
      </c>
      <c r="J1163" s="7">
        <f>Tabla_cocina[[#This Row],[Precio Unitario]]*Tabla_cocina[[#This Row],[Cantidad Ordenada]]</f>
        <v>38</v>
      </c>
      <c r="K1163" s="7">
        <f>Tabla_cocina[[#This Row],[Total del Pedido]]</f>
        <v>38</v>
      </c>
      <c r="L1163" s="7">
        <f>Tabla_cocina[[#This Row],[Ganancia Bruta]]-Tabla_cocina[[#This Row],[Costo]]</f>
        <v>16</v>
      </c>
      <c r="M1163" s="7">
        <f>Tabla_cocina[[#This Row],[Costo Unitario]]*Tabla_cocina[[#This Row],[Cantidad Ordenada]]</f>
        <v>22</v>
      </c>
      <c r="N1163" s="12">
        <f>(Tabla_cocina[[#This Row],[Ganancia Neta]]/Tabla_cocina[[#This Row],[Costo]])</f>
        <v>0.72727272727272729</v>
      </c>
      <c r="O1163" s="17">
        <f>Tabla_cocina[[#This Row],[Tiempo de Preparacion]]/1440</f>
        <v>2.6388888888888889E-2</v>
      </c>
    </row>
    <row r="1164" spans="1:15" x14ac:dyDescent="0.3">
      <c r="A1164" s="1">
        <v>468</v>
      </c>
      <c r="B1164" s="1">
        <v>14</v>
      </c>
      <c r="C1164" s="2" t="s">
        <v>21</v>
      </c>
      <c r="D1164" s="2" t="s">
        <v>98</v>
      </c>
      <c r="E1164" s="3">
        <v>12</v>
      </c>
      <c r="F1164" s="3">
        <v>20</v>
      </c>
      <c r="G1164" s="1">
        <v>2</v>
      </c>
      <c r="H1164" s="1">
        <v>16</v>
      </c>
      <c r="I1164" s="2" t="s">
        <v>8</v>
      </c>
      <c r="J1164" s="7">
        <f>Tabla_cocina[[#This Row],[Precio Unitario]]*Tabla_cocina[[#This Row],[Cantidad Ordenada]]</f>
        <v>40</v>
      </c>
      <c r="K1164" s="7">
        <f>Tabla_cocina[[#This Row],[Total del Pedido]]</f>
        <v>40</v>
      </c>
      <c r="L1164" s="7">
        <f>Tabla_cocina[[#This Row],[Ganancia Bruta]]-Tabla_cocina[[#This Row],[Costo]]</f>
        <v>16</v>
      </c>
      <c r="M1164" s="7">
        <f>Tabla_cocina[[#This Row],[Costo Unitario]]*Tabla_cocina[[#This Row],[Cantidad Ordenada]]</f>
        <v>24</v>
      </c>
      <c r="N1164" s="12">
        <f>(Tabla_cocina[[#This Row],[Ganancia Neta]]/Tabla_cocina[[#This Row],[Costo]])</f>
        <v>0.66666666666666663</v>
      </c>
      <c r="O1164" s="17">
        <f>Tabla_cocina[[#This Row],[Tiempo de Preparacion]]/1440</f>
        <v>1.1111111111111112E-2</v>
      </c>
    </row>
    <row r="1165" spans="1:15" x14ac:dyDescent="0.3">
      <c r="A1165" s="1">
        <v>468</v>
      </c>
      <c r="B1165" s="1">
        <v>14</v>
      </c>
      <c r="C1165" s="2" t="s">
        <v>15</v>
      </c>
      <c r="D1165" s="2" t="s">
        <v>92</v>
      </c>
      <c r="E1165" s="3">
        <v>16</v>
      </c>
      <c r="F1165" s="3">
        <v>28</v>
      </c>
      <c r="G1165" s="1">
        <v>1</v>
      </c>
      <c r="H1165" s="1">
        <v>9</v>
      </c>
      <c r="I1165" s="2" t="s">
        <v>8</v>
      </c>
      <c r="J1165" s="7">
        <f>Tabla_cocina[[#This Row],[Precio Unitario]]*Tabla_cocina[[#This Row],[Cantidad Ordenada]]</f>
        <v>28</v>
      </c>
      <c r="K1165" s="7">
        <f>Tabla_cocina[[#This Row],[Total del Pedido]]</f>
        <v>28</v>
      </c>
      <c r="L1165" s="7">
        <f>Tabla_cocina[[#This Row],[Ganancia Bruta]]-Tabla_cocina[[#This Row],[Costo]]</f>
        <v>12</v>
      </c>
      <c r="M1165" s="7">
        <f>Tabla_cocina[[#This Row],[Costo Unitario]]*Tabla_cocina[[#This Row],[Cantidad Ordenada]]</f>
        <v>16</v>
      </c>
      <c r="N1165" s="12">
        <f>(Tabla_cocina[[#This Row],[Ganancia Neta]]/Tabla_cocina[[#This Row],[Costo]])</f>
        <v>0.75</v>
      </c>
      <c r="O1165" s="17">
        <f>Tabla_cocina[[#This Row],[Tiempo de Preparacion]]/1440</f>
        <v>6.2500000000000003E-3</v>
      </c>
    </row>
    <row r="1166" spans="1:15" x14ac:dyDescent="0.3">
      <c r="A1166" s="1">
        <v>469</v>
      </c>
      <c r="B1166" s="1">
        <v>1</v>
      </c>
      <c r="C1166" s="2" t="s">
        <v>17</v>
      </c>
      <c r="D1166" s="2" t="s">
        <v>94</v>
      </c>
      <c r="E1166" s="3">
        <v>21</v>
      </c>
      <c r="F1166" s="3">
        <v>35</v>
      </c>
      <c r="G1166" s="1">
        <v>3</v>
      </c>
      <c r="H1166" s="1">
        <v>22</v>
      </c>
      <c r="I1166" s="2" t="s">
        <v>8</v>
      </c>
      <c r="J1166" s="7">
        <f>Tabla_cocina[[#This Row],[Precio Unitario]]*Tabla_cocina[[#This Row],[Cantidad Ordenada]]</f>
        <v>105</v>
      </c>
      <c r="K1166" s="7">
        <f>Tabla_cocina[[#This Row],[Total del Pedido]]</f>
        <v>105</v>
      </c>
      <c r="L1166" s="7">
        <f>Tabla_cocina[[#This Row],[Ganancia Bruta]]-Tabla_cocina[[#This Row],[Costo]]</f>
        <v>42</v>
      </c>
      <c r="M1166" s="7">
        <f>Tabla_cocina[[#This Row],[Costo Unitario]]*Tabla_cocina[[#This Row],[Cantidad Ordenada]]</f>
        <v>63</v>
      </c>
      <c r="N1166" s="12">
        <f>(Tabla_cocina[[#This Row],[Ganancia Neta]]/Tabla_cocina[[#This Row],[Costo]])</f>
        <v>0.66666666666666663</v>
      </c>
      <c r="O1166" s="17">
        <f>Tabla_cocina[[#This Row],[Tiempo de Preparacion]]/1440</f>
        <v>1.5277777777777777E-2</v>
      </c>
    </row>
    <row r="1167" spans="1:15" x14ac:dyDescent="0.3">
      <c r="A1167" s="1">
        <v>469</v>
      </c>
      <c r="B1167" s="1">
        <v>1</v>
      </c>
      <c r="C1167" s="2" t="s">
        <v>18</v>
      </c>
      <c r="D1167" s="2" t="s">
        <v>95</v>
      </c>
      <c r="E1167" s="3">
        <v>19</v>
      </c>
      <c r="F1167" s="3">
        <v>32</v>
      </c>
      <c r="G1167" s="1">
        <v>1</v>
      </c>
      <c r="H1167" s="1">
        <v>44</v>
      </c>
      <c r="I1167" s="2" t="s">
        <v>6</v>
      </c>
      <c r="J1167" s="7">
        <f>Tabla_cocina[[#This Row],[Precio Unitario]]*Tabla_cocina[[#This Row],[Cantidad Ordenada]]</f>
        <v>32</v>
      </c>
      <c r="K1167" s="7">
        <f>Tabla_cocina[[#This Row],[Total del Pedido]]</f>
        <v>32</v>
      </c>
      <c r="L1167" s="7">
        <f>Tabla_cocina[[#This Row],[Ganancia Bruta]]-Tabla_cocina[[#This Row],[Costo]]</f>
        <v>13</v>
      </c>
      <c r="M1167" s="7">
        <f>Tabla_cocina[[#This Row],[Costo Unitario]]*Tabla_cocina[[#This Row],[Cantidad Ordenada]]</f>
        <v>19</v>
      </c>
      <c r="N1167" s="12">
        <f>(Tabla_cocina[[#This Row],[Ganancia Neta]]/Tabla_cocina[[#This Row],[Costo]])</f>
        <v>0.68421052631578949</v>
      </c>
      <c r="O1167" s="17">
        <f>Tabla_cocina[[#This Row],[Tiempo de Preparacion]]/1440</f>
        <v>3.0555555555555555E-2</v>
      </c>
    </row>
    <row r="1168" spans="1:15" x14ac:dyDescent="0.3">
      <c r="A1168" s="1">
        <v>470</v>
      </c>
      <c r="B1168" s="1">
        <v>17</v>
      </c>
      <c r="C1168" s="2" t="s">
        <v>5</v>
      </c>
      <c r="D1168" s="2" t="s">
        <v>84</v>
      </c>
      <c r="E1168" s="3">
        <v>14</v>
      </c>
      <c r="F1168" s="3">
        <v>24</v>
      </c>
      <c r="G1168" s="1">
        <v>1</v>
      </c>
      <c r="H1168" s="1">
        <v>44</v>
      </c>
      <c r="I1168" s="2" t="s">
        <v>6</v>
      </c>
      <c r="J1168" s="7">
        <f>Tabla_cocina[[#This Row],[Precio Unitario]]*Tabla_cocina[[#This Row],[Cantidad Ordenada]]</f>
        <v>24</v>
      </c>
      <c r="K1168" s="7">
        <f>Tabla_cocina[[#This Row],[Total del Pedido]]</f>
        <v>24</v>
      </c>
      <c r="L1168" s="7">
        <f>Tabla_cocina[[#This Row],[Ganancia Bruta]]-Tabla_cocina[[#This Row],[Costo]]</f>
        <v>10</v>
      </c>
      <c r="M1168" s="7">
        <f>Tabla_cocina[[#This Row],[Costo Unitario]]*Tabla_cocina[[#This Row],[Cantidad Ordenada]]</f>
        <v>14</v>
      </c>
      <c r="N1168" s="12">
        <f>(Tabla_cocina[[#This Row],[Ganancia Neta]]/Tabla_cocina[[#This Row],[Costo]])</f>
        <v>0.7142857142857143</v>
      </c>
      <c r="O1168" s="17">
        <f>Tabla_cocina[[#This Row],[Tiempo de Preparacion]]/1440</f>
        <v>3.0555555555555555E-2</v>
      </c>
    </row>
    <row r="1169" spans="1:15" x14ac:dyDescent="0.3">
      <c r="A1169" s="1">
        <v>470</v>
      </c>
      <c r="B1169" s="1">
        <v>17</v>
      </c>
      <c r="C1169" s="2" t="s">
        <v>24</v>
      </c>
      <c r="D1169" s="2" t="s">
        <v>101</v>
      </c>
      <c r="E1169" s="3">
        <v>10</v>
      </c>
      <c r="F1169" s="3">
        <v>18</v>
      </c>
      <c r="G1169" s="1">
        <v>3</v>
      </c>
      <c r="H1169" s="1">
        <v>28</v>
      </c>
      <c r="I1169" s="2" t="s">
        <v>6</v>
      </c>
      <c r="J1169" s="7">
        <f>Tabla_cocina[[#This Row],[Precio Unitario]]*Tabla_cocina[[#This Row],[Cantidad Ordenada]]</f>
        <v>54</v>
      </c>
      <c r="K1169" s="7">
        <f>Tabla_cocina[[#This Row],[Total del Pedido]]</f>
        <v>54</v>
      </c>
      <c r="L1169" s="7">
        <f>Tabla_cocina[[#This Row],[Ganancia Bruta]]-Tabla_cocina[[#This Row],[Costo]]</f>
        <v>24</v>
      </c>
      <c r="M1169" s="7">
        <f>Tabla_cocina[[#This Row],[Costo Unitario]]*Tabla_cocina[[#This Row],[Cantidad Ordenada]]</f>
        <v>30</v>
      </c>
      <c r="N1169" s="12">
        <f>(Tabla_cocina[[#This Row],[Ganancia Neta]]/Tabla_cocina[[#This Row],[Costo]])</f>
        <v>0.8</v>
      </c>
      <c r="O1169" s="17">
        <f>Tabla_cocina[[#This Row],[Tiempo de Preparacion]]/1440</f>
        <v>1.9444444444444445E-2</v>
      </c>
    </row>
    <row r="1170" spans="1:15" x14ac:dyDescent="0.3">
      <c r="A1170" s="1">
        <v>471</v>
      </c>
      <c r="B1170" s="1">
        <v>7</v>
      </c>
      <c r="C1170" s="2" t="s">
        <v>17</v>
      </c>
      <c r="D1170" s="2" t="s">
        <v>94</v>
      </c>
      <c r="E1170" s="3">
        <v>21</v>
      </c>
      <c r="F1170" s="3">
        <v>35</v>
      </c>
      <c r="G1170" s="1">
        <v>3</v>
      </c>
      <c r="H1170" s="1">
        <v>57</v>
      </c>
      <c r="I1170" s="2" t="s">
        <v>6</v>
      </c>
      <c r="J1170" s="7">
        <f>Tabla_cocina[[#This Row],[Precio Unitario]]*Tabla_cocina[[#This Row],[Cantidad Ordenada]]</f>
        <v>105</v>
      </c>
      <c r="K1170" s="7">
        <f>Tabla_cocina[[#This Row],[Total del Pedido]]</f>
        <v>105</v>
      </c>
      <c r="L1170" s="7">
        <f>Tabla_cocina[[#This Row],[Ganancia Bruta]]-Tabla_cocina[[#This Row],[Costo]]</f>
        <v>42</v>
      </c>
      <c r="M1170" s="7">
        <f>Tabla_cocina[[#This Row],[Costo Unitario]]*Tabla_cocina[[#This Row],[Cantidad Ordenada]]</f>
        <v>63</v>
      </c>
      <c r="N1170" s="12">
        <f>(Tabla_cocina[[#This Row],[Ganancia Neta]]/Tabla_cocina[[#This Row],[Costo]])</f>
        <v>0.66666666666666663</v>
      </c>
      <c r="O1170" s="17">
        <f>Tabla_cocina[[#This Row],[Tiempo de Preparacion]]/1440</f>
        <v>3.9583333333333331E-2</v>
      </c>
    </row>
    <row r="1171" spans="1:15" x14ac:dyDescent="0.3">
      <c r="A1171" s="1">
        <v>472</v>
      </c>
      <c r="B1171" s="1">
        <v>20</v>
      </c>
      <c r="C1171" s="2" t="s">
        <v>17</v>
      </c>
      <c r="D1171" s="2" t="s">
        <v>94</v>
      </c>
      <c r="E1171" s="3">
        <v>21</v>
      </c>
      <c r="F1171" s="3">
        <v>35</v>
      </c>
      <c r="G1171" s="1">
        <v>2</v>
      </c>
      <c r="H1171" s="1">
        <v>42</v>
      </c>
      <c r="I1171" s="2" t="s">
        <v>6</v>
      </c>
      <c r="J1171" s="7">
        <f>Tabla_cocina[[#This Row],[Precio Unitario]]*Tabla_cocina[[#This Row],[Cantidad Ordenada]]</f>
        <v>70</v>
      </c>
      <c r="K1171" s="7">
        <f>Tabla_cocina[[#This Row],[Total del Pedido]]</f>
        <v>70</v>
      </c>
      <c r="L1171" s="7">
        <f>Tabla_cocina[[#This Row],[Ganancia Bruta]]-Tabla_cocina[[#This Row],[Costo]]</f>
        <v>28</v>
      </c>
      <c r="M1171" s="7">
        <f>Tabla_cocina[[#This Row],[Costo Unitario]]*Tabla_cocina[[#This Row],[Cantidad Ordenada]]</f>
        <v>42</v>
      </c>
      <c r="N1171" s="12">
        <f>(Tabla_cocina[[#This Row],[Ganancia Neta]]/Tabla_cocina[[#This Row],[Costo]])</f>
        <v>0.66666666666666663</v>
      </c>
      <c r="O1171" s="17">
        <f>Tabla_cocina[[#This Row],[Tiempo de Preparacion]]/1440</f>
        <v>2.9166666666666667E-2</v>
      </c>
    </row>
    <row r="1172" spans="1:15" x14ac:dyDescent="0.3">
      <c r="A1172" s="1">
        <v>472</v>
      </c>
      <c r="B1172" s="1">
        <v>20</v>
      </c>
      <c r="C1172" s="2" t="s">
        <v>19</v>
      </c>
      <c r="D1172" s="2" t="s">
        <v>96</v>
      </c>
      <c r="E1172" s="3">
        <v>13</v>
      </c>
      <c r="F1172" s="3">
        <v>22</v>
      </c>
      <c r="G1172" s="1">
        <v>2</v>
      </c>
      <c r="H1172" s="1">
        <v>31</v>
      </c>
      <c r="I1172" s="2" t="s">
        <v>8</v>
      </c>
      <c r="J1172" s="7">
        <f>Tabla_cocina[[#This Row],[Precio Unitario]]*Tabla_cocina[[#This Row],[Cantidad Ordenada]]</f>
        <v>44</v>
      </c>
      <c r="K1172" s="7">
        <f>Tabla_cocina[[#This Row],[Total del Pedido]]</f>
        <v>44</v>
      </c>
      <c r="L1172" s="7">
        <f>Tabla_cocina[[#This Row],[Ganancia Bruta]]-Tabla_cocina[[#This Row],[Costo]]</f>
        <v>18</v>
      </c>
      <c r="M1172" s="7">
        <f>Tabla_cocina[[#This Row],[Costo Unitario]]*Tabla_cocina[[#This Row],[Cantidad Ordenada]]</f>
        <v>26</v>
      </c>
      <c r="N1172" s="12">
        <f>(Tabla_cocina[[#This Row],[Ganancia Neta]]/Tabla_cocina[[#This Row],[Costo]])</f>
        <v>0.69230769230769229</v>
      </c>
      <c r="O1172" s="17">
        <f>Tabla_cocina[[#This Row],[Tiempo de Preparacion]]/1440</f>
        <v>2.1527777777777778E-2</v>
      </c>
    </row>
    <row r="1173" spans="1:15" x14ac:dyDescent="0.3">
      <c r="A1173" s="1">
        <v>473</v>
      </c>
      <c r="B1173" s="1">
        <v>13</v>
      </c>
      <c r="C1173" s="2" t="s">
        <v>19</v>
      </c>
      <c r="D1173" s="2" t="s">
        <v>96</v>
      </c>
      <c r="E1173" s="3">
        <v>13</v>
      </c>
      <c r="F1173" s="3">
        <v>22</v>
      </c>
      <c r="G1173" s="1">
        <v>2</v>
      </c>
      <c r="H1173" s="1">
        <v>51</v>
      </c>
      <c r="I1173" s="2" t="s">
        <v>8</v>
      </c>
      <c r="J1173" s="7">
        <f>Tabla_cocina[[#This Row],[Precio Unitario]]*Tabla_cocina[[#This Row],[Cantidad Ordenada]]</f>
        <v>44</v>
      </c>
      <c r="K1173" s="7">
        <f>Tabla_cocina[[#This Row],[Total del Pedido]]</f>
        <v>44</v>
      </c>
      <c r="L1173" s="7">
        <f>Tabla_cocina[[#This Row],[Ganancia Bruta]]-Tabla_cocina[[#This Row],[Costo]]</f>
        <v>18</v>
      </c>
      <c r="M1173" s="7">
        <f>Tabla_cocina[[#This Row],[Costo Unitario]]*Tabla_cocina[[#This Row],[Cantidad Ordenada]]</f>
        <v>26</v>
      </c>
      <c r="N1173" s="12">
        <f>(Tabla_cocina[[#This Row],[Ganancia Neta]]/Tabla_cocina[[#This Row],[Costo]])</f>
        <v>0.69230769230769229</v>
      </c>
      <c r="O1173" s="17">
        <f>Tabla_cocina[[#This Row],[Tiempo de Preparacion]]/1440</f>
        <v>3.5416666666666666E-2</v>
      </c>
    </row>
    <row r="1174" spans="1:15" x14ac:dyDescent="0.3">
      <c r="A1174" s="1">
        <v>473</v>
      </c>
      <c r="B1174" s="1">
        <v>13</v>
      </c>
      <c r="C1174" s="2" t="s">
        <v>17</v>
      </c>
      <c r="D1174" s="2" t="s">
        <v>94</v>
      </c>
      <c r="E1174" s="3">
        <v>21</v>
      </c>
      <c r="F1174" s="3">
        <v>35</v>
      </c>
      <c r="G1174" s="1">
        <v>1</v>
      </c>
      <c r="H1174" s="1">
        <v>10</v>
      </c>
      <c r="I1174" s="2" t="s">
        <v>6</v>
      </c>
      <c r="J1174" s="7">
        <f>Tabla_cocina[[#This Row],[Precio Unitario]]*Tabla_cocina[[#This Row],[Cantidad Ordenada]]</f>
        <v>35</v>
      </c>
      <c r="K1174" s="7">
        <f>Tabla_cocina[[#This Row],[Total del Pedido]]</f>
        <v>35</v>
      </c>
      <c r="L1174" s="7">
        <f>Tabla_cocina[[#This Row],[Ganancia Bruta]]-Tabla_cocina[[#This Row],[Costo]]</f>
        <v>14</v>
      </c>
      <c r="M1174" s="7">
        <f>Tabla_cocina[[#This Row],[Costo Unitario]]*Tabla_cocina[[#This Row],[Cantidad Ordenada]]</f>
        <v>21</v>
      </c>
      <c r="N1174" s="12">
        <f>(Tabla_cocina[[#This Row],[Ganancia Neta]]/Tabla_cocina[[#This Row],[Costo]])</f>
        <v>0.66666666666666663</v>
      </c>
      <c r="O1174" s="17">
        <f>Tabla_cocina[[#This Row],[Tiempo de Preparacion]]/1440</f>
        <v>6.9444444444444441E-3</v>
      </c>
    </row>
    <row r="1175" spans="1:15" x14ac:dyDescent="0.3">
      <c r="A1175" s="1">
        <v>474</v>
      </c>
      <c r="B1175" s="1">
        <v>2</v>
      </c>
      <c r="C1175" s="2" t="s">
        <v>20</v>
      </c>
      <c r="D1175" s="2" t="s">
        <v>97</v>
      </c>
      <c r="E1175" s="3">
        <v>20</v>
      </c>
      <c r="F1175" s="3">
        <v>34</v>
      </c>
      <c r="G1175" s="1">
        <v>1</v>
      </c>
      <c r="H1175" s="1">
        <v>55</v>
      </c>
      <c r="I1175" s="2" t="s">
        <v>8</v>
      </c>
      <c r="J1175" s="7">
        <f>Tabla_cocina[[#This Row],[Precio Unitario]]*Tabla_cocina[[#This Row],[Cantidad Ordenada]]</f>
        <v>34</v>
      </c>
      <c r="K1175" s="7">
        <f>Tabla_cocina[[#This Row],[Total del Pedido]]</f>
        <v>34</v>
      </c>
      <c r="L1175" s="7">
        <f>Tabla_cocina[[#This Row],[Ganancia Bruta]]-Tabla_cocina[[#This Row],[Costo]]</f>
        <v>14</v>
      </c>
      <c r="M1175" s="7">
        <f>Tabla_cocina[[#This Row],[Costo Unitario]]*Tabla_cocina[[#This Row],[Cantidad Ordenada]]</f>
        <v>20</v>
      </c>
      <c r="N1175" s="12">
        <f>(Tabla_cocina[[#This Row],[Ganancia Neta]]/Tabla_cocina[[#This Row],[Costo]])</f>
        <v>0.7</v>
      </c>
      <c r="O1175" s="17">
        <f>Tabla_cocina[[#This Row],[Tiempo de Preparacion]]/1440</f>
        <v>3.8194444444444448E-2</v>
      </c>
    </row>
    <row r="1176" spans="1:15" x14ac:dyDescent="0.3">
      <c r="A1176" s="1">
        <v>474</v>
      </c>
      <c r="B1176" s="1">
        <v>2</v>
      </c>
      <c r="C1176" s="2" t="s">
        <v>13</v>
      </c>
      <c r="D1176" s="2" t="s">
        <v>90</v>
      </c>
      <c r="E1176" s="3">
        <v>17</v>
      </c>
      <c r="F1176" s="3">
        <v>29</v>
      </c>
      <c r="G1176" s="1">
        <v>1</v>
      </c>
      <c r="H1176" s="1">
        <v>37</v>
      </c>
      <c r="I1176" s="2" t="s">
        <v>6</v>
      </c>
      <c r="J1176" s="7">
        <f>Tabla_cocina[[#This Row],[Precio Unitario]]*Tabla_cocina[[#This Row],[Cantidad Ordenada]]</f>
        <v>29</v>
      </c>
      <c r="K1176" s="7">
        <f>Tabla_cocina[[#This Row],[Total del Pedido]]</f>
        <v>29</v>
      </c>
      <c r="L1176" s="7">
        <f>Tabla_cocina[[#This Row],[Ganancia Bruta]]-Tabla_cocina[[#This Row],[Costo]]</f>
        <v>12</v>
      </c>
      <c r="M1176" s="7">
        <f>Tabla_cocina[[#This Row],[Costo Unitario]]*Tabla_cocina[[#This Row],[Cantidad Ordenada]]</f>
        <v>17</v>
      </c>
      <c r="N1176" s="12">
        <f>(Tabla_cocina[[#This Row],[Ganancia Neta]]/Tabla_cocina[[#This Row],[Costo]])</f>
        <v>0.70588235294117652</v>
      </c>
      <c r="O1176" s="17">
        <f>Tabla_cocina[[#This Row],[Tiempo de Preparacion]]/1440</f>
        <v>2.5694444444444443E-2</v>
      </c>
    </row>
    <row r="1177" spans="1:15" x14ac:dyDescent="0.3">
      <c r="A1177" s="1">
        <v>474</v>
      </c>
      <c r="B1177" s="1">
        <v>2</v>
      </c>
      <c r="C1177" s="2" t="s">
        <v>9</v>
      </c>
      <c r="D1177" s="2" t="s">
        <v>86</v>
      </c>
      <c r="E1177" s="3">
        <v>19</v>
      </c>
      <c r="F1177" s="3">
        <v>31</v>
      </c>
      <c r="G1177" s="1">
        <v>1</v>
      </c>
      <c r="H1177" s="1">
        <v>34</v>
      </c>
      <c r="I1177" s="2" t="s">
        <v>8</v>
      </c>
      <c r="J1177" s="7">
        <f>Tabla_cocina[[#This Row],[Precio Unitario]]*Tabla_cocina[[#This Row],[Cantidad Ordenada]]</f>
        <v>31</v>
      </c>
      <c r="K1177" s="7">
        <f>Tabla_cocina[[#This Row],[Total del Pedido]]</f>
        <v>31</v>
      </c>
      <c r="L1177" s="7">
        <f>Tabla_cocina[[#This Row],[Ganancia Bruta]]-Tabla_cocina[[#This Row],[Costo]]</f>
        <v>12</v>
      </c>
      <c r="M1177" s="7">
        <f>Tabla_cocina[[#This Row],[Costo Unitario]]*Tabla_cocina[[#This Row],[Cantidad Ordenada]]</f>
        <v>19</v>
      </c>
      <c r="N1177" s="12">
        <f>(Tabla_cocina[[#This Row],[Ganancia Neta]]/Tabla_cocina[[#This Row],[Costo]])</f>
        <v>0.63157894736842102</v>
      </c>
      <c r="O1177" s="17">
        <f>Tabla_cocina[[#This Row],[Tiempo de Preparacion]]/1440</f>
        <v>2.361111111111111E-2</v>
      </c>
    </row>
    <row r="1178" spans="1:15" x14ac:dyDescent="0.3">
      <c r="A1178" s="1">
        <v>474</v>
      </c>
      <c r="B1178" s="1">
        <v>2</v>
      </c>
      <c r="C1178" s="2" t="s">
        <v>15</v>
      </c>
      <c r="D1178" s="2" t="s">
        <v>92</v>
      </c>
      <c r="E1178" s="3">
        <v>16</v>
      </c>
      <c r="F1178" s="3">
        <v>28</v>
      </c>
      <c r="G1178" s="1">
        <v>3</v>
      </c>
      <c r="H1178" s="1">
        <v>35</v>
      </c>
      <c r="I1178" s="2" t="s">
        <v>6</v>
      </c>
      <c r="J1178" s="7">
        <f>Tabla_cocina[[#This Row],[Precio Unitario]]*Tabla_cocina[[#This Row],[Cantidad Ordenada]]</f>
        <v>84</v>
      </c>
      <c r="K1178" s="7">
        <f>Tabla_cocina[[#This Row],[Total del Pedido]]</f>
        <v>84</v>
      </c>
      <c r="L1178" s="7">
        <f>Tabla_cocina[[#This Row],[Ganancia Bruta]]-Tabla_cocina[[#This Row],[Costo]]</f>
        <v>36</v>
      </c>
      <c r="M1178" s="7">
        <f>Tabla_cocina[[#This Row],[Costo Unitario]]*Tabla_cocina[[#This Row],[Cantidad Ordenada]]</f>
        <v>48</v>
      </c>
      <c r="N1178" s="12">
        <f>(Tabla_cocina[[#This Row],[Ganancia Neta]]/Tabla_cocina[[#This Row],[Costo]])</f>
        <v>0.75</v>
      </c>
      <c r="O1178" s="17">
        <f>Tabla_cocina[[#This Row],[Tiempo de Preparacion]]/1440</f>
        <v>2.4305555555555556E-2</v>
      </c>
    </row>
    <row r="1179" spans="1:15" x14ac:dyDescent="0.3">
      <c r="A1179" s="1">
        <v>475</v>
      </c>
      <c r="B1179" s="1">
        <v>18</v>
      </c>
      <c r="C1179" s="2" t="s">
        <v>5</v>
      </c>
      <c r="D1179" s="2" t="s">
        <v>84</v>
      </c>
      <c r="E1179" s="3">
        <v>14</v>
      </c>
      <c r="F1179" s="3">
        <v>24</v>
      </c>
      <c r="G1179" s="1">
        <v>3</v>
      </c>
      <c r="H1179" s="1">
        <v>21</v>
      </c>
      <c r="I1179" s="2" t="s">
        <v>8</v>
      </c>
      <c r="J1179" s="7">
        <f>Tabla_cocina[[#This Row],[Precio Unitario]]*Tabla_cocina[[#This Row],[Cantidad Ordenada]]</f>
        <v>72</v>
      </c>
      <c r="K1179" s="7">
        <f>Tabla_cocina[[#This Row],[Total del Pedido]]</f>
        <v>72</v>
      </c>
      <c r="L1179" s="7">
        <f>Tabla_cocina[[#This Row],[Ganancia Bruta]]-Tabla_cocina[[#This Row],[Costo]]</f>
        <v>30</v>
      </c>
      <c r="M1179" s="7">
        <f>Tabla_cocina[[#This Row],[Costo Unitario]]*Tabla_cocina[[#This Row],[Cantidad Ordenada]]</f>
        <v>42</v>
      </c>
      <c r="N1179" s="12">
        <f>(Tabla_cocina[[#This Row],[Ganancia Neta]]/Tabla_cocina[[#This Row],[Costo]])</f>
        <v>0.7142857142857143</v>
      </c>
      <c r="O1179" s="17">
        <f>Tabla_cocina[[#This Row],[Tiempo de Preparacion]]/1440</f>
        <v>1.4583333333333334E-2</v>
      </c>
    </row>
    <row r="1180" spans="1:15" x14ac:dyDescent="0.3">
      <c r="A1180" s="1">
        <v>475</v>
      </c>
      <c r="B1180" s="1">
        <v>18</v>
      </c>
      <c r="C1180" s="2" t="s">
        <v>20</v>
      </c>
      <c r="D1180" s="2" t="s">
        <v>97</v>
      </c>
      <c r="E1180" s="3">
        <v>20</v>
      </c>
      <c r="F1180" s="3">
        <v>34</v>
      </c>
      <c r="G1180" s="1">
        <v>3</v>
      </c>
      <c r="H1180" s="1">
        <v>14</v>
      </c>
      <c r="I1180" s="2" t="s">
        <v>8</v>
      </c>
      <c r="J1180" s="7">
        <f>Tabla_cocina[[#This Row],[Precio Unitario]]*Tabla_cocina[[#This Row],[Cantidad Ordenada]]</f>
        <v>102</v>
      </c>
      <c r="K1180" s="7">
        <f>Tabla_cocina[[#This Row],[Total del Pedido]]</f>
        <v>102</v>
      </c>
      <c r="L1180" s="7">
        <f>Tabla_cocina[[#This Row],[Ganancia Bruta]]-Tabla_cocina[[#This Row],[Costo]]</f>
        <v>42</v>
      </c>
      <c r="M1180" s="7">
        <f>Tabla_cocina[[#This Row],[Costo Unitario]]*Tabla_cocina[[#This Row],[Cantidad Ordenada]]</f>
        <v>60</v>
      </c>
      <c r="N1180" s="12">
        <f>(Tabla_cocina[[#This Row],[Ganancia Neta]]/Tabla_cocina[[#This Row],[Costo]])</f>
        <v>0.7</v>
      </c>
      <c r="O1180" s="17">
        <f>Tabla_cocina[[#This Row],[Tiempo de Preparacion]]/1440</f>
        <v>9.7222222222222224E-3</v>
      </c>
    </row>
    <row r="1181" spans="1:15" x14ac:dyDescent="0.3">
      <c r="A1181" s="1">
        <v>476</v>
      </c>
      <c r="B1181" s="1">
        <v>13</v>
      </c>
      <c r="C1181" s="2" t="s">
        <v>5</v>
      </c>
      <c r="D1181" s="2" t="s">
        <v>84</v>
      </c>
      <c r="E1181" s="3">
        <v>14</v>
      </c>
      <c r="F1181" s="3">
        <v>24</v>
      </c>
      <c r="G1181" s="1">
        <v>2</v>
      </c>
      <c r="H1181" s="1">
        <v>55</v>
      </c>
      <c r="I1181" s="2" t="s">
        <v>8</v>
      </c>
      <c r="J1181" s="7">
        <f>Tabla_cocina[[#This Row],[Precio Unitario]]*Tabla_cocina[[#This Row],[Cantidad Ordenada]]</f>
        <v>48</v>
      </c>
      <c r="K1181" s="7">
        <f>Tabla_cocina[[#This Row],[Total del Pedido]]</f>
        <v>48</v>
      </c>
      <c r="L1181" s="7">
        <f>Tabla_cocina[[#This Row],[Ganancia Bruta]]-Tabla_cocina[[#This Row],[Costo]]</f>
        <v>20</v>
      </c>
      <c r="M1181" s="7">
        <f>Tabla_cocina[[#This Row],[Costo Unitario]]*Tabla_cocina[[#This Row],[Cantidad Ordenada]]</f>
        <v>28</v>
      </c>
      <c r="N1181" s="12">
        <f>(Tabla_cocina[[#This Row],[Ganancia Neta]]/Tabla_cocina[[#This Row],[Costo]])</f>
        <v>0.7142857142857143</v>
      </c>
      <c r="O1181" s="17">
        <f>Tabla_cocina[[#This Row],[Tiempo de Preparacion]]/1440</f>
        <v>3.8194444444444448E-2</v>
      </c>
    </row>
    <row r="1182" spans="1:15" x14ac:dyDescent="0.3">
      <c r="A1182" s="1">
        <v>476</v>
      </c>
      <c r="B1182" s="1">
        <v>13</v>
      </c>
      <c r="C1182" s="2" t="s">
        <v>20</v>
      </c>
      <c r="D1182" s="2" t="s">
        <v>97</v>
      </c>
      <c r="E1182" s="3">
        <v>20</v>
      </c>
      <c r="F1182" s="3">
        <v>34</v>
      </c>
      <c r="G1182" s="1">
        <v>1</v>
      </c>
      <c r="H1182" s="1">
        <v>34</v>
      </c>
      <c r="I1182" s="2" t="s">
        <v>6</v>
      </c>
      <c r="J1182" s="7">
        <f>Tabla_cocina[[#This Row],[Precio Unitario]]*Tabla_cocina[[#This Row],[Cantidad Ordenada]]</f>
        <v>34</v>
      </c>
      <c r="K1182" s="7">
        <f>Tabla_cocina[[#This Row],[Total del Pedido]]</f>
        <v>34</v>
      </c>
      <c r="L1182" s="7">
        <f>Tabla_cocina[[#This Row],[Ganancia Bruta]]-Tabla_cocina[[#This Row],[Costo]]</f>
        <v>14</v>
      </c>
      <c r="M1182" s="7">
        <f>Tabla_cocina[[#This Row],[Costo Unitario]]*Tabla_cocina[[#This Row],[Cantidad Ordenada]]</f>
        <v>20</v>
      </c>
      <c r="N1182" s="12">
        <f>(Tabla_cocina[[#This Row],[Ganancia Neta]]/Tabla_cocina[[#This Row],[Costo]])</f>
        <v>0.7</v>
      </c>
      <c r="O1182" s="17">
        <f>Tabla_cocina[[#This Row],[Tiempo de Preparacion]]/1440</f>
        <v>2.361111111111111E-2</v>
      </c>
    </row>
    <row r="1183" spans="1:15" x14ac:dyDescent="0.3">
      <c r="A1183" s="1">
        <v>476</v>
      </c>
      <c r="B1183" s="1">
        <v>13</v>
      </c>
      <c r="C1183" s="2" t="s">
        <v>18</v>
      </c>
      <c r="D1183" s="2" t="s">
        <v>95</v>
      </c>
      <c r="E1183" s="3">
        <v>19</v>
      </c>
      <c r="F1183" s="3">
        <v>32</v>
      </c>
      <c r="G1183" s="1">
        <v>3</v>
      </c>
      <c r="H1183" s="1">
        <v>5</v>
      </c>
      <c r="I1183" s="2" t="s">
        <v>8</v>
      </c>
      <c r="J1183" s="7">
        <f>Tabla_cocina[[#This Row],[Precio Unitario]]*Tabla_cocina[[#This Row],[Cantidad Ordenada]]</f>
        <v>96</v>
      </c>
      <c r="K1183" s="7">
        <f>Tabla_cocina[[#This Row],[Total del Pedido]]</f>
        <v>96</v>
      </c>
      <c r="L1183" s="7">
        <f>Tabla_cocina[[#This Row],[Ganancia Bruta]]-Tabla_cocina[[#This Row],[Costo]]</f>
        <v>39</v>
      </c>
      <c r="M1183" s="7">
        <f>Tabla_cocina[[#This Row],[Costo Unitario]]*Tabla_cocina[[#This Row],[Cantidad Ordenada]]</f>
        <v>57</v>
      </c>
      <c r="N1183" s="12">
        <f>(Tabla_cocina[[#This Row],[Ganancia Neta]]/Tabla_cocina[[#This Row],[Costo]])</f>
        <v>0.68421052631578949</v>
      </c>
      <c r="O1183" s="17">
        <f>Tabla_cocina[[#This Row],[Tiempo de Preparacion]]/1440</f>
        <v>3.472222222222222E-3</v>
      </c>
    </row>
    <row r="1184" spans="1:15" x14ac:dyDescent="0.3">
      <c r="A1184" s="1">
        <v>476</v>
      </c>
      <c r="B1184" s="1">
        <v>13</v>
      </c>
      <c r="C1184" s="2" t="s">
        <v>11</v>
      </c>
      <c r="D1184" s="2" t="s">
        <v>88</v>
      </c>
      <c r="E1184" s="3">
        <v>25</v>
      </c>
      <c r="F1184" s="3">
        <v>40</v>
      </c>
      <c r="G1184" s="1">
        <v>1</v>
      </c>
      <c r="H1184" s="1">
        <v>21</v>
      </c>
      <c r="I1184" s="2" t="s">
        <v>6</v>
      </c>
      <c r="J1184" s="7">
        <f>Tabla_cocina[[#This Row],[Precio Unitario]]*Tabla_cocina[[#This Row],[Cantidad Ordenada]]</f>
        <v>40</v>
      </c>
      <c r="K1184" s="7">
        <f>Tabla_cocina[[#This Row],[Total del Pedido]]</f>
        <v>40</v>
      </c>
      <c r="L1184" s="7">
        <f>Tabla_cocina[[#This Row],[Ganancia Bruta]]-Tabla_cocina[[#This Row],[Costo]]</f>
        <v>15</v>
      </c>
      <c r="M1184" s="7">
        <f>Tabla_cocina[[#This Row],[Costo Unitario]]*Tabla_cocina[[#This Row],[Cantidad Ordenada]]</f>
        <v>25</v>
      </c>
      <c r="N1184" s="12">
        <f>(Tabla_cocina[[#This Row],[Ganancia Neta]]/Tabla_cocina[[#This Row],[Costo]])</f>
        <v>0.6</v>
      </c>
      <c r="O1184" s="17">
        <f>Tabla_cocina[[#This Row],[Tiempo de Preparacion]]/1440</f>
        <v>1.4583333333333334E-2</v>
      </c>
    </row>
    <row r="1185" spans="1:15" x14ac:dyDescent="0.3">
      <c r="A1185" s="1">
        <v>477</v>
      </c>
      <c r="B1185" s="1">
        <v>8</v>
      </c>
      <c r="C1185" s="2" t="s">
        <v>20</v>
      </c>
      <c r="D1185" s="2" t="s">
        <v>97</v>
      </c>
      <c r="E1185" s="3">
        <v>20</v>
      </c>
      <c r="F1185" s="3">
        <v>34</v>
      </c>
      <c r="G1185" s="1">
        <v>2</v>
      </c>
      <c r="H1185" s="1">
        <v>34</v>
      </c>
      <c r="I1185" s="2" t="s">
        <v>8</v>
      </c>
      <c r="J1185" s="7">
        <f>Tabla_cocina[[#This Row],[Precio Unitario]]*Tabla_cocina[[#This Row],[Cantidad Ordenada]]</f>
        <v>68</v>
      </c>
      <c r="K1185" s="7">
        <f>Tabla_cocina[[#This Row],[Total del Pedido]]</f>
        <v>68</v>
      </c>
      <c r="L1185" s="7">
        <f>Tabla_cocina[[#This Row],[Ganancia Bruta]]-Tabla_cocina[[#This Row],[Costo]]</f>
        <v>28</v>
      </c>
      <c r="M1185" s="7">
        <f>Tabla_cocina[[#This Row],[Costo Unitario]]*Tabla_cocina[[#This Row],[Cantidad Ordenada]]</f>
        <v>40</v>
      </c>
      <c r="N1185" s="12">
        <f>(Tabla_cocina[[#This Row],[Ganancia Neta]]/Tabla_cocina[[#This Row],[Costo]])</f>
        <v>0.7</v>
      </c>
      <c r="O1185" s="17">
        <f>Tabla_cocina[[#This Row],[Tiempo de Preparacion]]/1440</f>
        <v>2.361111111111111E-2</v>
      </c>
    </row>
    <row r="1186" spans="1:15" x14ac:dyDescent="0.3">
      <c r="A1186" s="1">
        <v>477</v>
      </c>
      <c r="B1186" s="1">
        <v>8</v>
      </c>
      <c r="C1186" s="2" t="s">
        <v>22</v>
      </c>
      <c r="D1186" s="2" t="s">
        <v>99</v>
      </c>
      <c r="E1186" s="3">
        <v>14</v>
      </c>
      <c r="F1186" s="3">
        <v>23</v>
      </c>
      <c r="G1186" s="1">
        <v>2</v>
      </c>
      <c r="H1186" s="1">
        <v>13</v>
      </c>
      <c r="I1186" s="2" t="s">
        <v>8</v>
      </c>
      <c r="J1186" s="7">
        <f>Tabla_cocina[[#This Row],[Precio Unitario]]*Tabla_cocina[[#This Row],[Cantidad Ordenada]]</f>
        <v>46</v>
      </c>
      <c r="K1186" s="7">
        <f>Tabla_cocina[[#This Row],[Total del Pedido]]</f>
        <v>46</v>
      </c>
      <c r="L1186" s="7">
        <f>Tabla_cocina[[#This Row],[Ganancia Bruta]]-Tabla_cocina[[#This Row],[Costo]]</f>
        <v>18</v>
      </c>
      <c r="M1186" s="7">
        <f>Tabla_cocina[[#This Row],[Costo Unitario]]*Tabla_cocina[[#This Row],[Cantidad Ordenada]]</f>
        <v>28</v>
      </c>
      <c r="N1186" s="12">
        <f>(Tabla_cocina[[#This Row],[Ganancia Neta]]/Tabla_cocina[[#This Row],[Costo]])</f>
        <v>0.6428571428571429</v>
      </c>
      <c r="O1186" s="17">
        <f>Tabla_cocina[[#This Row],[Tiempo de Preparacion]]/1440</f>
        <v>9.0277777777777769E-3</v>
      </c>
    </row>
    <row r="1187" spans="1:15" x14ac:dyDescent="0.3">
      <c r="A1187" s="1">
        <v>477</v>
      </c>
      <c r="B1187" s="1">
        <v>8</v>
      </c>
      <c r="C1187" s="2" t="s">
        <v>5</v>
      </c>
      <c r="D1187" s="2" t="s">
        <v>84</v>
      </c>
      <c r="E1187" s="3">
        <v>14</v>
      </c>
      <c r="F1187" s="3">
        <v>24</v>
      </c>
      <c r="G1187" s="1">
        <v>2</v>
      </c>
      <c r="H1187" s="1">
        <v>47</v>
      </c>
      <c r="I1187" s="2" t="s">
        <v>8</v>
      </c>
      <c r="J1187" s="7">
        <f>Tabla_cocina[[#This Row],[Precio Unitario]]*Tabla_cocina[[#This Row],[Cantidad Ordenada]]</f>
        <v>48</v>
      </c>
      <c r="K1187" s="7">
        <f>Tabla_cocina[[#This Row],[Total del Pedido]]</f>
        <v>48</v>
      </c>
      <c r="L1187" s="7">
        <f>Tabla_cocina[[#This Row],[Ganancia Bruta]]-Tabla_cocina[[#This Row],[Costo]]</f>
        <v>20</v>
      </c>
      <c r="M1187" s="7">
        <f>Tabla_cocina[[#This Row],[Costo Unitario]]*Tabla_cocina[[#This Row],[Cantidad Ordenada]]</f>
        <v>28</v>
      </c>
      <c r="N1187" s="12">
        <f>(Tabla_cocina[[#This Row],[Ganancia Neta]]/Tabla_cocina[[#This Row],[Costo]])</f>
        <v>0.7142857142857143</v>
      </c>
      <c r="O1187" s="17">
        <f>Tabla_cocina[[#This Row],[Tiempo de Preparacion]]/1440</f>
        <v>3.2638888888888891E-2</v>
      </c>
    </row>
    <row r="1188" spans="1:15" x14ac:dyDescent="0.3">
      <c r="A1188" s="1">
        <v>477</v>
      </c>
      <c r="B1188" s="1">
        <v>8</v>
      </c>
      <c r="C1188" s="2" t="s">
        <v>23</v>
      </c>
      <c r="D1188" s="2" t="s">
        <v>100</v>
      </c>
      <c r="E1188" s="3">
        <v>13</v>
      </c>
      <c r="F1188" s="3">
        <v>21</v>
      </c>
      <c r="G1188" s="1">
        <v>2</v>
      </c>
      <c r="H1188" s="1">
        <v>21</v>
      </c>
      <c r="I1188" s="2" t="s">
        <v>6</v>
      </c>
      <c r="J1188" s="7">
        <f>Tabla_cocina[[#This Row],[Precio Unitario]]*Tabla_cocina[[#This Row],[Cantidad Ordenada]]</f>
        <v>42</v>
      </c>
      <c r="K1188" s="7">
        <f>Tabla_cocina[[#This Row],[Total del Pedido]]</f>
        <v>42</v>
      </c>
      <c r="L1188" s="7">
        <f>Tabla_cocina[[#This Row],[Ganancia Bruta]]-Tabla_cocina[[#This Row],[Costo]]</f>
        <v>16</v>
      </c>
      <c r="M1188" s="7">
        <f>Tabla_cocina[[#This Row],[Costo Unitario]]*Tabla_cocina[[#This Row],[Cantidad Ordenada]]</f>
        <v>26</v>
      </c>
      <c r="N1188" s="12">
        <f>(Tabla_cocina[[#This Row],[Ganancia Neta]]/Tabla_cocina[[#This Row],[Costo]])</f>
        <v>0.61538461538461542</v>
      </c>
      <c r="O1188" s="17">
        <f>Tabla_cocina[[#This Row],[Tiempo de Preparacion]]/1440</f>
        <v>1.4583333333333334E-2</v>
      </c>
    </row>
    <row r="1189" spans="1:15" x14ac:dyDescent="0.3">
      <c r="A1189" s="1">
        <v>478</v>
      </c>
      <c r="B1189" s="1">
        <v>7</v>
      </c>
      <c r="C1189" s="2" t="s">
        <v>7</v>
      </c>
      <c r="D1189" s="2" t="s">
        <v>85</v>
      </c>
      <c r="E1189" s="3">
        <v>18</v>
      </c>
      <c r="F1189" s="3">
        <v>30</v>
      </c>
      <c r="G1189" s="1">
        <v>2</v>
      </c>
      <c r="H1189" s="1">
        <v>54</v>
      </c>
      <c r="I1189" s="2" t="s">
        <v>8</v>
      </c>
      <c r="J1189" s="7">
        <f>Tabla_cocina[[#This Row],[Precio Unitario]]*Tabla_cocina[[#This Row],[Cantidad Ordenada]]</f>
        <v>60</v>
      </c>
      <c r="K1189" s="7">
        <f>Tabla_cocina[[#This Row],[Total del Pedido]]</f>
        <v>60</v>
      </c>
      <c r="L1189" s="7">
        <f>Tabla_cocina[[#This Row],[Ganancia Bruta]]-Tabla_cocina[[#This Row],[Costo]]</f>
        <v>24</v>
      </c>
      <c r="M1189" s="7">
        <f>Tabla_cocina[[#This Row],[Costo Unitario]]*Tabla_cocina[[#This Row],[Cantidad Ordenada]]</f>
        <v>36</v>
      </c>
      <c r="N1189" s="12">
        <f>(Tabla_cocina[[#This Row],[Ganancia Neta]]/Tabla_cocina[[#This Row],[Costo]])</f>
        <v>0.66666666666666663</v>
      </c>
      <c r="O1189" s="17">
        <f>Tabla_cocina[[#This Row],[Tiempo de Preparacion]]/1440</f>
        <v>3.7499999999999999E-2</v>
      </c>
    </row>
    <row r="1190" spans="1:15" x14ac:dyDescent="0.3">
      <c r="A1190" s="1">
        <v>478</v>
      </c>
      <c r="B1190" s="1">
        <v>7</v>
      </c>
      <c r="C1190" s="2" t="s">
        <v>13</v>
      </c>
      <c r="D1190" s="2" t="s">
        <v>90</v>
      </c>
      <c r="E1190" s="3">
        <v>17</v>
      </c>
      <c r="F1190" s="3">
        <v>29</v>
      </c>
      <c r="G1190" s="1">
        <v>2</v>
      </c>
      <c r="H1190" s="1">
        <v>36</v>
      </c>
      <c r="I1190" s="2" t="s">
        <v>8</v>
      </c>
      <c r="J1190" s="7">
        <f>Tabla_cocina[[#This Row],[Precio Unitario]]*Tabla_cocina[[#This Row],[Cantidad Ordenada]]</f>
        <v>58</v>
      </c>
      <c r="K1190" s="7">
        <f>Tabla_cocina[[#This Row],[Total del Pedido]]</f>
        <v>58</v>
      </c>
      <c r="L1190" s="7">
        <f>Tabla_cocina[[#This Row],[Ganancia Bruta]]-Tabla_cocina[[#This Row],[Costo]]</f>
        <v>24</v>
      </c>
      <c r="M1190" s="7">
        <f>Tabla_cocina[[#This Row],[Costo Unitario]]*Tabla_cocina[[#This Row],[Cantidad Ordenada]]</f>
        <v>34</v>
      </c>
      <c r="N1190" s="12">
        <f>(Tabla_cocina[[#This Row],[Ganancia Neta]]/Tabla_cocina[[#This Row],[Costo]])</f>
        <v>0.70588235294117652</v>
      </c>
      <c r="O1190" s="17">
        <f>Tabla_cocina[[#This Row],[Tiempo de Preparacion]]/1440</f>
        <v>2.5000000000000001E-2</v>
      </c>
    </row>
    <row r="1191" spans="1:15" x14ac:dyDescent="0.3">
      <c r="A1191" s="1">
        <v>479</v>
      </c>
      <c r="B1191" s="1">
        <v>1</v>
      </c>
      <c r="C1191" s="2" t="s">
        <v>24</v>
      </c>
      <c r="D1191" s="2" t="s">
        <v>101</v>
      </c>
      <c r="E1191" s="3">
        <v>10</v>
      </c>
      <c r="F1191" s="3">
        <v>18</v>
      </c>
      <c r="G1191" s="1">
        <v>1</v>
      </c>
      <c r="H1191" s="1">
        <v>45</v>
      </c>
      <c r="I1191" s="2" t="s">
        <v>6</v>
      </c>
      <c r="J1191" s="7">
        <f>Tabla_cocina[[#This Row],[Precio Unitario]]*Tabla_cocina[[#This Row],[Cantidad Ordenada]]</f>
        <v>18</v>
      </c>
      <c r="K1191" s="7">
        <f>Tabla_cocina[[#This Row],[Total del Pedido]]</f>
        <v>18</v>
      </c>
      <c r="L1191" s="7">
        <f>Tabla_cocina[[#This Row],[Ganancia Bruta]]-Tabla_cocina[[#This Row],[Costo]]</f>
        <v>8</v>
      </c>
      <c r="M1191" s="7">
        <f>Tabla_cocina[[#This Row],[Costo Unitario]]*Tabla_cocina[[#This Row],[Cantidad Ordenada]]</f>
        <v>10</v>
      </c>
      <c r="N1191" s="12">
        <f>(Tabla_cocina[[#This Row],[Ganancia Neta]]/Tabla_cocina[[#This Row],[Costo]])</f>
        <v>0.8</v>
      </c>
      <c r="O1191" s="17">
        <f>Tabla_cocina[[#This Row],[Tiempo de Preparacion]]/1440</f>
        <v>3.125E-2</v>
      </c>
    </row>
    <row r="1192" spans="1:15" x14ac:dyDescent="0.3">
      <c r="A1192" s="1">
        <v>479</v>
      </c>
      <c r="B1192" s="1">
        <v>1</v>
      </c>
      <c r="C1192" s="2" t="s">
        <v>20</v>
      </c>
      <c r="D1192" s="2" t="s">
        <v>97</v>
      </c>
      <c r="E1192" s="3">
        <v>20</v>
      </c>
      <c r="F1192" s="3">
        <v>34</v>
      </c>
      <c r="G1192" s="1">
        <v>1</v>
      </c>
      <c r="H1192" s="1">
        <v>38</v>
      </c>
      <c r="I1192" s="2" t="s">
        <v>8</v>
      </c>
      <c r="J1192" s="7">
        <f>Tabla_cocina[[#This Row],[Precio Unitario]]*Tabla_cocina[[#This Row],[Cantidad Ordenada]]</f>
        <v>34</v>
      </c>
      <c r="K1192" s="7">
        <f>Tabla_cocina[[#This Row],[Total del Pedido]]</f>
        <v>34</v>
      </c>
      <c r="L1192" s="7">
        <f>Tabla_cocina[[#This Row],[Ganancia Bruta]]-Tabla_cocina[[#This Row],[Costo]]</f>
        <v>14</v>
      </c>
      <c r="M1192" s="7">
        <f>Tabla_cocina[[#This Row],[Costo Unitario]]*Tabla_cocina[[#This Row],[Cantidad Ordenada]]</f>
        <v>20</v>
      </c>
      <c r="N1192" s="12">
        <f>(Tabla_cocina[[#This Row],[Ganancia Neta]]/Tabla_cocina[[#This Row],[Costo]])</f>
        <v>0.7</v>
      </c>
      <c r="O1192" s="17">
        <f>Tabla_cocina[[#This Row],[Tiempo de Preparacion]]/1440</f>
        <v>2.6388888888888889E-2</v>
      </c>
    </row>
    <row r="1193" spans="1:15" x14ac:dyDescent="0.3">
      <c r="A1193" s="1">
        <v>480</v>
      </c>
      <c r="B1193" s="1">
        <v>1</v>
      </c>
      <c r="C1193" s="2" t="s">
        <v>17</v>
      </c>
      <c r="D1193" s="2" t="s">
        <v>94</v>
      </c>
      <c r="E1193" s="3">
        <v>21</v>
      </c>
      <c r="F1193" s="3">
        <v>35</v>
      </c>
      <c r="G1193" s="1">
        <v>3</v>
      </c>
      <c r="H1193" s="1">
        <v>57</v>
      </c>
      <c r="I1193" s="2" t="s">
        <v>8</v>
      </c>
      <c r="J1193" s="7">
        <f>Tabla_cocina[[#This Row],[Precio Unitario]]*Tabla_cocina[[#This Row],[Cantidad Ordenada]]</f>
        <v>105</v>
      </c>
      <c r="K1193" s="7">
        <f>Tabla_cocina[[#This Row],[Total del Pedido]]</f>
        <v>105</v>
      </c>
      <c r="L1193" s="7">
        <f>Tabla_cocina[[#This Row],[Ganancia Bruta]]-Tabla_cocina[[#This Row],[Costo]]</f>
        <v>42</v>
      </c>
      <c r="M1193" s="7">
        <f>Tabla_cocina[[#This Row],[Costo Unitario]]*Tabla_cocina[[#This Row],[Cantidad Ordenada]]</f>
        <v>63</v>
      </c>
      <c r="N1193" s="12">
        <f>(Tabla_cocina[[#This Row],[Ganancia Neta]]/Tabla_cocina[[#This Row],[Costo]])</f>
        <v>0.66666666666666663</v>
      </c>
      <c r="O1193" s="17">
        <f>Tabla_cocina[[#This Row],[Tiempo de Preparacion]]/1440</f>
        <v>3.9583333333333331E-2</v>
      </c>
    </row>
    <row r="1194" spans="1:15" x14ac:dyDescent="0.3">
      <c r="A1194" s="1">
        <v>480</v>
      </c>
      <c r="B1194" s="1">
        <v>1</v>
      </c>
      <c r="C1194" s="2" t="s">
        <v>10</v>
      </c>
      <c r="D1194" s="2" t="s">
        <v>87</v>
      </c>
      <c r="E1194" s="3">
        <v>16</v>
      </c>
      <c r="F1194" s="3">
        <v>27</v>
      </c>
      <c r="G1194" s="1">
        <v>2</v>
      </c>
      <c r="H1194" s="1">
        <v>8</v>
      </c>
      <c r="I1194" s="2" t="s">
        <v>6</v>
      </c>
      <c r="J1194" s="7">
        <f>Tabla_cocina[[#This Row],[Precio Unitario]]*Tabla_cocina[[#This Row],[Cantidad Ordenada]]</f>
        <v>54</v>
      </c>
      <c r="K1194" s="7">
        <f>Tabla_cocina[[#This Row],[Total del Pedido]]</f>
        <v>54</v>
      </c>
      <c r="L1194" s="7">
        <f>Tabla_cocina[[#This Row],[Ganancia Bruta]]-Tabla_cocina[[#This Row],[Costo]]</f>
        <v>22</v>
      </c>
      <c r="M1194" s="7">
        <f>Tabla_cocina[[#This Row],[Costo Unitario]]*Tabla_cocina[[#This Row],[Cantidad Ordenada]]</f>
        <v>32</v>
      </c>
      <c r="N1194" s="12">
        <f>(Tabla_cocina[[#This Row],[Ganancia Neta]]/Tabla_cocina[[#This Row],[Costo]])</f>
        <v>0.6875</v>
      </c>
      <c r="O1194" s="17">
        <f>Tabla_cocina[[#This Row],[Tiempo de Preparacion]]/1440</f>
        <v>5.5555555555555558E-3</v>
      </c>
    </row>
    <row r="1195" spans="1:15" x14ac:dyDescent="0.3">
      <c r="A1195" s="1">
        <v>481</v>
      </c>
      <c r="B1195" s="1">
        <v>9</v>
      </c>
      <c r="C1195" s="2" t="s">
        <v>25</v>
      </c>
      <c r="D1195" s="2" t="s">
        <v>102</v>
      </c>
      <c r="E1195" s="3">
        <v>15</v>
      </c>
      <c r="F1195" s="3">
        <v>26</v>
      </c>
      <c r="G1195" s="1">
        <v>2</v>
      </c>
      <c r="H1195" s="1">
        <v>58</v>
      </c>
      <c r="I1195" s="2" t="s">
        <v>8</v>
      </c>
      <c r="J1195" s="7">
        <f>Tabla_cocina[[#This Row],[Precio Unitario]]*Tabla_cocina[[#This Row],[Cantidad Ordenada]]</f>
        <v>52</v>
      </c>
      <c r="K1195" s="7">
        <f>Tabla_cocina[[#This Row],[Total del Pedido]]</f>
        <v>52</v>
      </c>
      <c r="L1195" s="7">
        <f>Tabla_cocina[[#This Row],[Ganancia Bruta]]-Tabla_cocina[[#This Row],[Costo]]</f>
        <v>22</v>
      </c>
      <c r="M1195" s="7">
        <f>Tabla_cocina[[#This Row],[Costo Unitario]]*Tabla_cocina[[#This Row],[Cantidad Ordenada]]</f>
        <v>30</v>
      </c>
      <c r="N1195" s="12">
        <f>(Tabla_cocina[[#This Row],[Ganancia Neta]]/Tabla_cocina[[#This Row],[Costo]])</f>
        <v>0.73333333333333328</v>
      </c>
      <c r="O1195" s="17">
        <f>Tabla_cocina[[#This Row],[Tiempo de Preparacion]]/1440</f>
        <v>4.027777777777778E-2</v>
      </c>
    </row>
    <row r="1196" spans="1:15" x14ac:dyDescent="0.3">
      <c r="A1196" s="1">
        <v>482</v>
      </c>
      <c r="B1196" s="1">
        <v>9</v>
      </c>
      <c r="C1196" s="2" t="s">
        <v>23</v>
      </c>
      <c r="D1196" s="2" t="s">
        <v>100</v>
      </c>
      <c r="E1196" s="3">
        <v>13</v>
      </c>
      <c r="F1196" s="3">
        <v>21</v>
      </c>
      <c r="G1196" s="1">
        <v>3</v>
      </c>
      <c r="H1196" s="1">
        <v>21</v>
      </c>
      <c r="I1196" s="2" t="s">
        <v>8</v>
      </c>
      <c r="J1196" s="7">
        <f>Tabla_cocina[[#This Row],[Precio Unitario]]*Tabla_cocina[[#This Row],[Cantidad Ordenada]]</f>
        <v>63</v>
      </c>
      <c r="K1196" s="7">
        <f>Tabla_cocina[[#This Row],[Total del Pedido]]</f>
        <v>63</v>
      </c>
      <c r="L1196" s="7">
        <f>Tabla_cocina[[#This Row],[Ganancia Bruta]]-Tabla_cocina[[#This Row],[Costo]]</f>
        <v>24</v>
      </c>
      <c r="M1196" s="7">
        <f>Tabla_cocina[[#This Row],[Costo Unitario]]*Tabla_cocina[[#This Row],[Cantidad Ordenada]]</f>
        <v>39</v>
      </c>
      <c r="N1196" s="12">
        <f>(Tabla_cocina[[#This Row],[Ganancia Neta]]/Tabla_cocina[[#This Row],[Costo]])</f>
        <v>0.61538461538461542</v>
      </c>
      <c r="O1196" s="17">
        <f>Tabla_cocina[[#This Row],[Tiempo de Preparacion]]/1440</f>
        <v>1.4583333333333334E-2</v>
      </c>
    </row>
    <row r="1197" spans="1:15" x14ac:dyDescent="0.3">
      <c r="A1197" s="1">
        <v>483</v>
      </c>
      <c r="B1197" s="1">
        <v>2</v>
      </c>
      <c r="C1197" s="2" t="s">
        <v>10</v>
      </c>
      <c r="D1197" s="2" t="s">
        <v>87</v>
      </c>
      <c r="E1197" s="3">
        <v>16</v>
      </c>
      <c r="F1197" s="3">
        <v>27</v>
      </c>
      <c r="G1197" s="1">
        <v>3</v>
      </c>
      <c r="H1197" s="1">
        <v>53</v>
      </c>
      <c r="I1197" s="2" t="s">
        <v>6</v>
      </c>
      <c r="J1197" s="7">
        <f>Tabla_cocina[[#This Row],[Precio Unitario]]*Tabla_cocina[[#This Row],[Cantidad Ordenada]]</f>
        <v>81</v>
      </c>
      <c r="K1197" s="7">
        <f>Tabla_cocina[[#This Row],[Total del Pedido]]</f>
        <v>81</v>
      </c>
      <c r="L1197" s="7">
        <f>Tabla_cocina[[#This Row],[Ganancia Bruta]]-Tabla_cocina[[#This Row],[Costo]]</f>
        <v>33</v>
      </c>
      <c r="M1197" s="7">
        <f>Tabla_cocina[[#This Row],[Costo Unitario]]*Tabla_cocina[[#This Row],[Cantidad Ordenada]]</f>
        <v>48</v>
      </c>
      <c r="N1197" s="12">
        <f>(Tabla_cocina[[#This Row],[Ganancia Neta]]/Tabla_cocina[[#This Row],[Costo]])</f>
        <v>0.6875</v>
      </c>
      <c r="O1197" s="17">
        <f>Tabla_cocina[[#This Row],[Tiempo de Preparacion]]/1440</f>
        <v>3.6805555555555557E-2</v>
      </c>
    </row>
    <row r="1198" spans="1:15" x14ac:dyDescent="0.3">
      <c r="A1198" s="1">
        <v>484</v>
      </c>
      <c r="B1198" s="1">
        <v>18</v>
      </c>
      <c r="C1198" s="2" t="s">
        <v>26</v>
      </c>
      <c r="D1198" s="2" t="s">
        <v>103</v>
      </c>
      <c r="E1198" s="3">
        <v>15</v>
      </c>
      <c r="F1198" s="3">
        <v>25</v>
      </c>
      <c r="G1198" s="1">
        <v>3</v>
      </c>
      <c r="H1198" s="1">
        <v>34</v>
      </c>
      <c r="I1198" s="2" t="s">
        <v>8</v>
      </c>
      <c r="J1198" s="7">
        <f>Tabla_cocina[[#This Row],[Precio Unitario]]*Tabla_cocina[[#This Row],[Cantidad Ordenada]]</f>
        <v>75</v>
      </c>
      <c r="K1198" s="7">
        <f>Tabla_cocina[[#This Row],[Total del Pedido]]</f>
        <v>75</v>
      </c>
      <c r="L1198" s="7">
        <f>Tabla_cocina[[#This Row],[Ganancia Bruta]]-Tabla_cocina[[#This Row],[Costo]]</f>
        <v>30</v>
      </c>
      <c r="M1198" s="7">
        <f>Tabla_cocina[[#This Row],[Costo Unitario]]*Tabla_cocina[[#This Row],[Cantidad Ordenada]]</f>
        <v>45</v>
      </c>
      <c r="N1198" s="12">
        <f>(Tabla_cocina[[#This Row],[Ganancia Neta]]/Tabla_cocina[[#This Row],[Costo]])</f>
        <v>0.66666666666666663</v>
      </c>
      <c r="O1198" s="17">
        <f>Tabla_cocina[[#This Row],[Tiempo de Preparacion]]/1440</f>
        <v>2.361111111111111E-2</v>
      </c>
    </row>
    <row r="1199" spans="1:15" x14ac:dyDescent="0.3">
      <c r="A1199" s="1">
        <v>485</v>
      </c>
      <c r="B1199" s="1">
        <v>6</v>
      </c>
      <c r="C1199" s="2" t="s">
        <v>5</v>
      </c>
      <c r="D1199" s="2" t="s">
        <v>84</v>
      </c>
      <c r="E1199" s="3">
        <v>14</v>
      </c>
      <c r="F1199" s="3">
        <v>24</v>
      </c>
      <c r="G1199" s="1">
        <v>3</v>
      </c>
      <c r="H1199" s="1">
        <v>23</v>
      </c>
      <c r="I1199" s="2" t="s">
        <v>6</v>
      </c>
      <c r="J1199" s="7">
        <f>Tabla_cocina[[#This Row],[Precio Unitario]]*Tabla_cocina[[#This Row],[Cantidad Ordenada]]</f>
        <v>72</v>
      </c>
      <c r="K1199" s="7">
        <f>Tabla_cocina[[#This Row],[Total del Pedido]]</f>
        <v>72</v>
      </c>
      <c r="L1199" s="7">
        <f>Tabla_cocina[[#This Row],[Ganancia Bruta]]-Tabla_cocina[[#This Row],[Costo]]</f>
        <v>30</v>
      </c>
      <c r="M1199" s="7">
        <f>Tabla_cocina[[#This Row],[Costo Unitario]]*Tabla_cocina[[#This Row],[Cantidad Ordenada]]</f>
        <v>42</v>
      </c>
      <c r="N1199" s="12">
        <f>(Tabla_cocina[[#This Row],[Ganancia Neta]]/Tabla_cocina[[#This Row],[Costo]])</f>
        <v>0.7142857142857143</v>
      </c>
      <c r="O1199" s="17">
        <f>Tabla_cocina[[#This Row],[Tiempo de Preparacion]]/1440</f>
        <v>1.5972222222222221E-2</v>
      </c>
    </row>
    <row r="1200" spans="1:15" x14ac:dyDescent="0.3">
      <c r="A1200" s="1">
        <v>485</v>
      </c>
      <c r="B1200" s="1">
        <v>6</v>
      </c>
      <c r="C1200" s="2" t="s">
        <v>12</v>
      </c>
      <c r="D1200" s="2" t="s">
        <v>89</v>
      </c>
      <c r="E1200" s="3">
        <v>22</v>
      </c>
      <c r="F1200" s="3">
        <v>36</v>
      </c>
      <c r="G1200" s="1">
        <v>2</v>
      </c>
      <c r="H1200" s="1">
        <v>56</v>
      </c>
      <c r="I1200" s="2" t="s">
        <v>6</v>
      </c>
      <c r="J1200" s="7">
        <f>Tabla_cocina[[#This Row],[Precio Unitario]]*Tabla_cocina[[#This Row],[Cantidad Ordenada]]</f>
        <v>72</v>
      </c>
      <c r="K1200" s="7">
        <f>Tabla_cocina[[#This Row],[Total del Pedido]]</f>
        <v>72</v>
      </c>
      <c r="L1200" s="7">
        <f>Tabla_cocina[[#This Row],[Ganancia Bruta]]-Tabla_cocina[[#This Row],[Costo]]</f>
        <v>28</v>
      </c>
      <c r="M1200" s="7">
        <f>Tabla_cocina[[#This Row],[Costo Unitario]]*Tabla_cocina[[#This Row],[Cantidad Ordenada]]</f>
        <v>44</v>
      </c>
      <c r="N1200" s="12">
        <f>(Tabla_cocina[[#This Row],[Ganancia Neta]]/Tabla_cocina[[#This Row],[Costo]])</f>
        <v>0.63636363636363635</v>
      </c>
      <c r="O1200" s="17">
        <f>Tabla_cocina[[#This Row],[Tiempo de Preparacion]]/1440</f>
        <v>3.888888888888889E-2</v>
      </c>
    </row>
    <row r="1201" spans="1:15" x14ac:dyDescent="0.3">
      <c r="A1201" s="1">
        <v>486</v>
      </c>
      <c r="B1201" s="1">
        <v>15</v>
      </c>
      <c r="C1201" s="2" t="s">
        <v>12</v>
      </c>
      <c r="D1201" s="2" t="s">
        <v>89</v>
      </c>
      <c r="E1201" s="3">
        <v>22</v>
      </c>
      <c r="F1201" s="3">
        <v>36</v>
      </c>
      <c r="G1201" s="1">
        <v>2</v>
      </c>
      <c r="H1201" s="1">
        <v>7</v>
      </c>
      <c r="I1201" s="2" t="s">
        <v>6</v>
      </c>
      <c r="J1201" s="7">
        <f>Tabla_cocina[[#This Row],[Precio Unitario]]*Tabla_cocina[[#This Row],[Cantidad Ordenada]]</f>
        <v>72</v>
      </c>
      <c r="K1201" s="7">
        <f>Tabla_cocina[[#This Row],[Total del Pedido]]</f>
        <v>72</v>
      </c>
      <c r="L1201" s="7">
        <f>Tabla_cocina[[#This Row],[Ganancia Bruta]]-Tabla_cocina[[#This Row],[Costo]]</f>
        <v>28</v>
      </c>
      <c r="M1201" s="7">
        <f>Tabla_cocina[[#This Row],[Costo Unitario]]*Tabla_cocina[[#This Row],[Cantidad Ordenada]]</f>
        <v>44</v>
      </c>
      <c r="N1201" s="12">
        <f>(Tabla_cocina[[#This Row],[Ganancia Neta]]/Tabla_cocina[[#This Row],[Costo]])</f>
        <v>0.63636363636363635</v>
      </c>
      <c r="O1201" s="17">
        <f>Tabla_cocina[[#This Row],[Tiempo de Preparacion]]/1440</f>
        <v>4.8611111111111112E-3</v>
      </c>
    </row>
    <row r="1202" spans="1:15" x14ac:dyDescent="0.3">
      <c r="A1202" s="1">
        <v>486</v>
      </c>
      <c r="B1202" s="1">
        <v>15</v>
      </c>
      <c r="C1202" s="2" t="s">
        <v>21</v>
      </c>
      <c r="D1202" s="2" t="s">
        <v>98</v>
      </c>
      <c r="E1202" s="3">
        <v>12</v>
      </c>
      <c r="F1202" s="3">
        <v>20</v>
      </c>
      <c r="G1202" s="1">
        <v>1</v>
      </c>
      <c r="H1202" s="1">
        <v>19</v>
      </c>
      <c r="I1202" s="2" t="s">
        <v>6</v>
      </c>
      <c r="J1202" s="7">
        <f>Tabla_cocina[[#This Row],[Precio Unitario]]*Tabla_cocina[[#This Row],[Cantidad Ordenada]]</f>
        <v>20</v>
      </c>
      <c r="K1202" s="7">
        <f>Tabla_cocina[[#This Row],[Total del Pedido]]</f>
        <v>20</v>
      </c>
      <c r="L1202" s="7">
        <f>Tabla_cocina[[#This Row],[Ganancia Bruta]]-Tabla_cocina[[#This Row],[Costo]]</f>
        <v>8</v>
      </c>
      <c r="M1202" s="7">
        <f>Tabla_cocina[[#This Row],[Costo Unitario]]*Tabla_cocina[[#This Row],[Cantidad Ordenada]]</f>
        <v>12</v>
      </c>
      <c r="N1202" s="12">
        <f>(Tabla_cocina[[#This Row],[Ganancia Neta]]/Tabla_cocina[[#This Row],[Costo]])</f>
        <v>0.66666666666666663</v>
      </c>
      <c r="O1202" s="17">
        <f>Tabla_cocina[[#This Row],[Tiempo de Preparacion]]/1440</f>
        <v>1.3194444444444444E-2</v>
      </c>
    </row>
    <row r="1203" spans="1:15" x14ac:dyDescent="0.3">
      <c r="A1203" s="1">
        <v>486</v>
      </c>
      <c r="B1203" s="1">
        <v>15</v>
      </c>
      <c r="C1203" s="2" t="s">
        <v>20</v>
      </c>
      <c r="D1203" s="2" t="s">
        <v>97</v>
      </c>
      <c r="E1203" s="3">
        <v>20</v>
      </c>
      <c r="F1203" s="3">
        <v>34</v>
      </c>
      <c r="G1203" s="1">
        <v>1</v>
      </c>
      <c r="H1203" s="1">
        <v>9</v>
      </c>
      <c r="I1203" s="2" t="s">
        <v>6</v>
      </c>
      <c r="J1203" s="7">
        <f>Tabla_cocina[[#This Row],[Precio Unitario]]*Tabla_cocina[[#This Row],[Cantidad Ordenada]]</f>
        <v>34</v>
      </c>
      <c r="K1203" s="7">
        <f>Tabla_cocina[[#This Row],[Total del Pedido]]</f>
        <v>34</v>
      </c>
      <c r="L1203" s="7">
        <f>Tabla_cocina[[#This Row],[Ganancia Bruta]]-Tabla_cocina[[#This Row],[Costo]]</f>
        <v>14</v>
      </c>
      <c r="M1203" s="7">
        <f>Tabla_cocina[[#This Row],[Costo Unitario]]*Tabla_cocina[[#This Row],[Cantidad Ordenada]]</f>
        <v>20</v>
      </c>
      <c r="N1203" s="12">
        <f>(Tabla_cocina[[#This Row],[Ganancia Neta]]/Tabla_cocina[[#This Row],[Costo]])</f>
        <v>0.7</v>
      </c>
      <c r="O1203" s="17">
        <f>Tabla_cocina[[#This Row],[Tiempo de Preparacion]]/1440</f>
        <v>6.2500000000000003E-3</v>
      </c>
    </row>
    <row r="1204" spans="1:15" x14ac:dyDescent="0.3">
      <c r="A1204" s="1">
        <v>486</v>
      </c>
      <c r="B1204" s="1">
        <v>15</v>
      </c>
      <c r="C1204" s="2" t="s">
        <v>5</v>
      </c>
      <c r="D1204" s="2" t="s">
        <v>84</v>
      </c>
      <c r="E1204" s="3">
        <v>14</v>
      </c>
      <c r="F1204" s="3">
        <v>24</v>
      </c>
      <c r="G1204" s="1">
        <v>1</v>
      </c>
      <c r="H1204" s="1">
        <v>24</v>
      </c>
      <c r="I1204" s="2" t="s">
        <v>6</v>
      </c>
      <c r="J1204" s="7">
        <f>Tabla_cocina[[#This Row],[Precio Unitario]]*Tabla_cocina[[#This Row],[Cantidad Ordenada]]</f>
        <v>24</v>
      </c>
      <c r="K1204" s="7">
        <f>Tabla_cocina[[#This Row],[Total del Pedido]]</f>
        <v>24</v>
      </c>
      <c r="L1204" s="7">
        <f>Tabla_cocina[[#This Row],[Ganancia Bruta]]-Tabla_cocina[[#This Row],[Costo]]</f>
        <v>10</v>
      </c>
      <c r="M1204" s="7">
        <f>Tabla_cocina[[#This Row],[Costo Unitario]]*Tabla_cocina[[#This Row],[Cantidad Ordenada]]</f>
        <v>14</v>
      </c>
      <c r="N1204" s="12">
        <f>(Tabla_cocina[[#This Row],[Ganancia Neta]]/Tabla_cocina[[#This Row],[Costo]])</f>
        <v>0.7142857142857143</v>
      </c>
      <c r="O1204" s="17">
        <f>Tabla_cocina[[#This Row],[Tiempo de Preparacion]]/1440</f>
        <v>1.6666666666666666E-2</v>
      </c>
    </row>
    <row r="1205" spans="1:15" x14ac:dyDescent="0.3">
      <c r="A1205" s="1">
        <v>487</v>
      </c>
      <c r="B1205" s="1">
        <v>17</v>
      </c>
      <c r="C1205" s="2" t="s">
        <v>20</v>
      </c>
      <c r="D1205" s="2" t="s">
        <v>97</v>
      </c>
      <c r="E1205" s="3">
        <v>20</v>
      </c>
      <c r="F1205" s="3">
        <v>34</v>
      </c>
      <c r="G1205" s="1">
        <v>2</v>
      </c>
      <c r="H1205" s="1">
        <v>58</v>
      </c>
      <c r="I1205" s="2" t="s">
        <v>8</v>
      </c>
      <c r="J1205" s="7">
        <f>Tabla_cocina[[#This Row],[Precio Unitario]]*Tabla_cocina[[#This Row],[Cantidad Ordenada]]</f>
        <v>68</v>
      </c>
      <c r="K1205" s="7">
        <f>Tabla_cocina[[#This Row],[Total del Pedido]]</f>
        <v>68</v>
      </c>
      <c r="L1205" s="7">
        <f>Tabla_cocina[[#This Row],[Ganancia Bruta]]-Tabla_cocina[[#This Row],[Costo]]</f>
        <v>28</v>
      </c>
      <c r="M1205" s="7">
        <f>Tabla_cocina[[#This Row],[Costo Unitario]]*Tabla_cocina[[#This Row],[Cantidad Ordenada]]</f>
        <v>40</v>
      </c>
      <c r="N1205" s="12">
        <f>(Tabla_cocina[[#This Row],[Ganancia Neta]]/Tabla_cocina[[#This Row],[Costo]])</f>
        <v>0.7</v>
      </c>
      <c r="O1205" s="17">
        <f>Tabla_cocina[[#This Row],[Tiempo de Preparacion]]/1440</f>
        <v>4.027777777777778E-2</v>
      </c>
    </row>
    <row r="1206" spans="1:15" x14ac:dyDescent="0.3">
      <c r="A1206" s="1">
        <v>487</v>
      </c>
      <c r="B1206" s="1">
        <v>17</v>
      </c>
      <c r="C1206" s="2" t="s">
        <v>9</v>
      </c>
      <c r="D1206" s="2" t="s">
        <v>86</v>
      </c>
      <c r="E1206" s="3">
        <v>19</v>
      </c>
      <c r="F1206" s="3">
        <v>31</v>
      </c>
      <c r="G1206" s="1">
        <v>2</v>
      </c>
      <c r="H1206" s="1">
        <v>29</v>
      </c>
      <c r="I1206" s="2" t="s">
        <v>8</v>
      </c>
      <c r="J1206" s="7">
        <f>Tabla_cocina[[#This Row],[Precio Unitario]]*Tabla_cocina[[#This Row],[Cantidad Ordenada]]</f>
        <v>62</v>
      </c>
      <c r="K1206" s="7">
        <f>Tabla_cocina[[#This Row],[Total del Pedido]]</f>
        <v>62</v>
      </c>
      <c r="L1206" s="7">
        <f>Tabla_cocina[[#This Row],[Ganancia Bruta]]-Tabla_cocina[[#This Row],[Costo]]</f>
        <v>24</v>
      </c>
      <c r="M1206" s="7">
        <f>Tabla_cocina[[#This Row],[Costo Unitario]]*Tabla_cocina[[#This Row],[Cantidad Ordenada]]</f>
        <v>38</v>
      </c>
      <c r="N1206" s="12">
        <f>(Tabla_cocina[[#This Row],[Ganancia Neta]]/Tabla_cocina[[#This Row],[Costo]])</f>
        <v>0.63157894736842102</v>
      </c>
      <c r="O1206" s="17">
        <f>Tabla_cocina[[#This Row],[Tiempo de Preparacion]]/1440</f>
        <v>2.013888888888889E-2</v>
      </c>
    </row>
    <row r="1207" spans="1:15" x14ac:dyDescent="0.3">
      <c r="A1207" s="1">
        <v>487</v>
      </c>
      <c r="B1207" s="1">
        <v>17</v>
      </c>
      <c r="C1207" s="2" t="s">
        <v>19</v>
      </c>
      <c r="D1207" s="2" t="s">
        <v>96</v>
      </c>
      <c r="E1207" s="3">
        <v>13</v>
      </c>
      <c r="F1207" s="3">
        <v>22</v>
      </c>
      <c r="G1207" s="1">
        <v>1</v>
      </c>
      <c r="H1207" s="1">
        <v>5</v>
      </c>
      <c r="I1207" s="2" t="s">
        <v>8</v>
      </c>
      <c r="J1207" s="7">
        <f>Tabla_cocina[[#This Row],[Precio Unitario]]*Tabla_cocina[[#This Row],[Cantidad Ordenada]]</f>
        <v>22</v>
      </c>
      <c r="K1207" s="7">
        <f>Tabla_cocina[[#This Row],[Total del Pedido]]</f>
        <v>22</v>
      </c>
      <c r="L1207" s="7">
        <f>Tabla_cocina[[#This Row],[Ganancia Bruta]]-Tabla_cocina[[#This Row],[Costo]]</f>
        <v>9</v>
      </c>
      <c r="M1207" s="7">
        <f>Tabla_cocina[[#This Row],[Costo Unitario]]*Tabla_cocina[[#This Row],[Cantidad Ordenada]]</f>
        <v>13</v>
      </c>
      <c r="N1207" s="12">
        <f>(Tabla_cocina[[#This Row],[Ganancia Neta]]/Tabla_cocina[[#This Row],[Costo]])</f>
        <v>0.69230769230769229</v>
      </c>
      <c r="O1207" s="17">
        <f>Tabla_cocina[[#This Row],[Tiempo de Preparacion]]/1440</f>
        <v>3.472222222222222E-3</v>
      </c>
    </row>
    <row r="1208" spans="1:15" x14ac:dyDescent="0.3">
      <c r="A1208" s="1">
        <v>488</v>
      </c>
      <c r="B1208" s="1">
        <v>10</v>
      </c>
      <c r="C1208" s="2" t="s">
        <v>24</v>
      </c>
      <c r="D1208" s="2" t="s">
        <v>101</v>
      </c>
      <c r="E1208" s="3">
        <v>10</v>
      </c>
      <c r="F1208" s="3">
        <v>18</v>
      </c>
      <c r="G1208" s="1">
        <v>3</v>
      </c>
      <c r="H1208" s="1">
        <v>54</v>
      </c>
      <c r="I1208" s="2" t="s">
        <v>6</v>
      </c>
      <c r="J1208" s="7">
        <f>Tabla_cocina[[#This Row],[Precio Unitario]]*Tabla_cocina[[#This Row],[Cantidad Ordenada]]</f>
        <v>54</v>
      </c>
      <c r="K1208" s="7">
        <f>Tabla_cocina[[#This Row],[Total del Pedido]]</f>
        <v>54</v>
      </c>
      <c r="L1208" s="7">
        <f>Tabla_cocina[[#This Row],[Ganancia Bruta]]-Tabla_cocina[[#This Row],[Costo]]</f>
        <v>24</v>
      </c>
      <c r="M1208" s="7">
        <f>Tabla_cocina[[#This Row],[Costo Unitario]]*Tabla_cocina[[#This Row],[Cantidad Ordenada]]</f>
        <v>30</v>
      </c>
      <c r="N1208" s="12">
        <f>(Tabla_cocina[[#This Row],[Ganancia Neta]]/Tabla_cocina[[#This Row],[Costo]])</f>
        <v>0.8</v>
      </c>
      <c r="O1208" s="17">
        <f>Tabla_cocina[[#This Row],[Tiempo de Preparacion]]/1440</f>
        <v>3.7499999999999999E-2</v>
      </c>
    </row>
    <row r="1209" spans="1:15" x14ac:dyDescent="0.3">
      <c r="A1209" s="1">
        <v>488</v>
      </c>
      <c r="B1209" s="1">
        <v>10</v>
      </c>
      <c r="C1209" s="2" t="s">
        <v>22</v>
      </c>
      <c r="D1209" s="2" t="s">
        <v>99</v>
      </c>
      <c r="E1209" s="3">
        <v>14</v>
      </c>
      <c r="F1209" s="3">
        <v>23</v>
      </c>
      <c r="G1209" s="1">
        <v>3</v>
      </c>
      <c r="H1209" s="1">
        <v>52</v>
      </c>
      <c r="I1209" s="2" t="s">
        <v>6</v>
      </c>
      <c r="J1209" s="7">
        <f>Tabla_cocina[[#This Row],[Precio Unitario]]*Tabla_cocina[[#This Row],[Cantidad Ordenada]]</f>
        <v>69</v>
      </c>
      <c r="K1209" s="7">
        <f>Tabla_cocina[[#This Row],[Total del Pedido]]</f>
        <v>69</v>
      </c>
      <c r="L1209" s="7">
        <f>Tabla_cocina[[#This Row],[Ganancia Bruta]]-Tabla_cocina[[#This Row],[Costo]]</f>
        <v>27</v>
      </c>
      <c r="M1209" s="7">
        <f>Tabla_cocina[[#This Row],[Costo Unitario]]*Tabla_cocina[[#This Row],[Cantidad Ordenada]]</f>
        <v>42</v>
      </c>
      <c r="N1209" s="12">
        <f>(Tabla_cocina[[#This Row],[Ganancia Neta]]/Tabla_cocina[[#This Row],[Costo]])</f>
        <v>0.6428571428571429</v>
      </c>
      <c r="O1209" s="17">
        <f>Tabla_cocina[[#This Row],[Tiempo de Preparacion]]/1440</f>
        <v>3.6111111111111108E-2</v>
      </c>
    </row>
    <row r="1210" spans="1:15" x14ac:dyDescent="0.3">
      <c r="A1210" s="1">
        <v>488</v>
      </c>
      <c r="B1210" s="1">
        <v>10</v>
      </c>
      <c r="C1210" s="2" t="s">
        <v>9</v>
      </c>
      <c r="D1210" s="2" t="s">
        <v>86</v>
      </c>
      <c r="E1210" s="3">
        <v>19</v>
      </c>
      <c r="F1210" s="3">
        <v>31</v>
      </c>
      <c r="G1210" s="1">
        <v>2</v>
      </c>
      <c r="H1210" s="1">
        <v>18</v>
      </c>
      <c r="I1210" s="2" t="s">
        <v>8</v>
      </c>
      <c r="J1210" s="7">
        <f>Tabla_cocina[[#This Row],[Precio Unitario]]*Tabla_cocina[[#This Row],[Cantidad Ordenada]]</f>
        <v>62</v>
      </c>
      <c r="K1210" s="7">
        <f>Tabla_cocina[[#This Row],[Total del Pedido]]</f>
        <v>62</v>
      </c>
      <c r="L1210" s="7">
        <f>Tabla_cocina[[#This Row],[Ganancia Bruta]]-Tabla_cocina[[#This Row],[Costo]]</f>
        <v>24</v>
      </c>
      <c r="M1210" s="7">
        <f>Tabla_cocina[[#This Row],[Costo Unitario]]*Tabla_cocina[[#This Row],[Cantidad Ordenada]]</f>
        <v>38</v>
      </c>
      <c r="N1210" s="12">
        <f>(Tabla_cocina[[#This Row],[Ganancia Neta]]/Tabla_cocina[[#This Row],[Costo]])</f>
        <v>0.63157894736842102</v>
      </c>
      <c r="O1210" s="17">
        <f>Tabla_cocina[[#This Row],[Tiempo de Preparacion]]/1440</f>
        <v>1.2500000000000001E-2</v>
      </c>
    </row>
    <row r="1211" spans="1:15" x14ac:dyDescent="0.3">
      <c r="A1211" s="1">
        <v>489</v>
      </c>
      <c r="B1211" s="1">
        <v>3</v>
      </c>
      <c r="C1211" s="2" t="s">
        <v>11</v>
      </c>
      <c r="D1211" s="2" t="s">
        <v>88</v>
      </c>
      <c r="E1211" s="3">
        <v>25</v>
      </c>
      <c r="F1211" s="3">
        <v>40</v>
      </c>
      <c r="G1211" s="1">
        <v>2</v>
      </c>
      <c r="H1211" s="1">
        <v>28</v>
      </c>
      <c r="I1211" s="2" t="s">
        <v>8</v>
      </c>
      <c r="J1211" s="7">
        <f>Tabla_cocina[[#This Row],[Precio Unitario]]*Tabla_cocina[[#This Row],[Cantidad Ordenada]]</f>
        <v>80</v>
      </c>
      <c r="K1211" s="7">
        <f>Tabla_cocina[[#This Row],[Total del Pedido]]</f>
        <v>80</v>
      </c>
      <c r="L1211" s="7">
        <f>Tabla_cocina[[#This Row],[Ganancia Bruta]]-Tabla_cocina[[#This Row],[Costo]]</f>
        <v>30</v>
      </c>
      <c r="M1211" s="7">
        <f>Tabla_cocina[[#This Row],[Costo Unitario]]*Tabla_cocina[[#This Row],[Cantidad Ordenada]]</f>
        <v>50</v>
      </c>
      <c r="N1211" s="12">
        <f>(Tabla_cocina[[#This Row],[Ganancia Neta]]/Tabla_cocina[[#This Row],[Costo]])</f>
        <v>0.6</v>
      </c>
      <c r="O1211" s="17">
        <f>Tabla_cocina[[#This Row],[Tiempo de Preparacion]]/1440</f>
        <v>1.9444444444444445E-2</v>
      </c>
    </row>
    <row r="1212" spans="1:15" x14ac:dyDescent="0.3">
      <c r="A1212" s="1">
        <v>489</v>
      </c>
      <c r="B1212" s="1">
        <v>3</v>
      </c>
      <c r="C1212" s="2" t="s">
        <v>22</v>
      </c>
      <c r="D1212" s="2" t="s">
        <v>99</v>
      </c>
      <c r="E1212" s="3">
        <v>14</v>
      </c>
      <c r="F1212" s="3">
        <v>23</v>
      </c>
      <c r="G1212" s="1">
        <v>3</v>
      </c>
      <c r="H1212" s="1">
        <v>6</v>
      </c>
      <c r="I1212" s="2" t="s">
        <v>8</v>
      </c>
      <c r="J1212" s="7">
        <f>Tabla_cocina[[#This Row],[Precio Unitario]]*Tabla_cocina[[#This Row],[Cantidad Ordenada]]</f>
        <v>69</v>
      </c>
      <c r="K1212" s="7">
        <f>Tabla_cocina[[#This Row],[Total del Pedido]]</f>
        <v>69</v>
      </c>
      <c r="L1212" s="7">
        <f>Tabla_cocina[[#This Row],[Ganancia Bruta]]-Tabla_cocina[[#This Row],[Costo]]</f>
        <v>27</v>
      </c>
      <c r="M1212" s="7">
        <f>Tabla_cocina[[#This Row],[Costo Unitario]]*Tabla_cocina[[#This Row],[Cantidad Ordenada]]</f>
        <v>42</v>
      </c>
      <c r="N1212" s="12">
        <f>(Tabla_cocina[[#This Row],[Ganancia Neta]]/Tabla_cocina[[#This Row],[Costo]])</f>
        <v>0.6428571428571429</v>
      </c>
      <c r="O1212" s="17">
        <f>Tabla_cocina[[#This Row],[Tiempo de Preparacion]]/1440</f>
        <v>4.1666666666666666E-3</v>
      </c>
    </row>
    <row r="1213" spans="1:15" x14ac:dyDescent="0.3">
      <c r="A1213" s="1">
        <v>490</v>
      </c>
      <c r="B1213" s="1">
        <v>1</v>
      </c>
      <c r="C1213" s="2" t="s">
        <v>25</v>
      </c>
      <c r="D1213" s="2" t="s">
        <v>102</v>
      </c>
      <c r="E1213" s="3">
        <v>15</v>
      </c>
      <c r="F1213" s="3">
        <v>26</v>
      </c>
      <c r="G1213" s="1">
        <v>3</v>
      </c>
      <c r="H1213" s="1">
        <v>34</v>
      </c>
      <c r="I1213" s="2" t="s">
        <v>6</v>
      </c>
      <c r="J1213" s="7">
        <f>Tabla_cocina[[#This Row],[Precio Unitario]]*Tabla_cocina[[#This Row],[Cantidad Ordenada]]</f>
        <v>78</v>
      </c>
      <c r="K1213" s="7">
        <f>Tabla_cocina[[#This Row],[Total del Pedido]]</f>
        <v>78</v>
      </c>
      <c r="L1213" s="7">
        <f>Tabla_cocina[[#This Row],[Ganancia Bruta]]-Tabla_cocina[[#This Row],[Costo]]</f>
        <v>33</v>
      </c>
      <c r="M1213" s="7">
        <f>Tabla_cocina[[#This Row],[Costo Unitario]]*Tabla_cocina[[#This Row],[Cantidad Ordenada]]</f>
        <v>45</v>
      </c>
      <c r="N1213" s="12">
        <f>(Tabla_cocina[[#This Row],[Ganancia Neta]]/Tabla_cocina[[#This Row],[Costo]])</f>
        <v>0.73333333333333328</v>
      </c>
      <c r="O1213" s="17">
        <f>Tabla_cocina[[#This Row],[Tiempo de Preparacion]]/1440</f>
        <v>2.361111111111111E-2</v>
      </c>
    </row>
    <row r="1214" spans="1:15" x14ac:dyDescent="0.3">
      <c r="A1214" s="1">
        <v>490</v>
      </c>
      <c r="B1214" s="1">
        <v>1</v>
      </c>
      <c r="C1214" s="2" t="s">
        <v>18</v>
      </c>
      <c r="D1214" s="2" t="s">
        <v>95</v>
      </c>
      <c r="E1214" s="3">
        <v>19</v>
      </c>
      <c r="F1214" s="3">
        <v>32</v>
      </c>
      <c r="G1214" s="1">
        <v>1</v>
      </c>
      <c r="H1214" s="1">
        <v>55</v>
      </c>
      <c r="I1214" s="2" t="s">
        <v>6</v>
      </c>
      <c r="J1214" s="7">
        <f>Tabla_cocina[[#This Row],[Precio Unitario]]*Tabla_cocina[[#This Row],[Cantidad Ordenada]]</f>
        <v>32</v>
      </c>
      <c r="K1214" s="7">
        <f>Tabla_cocina[[#This Row],[Total del Pedido]]</f>
        <v>32</v>
      </c>
      <c r="L1214" s="7">
        <f>Tabla_cocina[[#This Row],[Ganancia Bruta]]-Tabla_cocina[[#This Row],[Costo]]</f>
        <v>13</v>
      </c>
      <c r="M1214" s="7">
        <f>Tabla_cocina[[#This Row],[Costo Unitario]]*Tabla_cocina[[#This Row],[Cantidad Ordenada]]</f>
        <v>19</v>
      </c>
      <c r="N1214" s="12">
        <f>(Tabla_cocina[[#This Row],[Ganancia Neta]]/Tabla_cocina[[#This Row],[Costo]])</f>
        <v>0.68421052631578949</v>
      </c>
      <c r="O1214" s="17">
        <f>Tabla_cocina[[#This Row],[Tiempo de Preparacion]]/1440</f>
        <v>3.8194444444444448E-2</v>
      </c>
    </row>
    <row r="1215" spans="1:15" x14ac:dyDescent="0.3">
      <c r="A1215" s="1">
        <v>490</v>
      </c>
      <c r="B1215" s="1">
        <v>1</v>
      </c>
      <c r="C1215" s="2" t="s">
        <v>20</v>
      </c>
      <c r="D1215" s="2" t="s">
        <v>97</v>
      </c>
      <c r="E1215" s="3">
        <v>20</v>
      </c>
      <c r="F1215" s="3">
        <v>34</v>
      </c>
      <c r="G1215" s="1">
        <v>3</v>
      </c>
      <c r="H1215" s="1">
        <v>42</v>
      </c>
      <c r="I1215" s="2" t="s">
        <v>6</v>
      </c>
      <c r="J1215" s="7">
        <f>Tabla_cocina[[#This Row],[Precio Unitario]]*Tabla_cocina[[#This Row],[Cantidad Ordenada]]</f>
        <v>102</v>
      </c>
      <c r="K1215" s="7">
        <f>Tabla_cocina[[#This Row],[Total del Pedido]]</f>
        <v>102</v>
      </c>
      <c r="L1215" s="7">
        <f>Tabla_cocina[[#This Row],[Ganancia Bruta]]-Tabla_cocina[[#This Row],[Costo]]</f>
        <v>42</v>
      </c>
      <c r="M1215" s="7">
        <f>Tabla_cocina[[#This Row],[Costo Unitario]]*Tabla_cocina[[#This Row],[Cantidad Ordenada]]</f>
        <v>60</v>
      </c>
      <c r="N1215" s="12">
        <f>(Tabla_cocina[[#This Row],[Ganancia Neta]]/Tabla_cocina[[#This Row],[Costo]])</f>
        <v>0.7</v>
      </c>
      <c r="O1215" s="17">
        <f>Tabla_cocina[[#This Row],[Tiempo de Preparacion]]/1440</f>
        <v>2.9166666666666667E-2</v>
      </c>
    </row>
    <row r="1216" spans="1:15" x14ac:dyDescent="0.3">
      <c r="A1216" s="1">
        <v>491</v>
      </c>
      <c r="B1216" s="1">
        <v>7</v>
      </c>
      <c r="C1216" s="2" t="s">
        <v>13</v>
      </c>
      <c r="D1216" s="2" t="s">
        <v>90</v>
      </c>
      <c r="E1216" s="3">
        <v>17</v>
      </c>
      <c r="F1216" s="3">
        <v>29</v>
      </c>
      <c r="G1216" s="1">
        <v>2</v>
      </c>
      <c r="H1216" s="1">
        <v>30</v>
      </c>
      <c r="I1216" s="2" t="s">
        <v>6</v>
      </c>
      <c r="J1216" s="7">
        <f>Tabla_cocina[[#This Row],[Precio Unitario]]*Tabla_cocina[[#This Row],[Cantidad Ordenada]]</f>
        <v>58</v>
      </c>
      <c r="K1216" s="7">
        <f>Tabla_cocina[[#This Row],[Total del Pedido]]</f>
        <v>58</v>
      </c>
      <c r="L1216" s="7">
        <f>Tabla_cocina[[#This Row],[Ganancia Bruta]]-Tabla_cocina[[#This Row],[Costo]]</f>
        <v>24</v>
      </c>
      <c r="M1216" s="7">
        <f>Tabla_cocina[[#This Row],[Costo Unitario]]*Tabla_cocina[[#This Row],[Cantidad Ordenada]]</f>
        <v>34</v>
      </c>
      <c r="N1216" s="12">
        <f>(Tabla_cocina[[#This Row],[Ganancia Neta]]/Tabla_cocina[[#This Row],[Costo]])</f>
        <v>0.70588235294117652</v>
      </c>
      <c r="O1216" s="17">
        <f>Tabla_cocina[[#This Row],[Tiempo de Preparacion]]/1440</f>
        <v>2.0833333333333332E-2</v>
      </c>
    </row>
    <row r="1217" spans="1:15" x14ac:dyDescent="0.3">
      <c r="A1217" s="1">
        <v>491</v>
      </c>
      <c r="B1217" s="1">
        <v>7</v>
      </c>
      <c r="C1217" s="2" t="s">
        <v>7</v>
      </c>
      <c r="D1217" s="2" t="s">
        <v>85</v>
      </c>
      <c r="E1217" s="3">
        <v>18</v>
      </c>
      <c r="F1217" s="3">
        <v>30</v>
      </c>
      <c r="G1217" s="1">
        <v>2</v>
      </c>
      <c r="H1217" s="1">
        <v>11</v>
      </c>
      <c r="I1217" s="2" t="s">
        <v>6</v>
      </c>
      <c r="J1217" s="7">
        <f>Tabla_cocina[[#This Row],[Precio Unitario]]*Tabla_cocina[[#This Row],[Cantidad Ordenada]]</f>
        <v>60</v>
      </c>
      <c r="K1217" s="7">
        <f>Tabla_cocina[[#This Row],[Total del Pedido]]</f>
        <v>60</v>
      </c>
      <c r="L1217" s="7">
        <f>Tabla_cocina[[#This Row],[Ganancia Bruta]]-Tabla_cocina[[#This Row],[Costo]]</f>
        <v>24</v>
      </c>
      <c r="M1217" s="7">
        <f>Tabla_cocina[[#This Row],[Costo Unitario]]*Tabla_cocina[[#This Row],[Cantidad Ordenada]]</f>
        <v>36</v>
      </c>
      <c r="N1217" s="12">
        <f>(Tabla_cocina[[#This Row],[Ganancia Neta]]/Tabla_cocina[[#This Row],[Costo]])</f>
        <v>0.66666666666666663</v>
      </c>
      <c r="O1217" s="17">
        <f>Tabla_cocina[[#This Row],[Tiempo de Preparacion]]/1440</f>
        <v>7.6388888888888886E-3</v>
      </c>
    </row>
    <row r="1218" spans="1:15" x14ac:dyDescent="0.3">
      <c r="A1218" s="1">
        <v>492</v>
      </c>
      <c r="B1218" s="1">
        <v>4</v>
      </c>
      <c r="C1218" s="2" t="s">
        <v>14</v>
      </c>
      <c r="D1218" s="2" t="s">
        <v>91</v>
      </c>
      <c r="E1218" s="3">
        <v>20</v>
      </c>
      <c r="F1218" s="3">
        <v>33</v>
      </c>
      <c r="G1218" s="1">
        <v>3</v>
      </c>
      <c r="H1218" s="1">
        <v>15</v>
      </c>
      <c r="I1218" s="2" t="s">
        <v>6</v>
      </c>
      <c r="J1218" s="7">
        <f>Tabla_cocina[[#This Row],[Precio Unitario]]*Tabla_cocina[[#This Row],[Cantidad Ordenada]]</f>
        <v>99</v>
      </c>
      <c r="K1218" s="7">
        <f>Tabla_cocina[[#This Row],[Total del Pedido]]</f>
        <v>99</v>
      </c>
      <c r="L1218" s="7">
        <f>Tabla_cocina[[#This Row],[Ganancia Bruta]]-Tabla_cocina[[#This Row],[Costo]]</f>
        <v>39</v>
      </c>
      <c r="M1218" s="7">
        <f>Tabla_cocina[[#This Row],[Costo Unitario]]*Tabla_cocina[[#This Row],[Cantidad Ordenada]]</f>
        <v>60</v>
      </c>
      <c r="N1218" s="12">
        <f>(Tabla_cocina[[#This Row],[Ganancia Neta]]/Tabla_cocina[[#This Row],[Costo]])</f>
        <v>0.65</v>
      </c>
      <c r="O1218" s="17">
        <f>Tabla_cocina[[#This Row],[Tiempo de Preparacion]]/1440</f>
        <v>1.0416666666666666E-2</v>
      </c>
    </row>
    <row r="1219" spans="1:15" x14ac:dyDescent="0.3">
      <c r="A1219" s="1">
        <v>492</v>
      </c>
      <c r="B1219" s="1">
        <v>4</v>
      </c>
      <c r="C1219" s="2" t="s">
        <v>23</v>
      </c>
      <c r="D1219" s="2" t="s">
        <v>100</v>
      </c>
      <c r="E1219" s="3">
        <v>13</v>
      </c>
      <c r="F1219" s="3">
        <v>21</v>
      </c>
      <c r="G1219" s="1">
        <v>3</v>
      </c>
      <c r="H1219" s="1">
        <v>8</v>
      </c>
      <c r="I1219" s="2" t="s">
        <v>6</v>
      </c>
      <c r="J1219" s="7">
        <f>Tabla_cocina[[#This Row],[Precio Unitario]]*Tabla_cocina[[#This Row],[Cantidad Ordenada]]</f>
        <v>63</v>
      </c>
      <c r="K1219" s="7">
        <f>Tabla_cocina[[#This Row],[Total del Pedido]]</f>
        <v>63</v>
      </c>
      <c r="L1219" s="7">
        <f>Tabla_cocina[[#This Row],[Ganancia Bruta]]-Tabla_cocina[[#This Row],[Costo]]</f>
        <v>24</v>
      </c>
      <c r="M1219" s="7">
        <f>Tabla_cocina[[#This Row],[Costo Unitario]]*Tabla_cocina[[#This Row],[Cantidad Ordenada]]</f>
        <v>39</v>
      </c>
      <c r="N1219" s="12">
        <f>(Tabla_cocina[[#This Row],[Ganancia Neta]]/Tabla_cocina[[#This Row],[Costo]])</f>
        <v>0.61538461538461542</v>
      </c>
      <c r="O1219" s="17">
        <f>Tabla_cocina[[#This Row],[Tiempo de Preparacion]]/1440</f>
        <v>5.5555555555555558E-3</v>
      </c>
    </row>
    <row r="1220" spans="1:15" x14ac:dyDescent="0.3">
      <c r="A1220" s="1">
        <v>492</v>
      </c>
      <c r="B1220" s="1">
        <v>4</v>
      </c>
      <c r="C1220" s="2" t="s">
        <v>5</v>
      </c>
      <c r="D1220" s="2" t="s">
        <v>84</v>
      </c>
      <c r="E1220" s="3">
        <v>14</v>
      </c>
      <c r="F1220" s="3">
        <v>24</v>
      </c>
      <c r="G1220" s="1">
        <v>2</v>
      </c>
      <c r="H1220" s="1">
        <v>26</v>
      </c>
      <c r="I1220" s="2" t="s">
        <v>6</v>
      </c>
      <c r="J1220" s="7">
        <f>Tabla_cocina[[#This Row],[Precio Unitario]]*Tabla_cocina[[#This Row],[Cantidad Ordenada]]</f>
        <v>48</v>
      </c>
      <c r="K1220" s="7">
        <f>Tabla_cocina[[#This Row],[Total del Pedido]]</f>
        <v>48</v>
      </c>
      <c r="L1220" s="7">
        <f>Tabla_cocina[[#This Row],[Ganancia Bruta]]-Tabla_cocina[[#This Row],[Costo]]</f>
        <v>20</v>
      </c>
      <c r="M1220" s="7">
        <f>Tabla_cocina[[#This Row],[Costo Unitario]]*Tabla_cocina[[#This Row],[Cantidad Ordenada]]</f>
        <v>28</v>
      </c>
      <c r="N1220" s="12">
        <f>(Tabla_cocina[[#This Row],[Ganancia Neta]]/Tabla_cocina[[#This Row],[Costo]])</f>
        <v>0.7142857142857143</v>
      </c>
      <c r="O1220" s="17">
        <f>Tabla_cocina[[#This Row],[Tiempo de Preparacion]]/1440</f>
        <v>1.8055555555555554E-2</v>
      </c>
    </row>
    <row r="1221" spans="1:15" x14ac:dyDescent="0.3">
      <c r="A1221" s="1">
        <v>493</v>
      </c>
      <c r="B1221" s="1">
        <v>2</v>
      </c>
      <c r="C1221" s="2" t="s">
        <v>24</v>
      </c>
      <c r="D1221" s="2" t="s">
        <v>101</v>
      </c>
      <c r="E1221" s="3">
        <v>10</v>
      </c>
      <c r="F1221" s="3">
        <v>18</v>
      </c>
      <c r="G1221" s="1">
        <v>3</v>
      </c>
      <c r="H1221" s="1">
        <v>8</v>
      </c>
      <c r="I1221" s="2" t="s">
        <v>8</v>
      </c>
      <c r="J1221" s="7">
        <f>Tabla_cocina[[#This Row],[Precio Unitario]]*Tabla_cocina[[#This Row],[Cantidad Ordenada]]</f>
        <v>54</v>
      </c>
      <c r="K1221" s="7">
        <f>Tabla_cocina[[#This Row],[Total del Pedido]]</f>
        <v>54</v>
      </c>
      <c r="L1221" s="7">
        <f>Tabla_cocina[[#This Row],[Ganancia Bruta]]-Tabla_cocina[[#This Row],[Costo]]</f>
        <v>24</v>
      </c>
      <c r="M1221" s="7">
        <f>Tabla_cocina[[#This Row],[Costo Unitario]]*Tabla_cocina[[#This Row],[Cantidad Ordenada]]</f>
        <v>30</v>
      </c>
      <c r="N1221" s="12">
        <f>(Tabla_cocina[[#This Row],[Ganancia Neta]]/Tabla_cocina[[#This Row],[Costo]])</f>
        <v>0.8</v>
      </c>
      <c r="O1221" s="17">
        <f>Tabla_cocina[[#This Row],[Tiempo de Preparacion]]/1440</f>
        <v>5.5555555555555558E-3</v>
      </c>
    </row>
    <row r="1222" spans="1:15" x14ac:dyDescent="0.3">
      <c r="A1222" s="1">
        <v>494</v>
      </c>
      <c r="B1222" s="1">
        <v>20</v>
      </c>
      <c r="C1222" s="2" t="s">
        <v>18</v>
      </c>
      <c r="D1222" s="2" t="s">
        <v>95</v>
      </c>
      <c r="E1222" s="3">
        <v>19</v>
      </c>
      <c r="F1222" s="3">
        <v>32</v>
      </c>
      <c r="G1222" s="1">
        <v>2</v>
      </c>
      <c r="H1222" s="1">
        <v>9</v>
      </c>
      <c r="I1222" s="2" t="s">
        <v>6</v>
      </c>
      <c r="J1222" s="7">
        <f>Tabla_cocina[[#This Row],[Precio Unitario]]*Tabla_cocina[[#This Row],[Cantidad Ordenada]]</f>
        <v>64</v>
      </c>
      <c r="K1222" s="7">
        <f>Tabla_cocina[[#This Row],[Total del Pedido]]</f>
        <v>64</v>
      </c>
      <c r="L1222" s="7">
        <f>Tabla_cocina[[#This Row],[Ganancia Bruta]]-Tabla_cocina[[#This Row],[Costo]]</f>
        <v>26</v>
      </c>
      <c r="M1222" s="7">
        <f>Tabla_cocina[[#This Row],[Costo Unitario]]*Tabla_cocina[[#This Row],[Cantidad Ordenada]]</f>
        <v>38</v>
      </c>
      <c r="N1222" s="12">
        <f>(Tabla_cocina[[#This Row],[Ganancia Neta]]/Tabla_cocina[[#This Row],[Costo]])</f>
        <v>0.68421052631578949</v>
      </c>
      <c r="O1222" s="17">
        <f>Tabla_cocina[[#This Row],[Tiempo de Preparacion]]/1440</f>
        <v>6.2500000000000003E-3</v>
      </c>
    </row>
    <row r="1223" spans="1:15" x14ac:dyDescent="0.3">
      <c r="A1223" s="1">
        <v>494</v>
      </c>
      <c r="B1223" s="1">
        <v>20</v>
      </c>
      <c r="C1223" s="2" t="s">
        <v>12</v>
      </c>
      <c r="D1223" s="2" t="s">
        <v>89</v>
      </c>
      <c r="E1223" s="3">
        <v>22</v>
      </c>
      <c r="F1223" s="3">
        <v>36</v>
      </c>
      <c r="G1223" s="1">
        <v>3</v>
      </c>
      <c r="H1223" s="1">
        <v>22</v>
      </c>
      <c r="I1223" s="2" t="s">
        <v>6</v>
      </c>
      <c r="J1223" s="7">
        <f>Tabla_cocina[[#This Row],[Precio Unitario]]*Tabla_cocina[[#This Row],[Cantidad Ordenada]]</f>
        <v>108</v>
      </c>
      <c r="K1223" s="7">
        <f>Tabla_cocina[[#This Row],[Total del Pedido]]</f>
        <v>108</v>
      </c>
      <c r="L1223" s="7">
        <f>Tabla_cocina[[#This Row],[Ganancia Bruta]]-Tabla_cocina[[#This Row],[Costo]]</f>
        <v>42</v>
      </c>
      <c r="M1223" s="7">
        <f>Tabla_cocina[[#This Row],[Costo Unitario]]*Tabla_cocina[[#This Row],[Cantidad Ordenada]]</f>
        <v>66</v>
      </c>
      <c r="N1223" s="12">
        <f>(Tabla_cocina[[#This Row],[Ganancia Neta]]/Tabla_cocina[[#This Row],[Costo]])</f>
        <v>0.63636363636363635</v>
      </c>
      <c r="O1223" s="17">
        <f>Tabla_cocina[[#This Row],[Tiempo de Preparacion]]/1440</f>
        <v>1.5277777777777777E-2</v>
      </c>
    </row>
    <row r="1224" spans="1:15" x14ac:dyDescent="0.3">
      <c r="A1224" s="1">
        <v>495</v>
      </c>
      <c r="B1224" s="1">
        <v>11</v>
      </c>
      <c r="C1224" s="2" t="s">
        <v>11</v>
      </c>
      <c r="D1224" s="2" t="s">
        <v>88</v>
      </c>
      <c r="E1224" s="3">
        <v>25</v>
      </c>
      <c r="F1224" s="3">
        <v>40</v>
      </c>
      <c r="G1224" s="1">
        <v>3</v>
      </c>
      <c r="H1224" s="1">
        <v>13</v>
      </c>
      <c r="I1224" s="2" t="s">
        <v>8</v>
      </c>
      <c r="J1224" s="7">
        <f>Tabla_cocina[[#This Row],[Precio Unitario]]*Tabla_cocina[[#This Row],[Cantidad Ordenada]]</f>
        <v>120</v>
      </c>
      <c r="K1224" s="7">
        <f>Tabla_cocina[[#This Row],[Total del Pedido]]</f>
        <v>120</v>
      </c>
      <c r="L1224" s="7">
        <f>Tabla_cocina[[#This Row],[Ganancia Bruta]]-Tabla_cocina[[#This Row],[Costo]]</f>
        <v>45</v>
      </c>
      <c r="M1224" s="7">
        <f>Tabla_cocina[[#This Row],[Costo Unitario]]*Tabla_cocina[[#This Row],[Cantidad Ordenada]]</f>
        <v>75</v>
      </c>
      <c r="N1224" s="12">
        <f>(Tabla_cocina[[#This Row],[Ganancia Neta]]/Tabla_cocina[[#This Row],[Costo]])</f>
        <v>0.6</v>
      </c>
      <c r="O1224" s="17">
        <f>Tabla_cocina[[#This Row],[Tiempo de Preparacion]]/1440</f>
        <v>9.0277777777777769E-3</v>
      </c>
    </row>
    <row r="1225" spans="1:15" x14ac:dyDescent="0.3">
      <c r="A1225" s="1">
        <v>495</v>
      </c>
      <c r="B1225" s="1">
        <v>11</v>
      </c>
      <c r="C1225" s="2" t="s">
        <v>10</v>
      </c>
      <c r="D1225" s="2" t="s">
        <v>87</v>
      </c>
      <c r="E1225" s="3">
        <v>16</v>
      </c>
      <c r="F1225" s="3">
        <v>27</v>
      </c>
      <c r="G1225" s="1">
        <v>2</v>
      </c>
      <c r="H1225" s="1">
        <v>9</v>
      </c>
      <c r="I1225" s="2" t="s">
        <v>8</v>
      </c>
      <c r="J1225" s="7">
        <f>Tabla_cocina[[#This Row],[Precio Unitario]]*Tabla_cocina[[#This Row],[Cantidad Ordenada]]</f>
        <v>54</v>
      </c>
      <c r="K1225" s="7">
        <f>Tabla_cocina[[#This Row],[Total del Pedido]]</f>
        <v>54</v>
      </c>
      <c r="L1225" s="7">
        <f>Tabla_cocina[[#This Row],[Ganancia Bruta]]-Tabla_cocina[[#This Row],[Costo]]</f>
        <v>22</v>
      </c>
      <c r="M1225" s="7">
        <f>Tabla_cocina[[#This Row],[Costo Unitario]]*Tabla_cocina[[#This Row],[Cantidad Ordenada]]</f>
        <v>32</v>
      </c>
      <c r="N1225" s="12">
        <f>(Tabla_cocina[[#This Row],[Ganancia Neta]]/Tabla_cocina[[#This Row],[Costo]])</f>
        <v>0.6875</v>
      </c>
      <c r="O1225" s="17">
        <f>Tabla_cocina[[#This Row],[Tiempo de Preparacion]]/1440</f>
        <v>6.2500000000000003E-3</v>
      </c>
    </row>
    <row r="1226" spans="1:15" x14ac:dyDescent="0.3">
      <c r="A1226" s="1">
        <v>495</v>
      </c>
      <c r="B1226" s="1">
        <v>11</v>
      </c>
      <c r="C1226" s="2" t="s">
        <v>15</v>
      </c>
      <c r="D1226" s="2" t="s">
        <v>92</v>
      </c>
      <c r="E1226" s="3">
        <v>16</v>
      </c>
      <c r="F1226" s="3">
        <v>28</v>
      </c>
      <c r="G1226" s="1">
        <v>2</v>
      </c>
      <c r="H1226" s="1">
        <v>44</v>
      </c>
      <c r="I1226" s="2" t="s">
        <v>6</v>
      </c>
      <c r="J1226" s="7">
        <f>Tabla_cocina[[#This Row],[Precio Unitario]]*Tabla_cocina[[#This Row],[Cantidad Ordenada]]</f>
        <v>56</v>
      </c>
      <c r="K1226" s="7">
        <f>Tabla_cocina[[#This Row],[Total del Pedido]]</f>
        <v>56</v>
      </c>
      <c r="L1226" s="7">
        <f>Tabla_cocina[[#This Row],[Ganancia Bruta]]-Tabla_cocina[[#This Row],[Costo]]</f>
        <v>24</v>
      </c>
      <c r="M1226" s="7">
        <f>Tabla_cocina[[#This Row],[Costo Unitario]]*Tabla_cocina[[#This Row],[Cantidad Ordenada]]</f>
        <v>32</v>
      </c>
      <c r="N1226" s="12">
        <f>(Tabla_cocina[[#This Row],[Ganancia Neta]]/Tabla_cocina[[#This Row],[Costo]])</f>
        <v>0.75</v>
      </c>
      <c r="O1226" s="17">
        <f>Tabla_cocina[[#This Row],[Tiempo de Preparacion]]/1440</f>
        <v>3.0555555555555555E-2</v>
      </c>
    </row>
    <row r="1227" spans="1:15" x14ac:dyDescent="0.3">
      <c r="A1227" s="1">
        <v>495</v>
      </c>
      <c r="B1227" s="1">
        <v>11</v>
      </c>
      <c r="C1227" s="2" t="s">
        <v>14</v>
      </c>
      <c r="D1227" s="2" t="s">
        <v>91</v>
      </c>
      <c r="E1227" s="3">
        <v>20</v>
      </c>
      <c r="F1227" s="3">
        <v>33</v>
      </c>
      <c r="G1227" s="1">
        <v>1</v>
      </c>
      <c r="H1227" s="1">
        <v>36</v>
      </c>
      <c r="I1227" s="2" t="s">
        <v>8</v>
      </c>
      <c r="J1227" s="7">
        <f>Tabla_cocina[[#This Row],[Precio Unitario]]*Tabla_cocina[[#This Row],[Cantidad Ordenada]]</f>
        <v>33</v>
      </c>
      <c r="K1227" s="7">
        <f>Tabla_cocina[[#This Row],[Total del Pedido]]</f>
        <v>33</v>
      </c>
      <c r="L1227" s="7">
        <f>Tabla_cocina[[#This Row],[Ganancia Bruta]]-Tabla_cocina[[#This Row],[Costo]]</f>
        <v>13</v>
      </c>
      <c r="M1227" s="7">
        <f>Tabla_cocina[[#This Row],[Costo Unitario]]*Tabla_cocina[[#This Row],[Cantidad Ordenada]]</f>
        <v>20</v>
      </c>
      <c r="N1227" s="12">
        <f>(Tabla_cocina[[#This Row],[Ganancia Neta]]/Tabla_cocina[[#This Row],[Costo]])</f>
        <v>0.65</v>
      </c>
      <c r="O1227" s="17">
        <f>Tabla_cocina[[#This Row],[Tiempo de Preparacion]]/1440</f>
        <v>2.5000000000000001E-2</v>
      </c>
    </row>
    <row r="1228" spans="1:15" x14ac:dyDescent="0.3">
      <c r="A1228" s="1">
        <v>496</v>
      </c>
      <c r="B1228" s="1">
        <v>1</v>
      </c>
      <c r="C1228" s="2" t="s">
        <v>14</v>
      </c>
      <c r="D1228" s="2" t="s">
        <v>91</v>
      </c>
      <c r="E1228" s="3">
        <v>20</v>
      </c>
      <c r="F1228" s="3">
        <v>33</v>
      </c>
      <c r="G1228" s="1">
        <v>1</v>
      </c>
      <c r="H1228" s="1">
        <v>28</v>
      </c>
      <c r="I1228" s="2" t="s">
        <v>6</v>
      </c>
      <c r="J1228" s="7">
        <f>Tabla_cocina[[#This Row],[Precio Unitario]]*Tabla_cocina[[#This Row],[Cantidad Ordenada]]</f>
        <v>33</v>
      </c>
      <c r="K1228" s="7">
        <f>Tabla_cocina[[#This Row],[Total del Pedido]]</f>
        <v>33</v>
      </c>
      <c r="L1228" s="7">
        <f>Tabla_cocina[[#This Row],[Ganancia Bruta]]-Tabla_cocina[[#This Row],[Costo]]</f>
        <v>13</v>
      </c>
      <c r="M1228" s="7">
        <f>Tabla_cocina[[#This Row],[Costo Unitario]]*Tabla_cocina[[#This Row],[Cantidad Ordenada]]</f>
        <v>20</v>
      </c>
      <c r="N1228" s="12">
        <f>(Tabla_cocina[[#This Row],[Ganancia Neta]]/Tabla_cocina[[#This Row],[Costo]])</f>
        <v>0.65</v>
      </c>
      <c r="O1228" s="17">
        <f>Tabla_cocina[[#This Row],[Tiempo de Preparacion]]/1440</f>
        <v>1.9444444444444445E-2</v>
      </c>
    </row>
    <row r="1229" spans="1:15" x14ac:dyDescent="0.3">
      <c r="A1229" s="1">
        <v>496</v>
      </c>
      <c r="B1229" s="1">
        <v>1</v>
      </c>
      <c r="C1229" s="2" t="s">
        <v>20</v>
      </c>
      <c r="D1229" s="2" t="s">
        <v>97</v>
      </c>
      <c r="E1229" s="3">
        <v>20</v>
      </c>
      <c r="F1229" s="3">
        <v>34</v>
      </c>
      <c r="G1229" s="1">
        <v>3</v>
      </c>
      <c r="H1229" s="1">
        <v>23</v>
      </c>
      <c r="I1229" s="2" t="s">
        <v>6</v>
      </c>
      <c r="J1229" s="7">
        <f>Tabla_cocina[[#This Row],[Precio Unitario]]*Tabla_cocina[[#This Row],[Cantidad Ordenada]]</f>
        <v>102</v>
      </c>
      <c r="K1229" s="7">
        <f>Tabla_cocina[[#This Row],[Total del Pedido]]</f>
        <v>102</v>
      </c>
      <c r="L1229" s="7">
        <f>Tabla_cocina[[#This Row],[Ganancia Bruta]]-Tabla_cocina[[#This Row],[Costo]]</f>
        <v>42</v>
      </c>
      <c r="M1229" s="7">
        <f>Tabla_cocina[[#This Row],[Costo Unitario]]*Tabla_cocina[[#This Row],[Cantidad Ordenada]]</f>
        <v>60</v>
      </c>
      <c r="N1229" s="12">
        <f>(Tabla_cocina[[#This Row],[Ganancia Neta]]/Tabla_cocina[[#This Row],[Costo]])</f>
        <v>0.7</v>
      </c>
      <c r="O1229" s="17">
        <f>Tabla_cocina[[#This Row],[Tiempo de Preparacion]]/1440</f>
        <v>1.5972222222222221E-2</v>
      </c>
    </row>
    <row r="1230" spans="1:15" x14ac:dyDescent="0.3">
      <c r="A1230" s="1">
        <v>496</v>
      </c>
      <c r="B1230" s="1">
        <v>1</v>
      </c>
      <c r="C1230" s="2" t="s">
        <v>16</v>
      </c>
      <c r="D1230" s="2" t="s">
        <v>93</v>
      </c>
      <c r="E1230" s="3">
        <v>11</v>
      </c>
      <c r="F1230" s="3">
        <v>19</v>
      </c>
      <c r="G1230" s="1">
        <v>3</v>
      </c>
      <c r="H1230" s="1">
        <v>41</v>
      </c>
      <c r="I1230" s="2" t="s">
        <v>8</v>
      </c>
      <c r="J1230" s="7">
        <f>Tabla_cocina[[#This Row],[Precio Unitario]]*Tabla_cocina[[#This Row],[Cantidad Ordenada]]</f>
        <v>57</v>
      </c>
      <c r="K1230" s="7">
        <f>Tabla_cocina[[#This Row],[Total del Pedido]]</f>
        <v>57</v>
      </c>
      <c r="L1230" s="7">
        <f>Tabla_cocina[[#This Row],[Ganancia Bruta]]-Tabla_cocina[[#This Row],[Costo]]</f>
        <v>24</v>
      </c>
      <c r="M1230" s="7">
        <f>Tabla_cocina[[#This Row],[Costo Unitario]]*Tabla_cocina[[#This Row],[Cantidad Ordenada]]</f>
        <v>33</v>
      </c>
      <c r="N1230" s="12">
        <f>(Tabla_cocina[[#This Row],[Ganancia Neta]]/Tabla_cocina[[#This Row],[Costo]])</f>
        <v>0.72727272727272729</v>
      </c>
      <c r="O1230" s="17">
        <f>Tabla_cocina[[#This Row],[Tiempo de Preparacion]]/1440</f>
        <v>2.8472222222222222E-2</v>
      </c>
    </row>
    <row r="1231" spans="1:15" x14ac:dyDescent="0.3">
      <c r="A1231" s="1">
        <v>496</v>
      </c>
      <c r="B1231" s="1">
        <v>1</v>
      </c>
      <c r="C1231" s="2" t="s">
        <v>9</v>
      </c>
      <c r="D1231" s="2" t="s">
        <v>86</v>
      </c>
      <c r="E1231" s="3">
        <v>19</v>
      </c>
      <c r="F1231" s="3">
        <v>31</v>
      </c>
      <c r="G1231" s="1">
        <v>1</v>
      </c>
      <c r="H1231" s="1">
        <v>41</v>
      </c>
      <c r="I1231" s="2" t="s">
        <v>8</v>
      </c>
      <c r="J1231" s="7">
        <f>Tabla_cocina[[#This Row],[Precio Unitario]]*Tabla_cocina[[#This Row],[Cantidad Ordenada]]</f>
        <v>31</v>
      </c>
      <c r="K1231" s="7">
        <f>Tabla_cocina[[#This Row],[Total del Pedido]]</f>
        <v>31</v>
      </c>
      <c r="L1231" s="7">
        <f>Tabla_cocina[[#This Row],[Ganancia Bruta]]-Tabla_cocina[[#This Row],[Costo]]</f>
        <v>12</v>
      </c>
      <c r="M1231" s="7">
        <f>Tabla_cocina[[#This Row],[Costo Unitario]]*Tabla_cocina[[#This Row],[Cantidad Ordenada]]</f>
        <v>19</v>
      </c>
      <c r="N1231" s="12">
        <f>(Tabla_cocina[[#This Row],[Ganancia Neta]]/Tabla_cocina[[#This Row],[Costo]])</f>
        <v>0.63157894736842102</v>
      </c>
      <c r="O1231" s="17">
        <f>Tabla_cocina[[#This Row],[Tiempo de Preparacion]]/1440</f>
        <v>2.8472222222222222E-2</v>
      </c>
    </row>
    <row r="1232" spans="1:15" x14ac:dyDescent="0.3">
      <c r="A1232" s="1">
        <v>497</v>
      </c>
      <c r="B1232" s="1">
        <v>13</v>
      </c>
      <c r="C1232" s="2" t="s">
        <v>7</v>
      </c>
      <c r="D1232" s="2" t="s">
        <v>85</v>
      </c>
      <c r="E1232" s="3">
        <v>18</v>
      </c>
      <c r="F1232" s="3">
        <v>30</v>
      </c>
      <c r="G1232" s="1">
        <v>1</v>
      </c>
      <c r="H1232" s="1">
        <v>6</v>
      </c>
      <c r="I1232" s="2" t="s">
        <v>8</v>
      </c>
      <c r="J1232" s="7">
        <f>Tabla_cocina[[#This Row],[Precio Unitario]]*Tabla_cocina[[#This Row],[Cantidad Ordenada]]</f>
        <v>30</v>
      </c>
      <c r="K1232" s="7">
        <f>Tabla_cocina[[#This Row],[Total del Pedido]]</f>
        <v>30</v>
      </c>
      <c r="L1232" s="7">
        <f>Tabla_cocina[[#This Row],[Ganancia Bruta]]-Tabla_cocina[[#This Row],[Costo]]</f>
        <v>12</v>
      </c>
      <c r="M1232" s="7">
        <f>Tabla_cocina[[#This Row],[Costo Unitario]]*Tabla_cocina[[#This Row],[Cantidad Ordenada]]</f>
        <v>18</v>
      </c>
      <c r="N1232" s="12">
        <f>(Tabla_cocina[[#This Row],[Ganancia Neta]]/Tabla_cocina[[#This Row],[Costo]])</f>
        <v>0.66666666666666663</v>
      </c>
      <c r="O1232" s="17">
        <f>Tabla_cocina[[#This Row],[Tiempo de Preparacion]]/1440</f>
        <v>4.1666666666666666E-3</v>
      </c>
    </row>
    <row r="1233" spans="1:15" x14ac:dyDescent="0.3">
      <c r="A1233" s="1">
        <v>497</v>
      </c>
      <c r="B1233" s="1">
        <v>13</v>
      </c>
      <c r="C1233" s="2" t="s">
        <v>11</v>
      </c>
      <c r="D1233" s="2" t="s">
        <v>88</v>
      </c>
      <c r="E1233" s="3">
        <v>25</v>
      </c>
      <c r="F1233" s="3">
        <v>40</v>
      </c>
      <c r="G1233" s="1">
        <v>3</v>
      </c>
      <c r="H1233" s="1">
        <v>32</v>
      </c>
      <c r="I1233" s="2" t="s">
        <v>8</v>
      </c>
      <c r="J1233" s="7">
        <f>Tabla_cocina[[#This Row],[Precio Unitario]]*Tabla_cocina[[#This Row],[Cantidad Ordenada]]</f>
        <v>120</v>
      </c>
      <c r="K1233" s="7">
        <f>Tabla_cocina[[#This Row],[Total del Pedido]]</f>
        <v>120</v>
      </c>
      <c r="L1233" s="7">
        <f>Tabla_cocina[[#This Row],[Ganancia Bruta]]-Tabla_cocina[[#This Row],[Costo]]</f>
        <v>45</v>
      </c>
      <c r="M1233" s="7">
        <f>Tabla_cocina[[#This Row],[Costo Unitario]]*Tabla_cocina[[#This Row],[Cantidad Ordenada]]</f>
        <v>75</v>
      </c>
      <c r="N1233" s="12">
        <f>(Tabla_cocina[[#This Row],[Ganancia Neta]]/Tabla_cocina[[#This Row],[Costo]])</f>
        <v>0.6</v>
      </c>
      <c r="O1233" s="17">
        <f>Tabla_cocina[[#This Row],[Tiempo de Preparacion]]/1440</f>
        <v>2.2222222222222223E-2</v>
      </c>
    </row>
    <row r="1234" spans="1:15" x14ac:dyDescent="0.3">
      <c r="A1234" s="1">
        <v>498</v>
      </c>
      <c r="B1234" s="1">
        <v>20</v>
      </c>
      <c r="C1234" s="2" t="s">
        <v>16</v>
      </c>
      <c r="D1234" s="2" t="s">
        <v>93</v>
      </c>
      <c r="E1234" s="3">
        <v>11</v>
      </c>
      <c r="F1234" s="3">
        <v>19</v>
      </c>
      <c r="G1234" s="1">
        <v>1</v>
      </c>
      <c r="H1234" s="1">
        <v>32</v>
      </c>
      <c r="I1234" s="2" t="s">
        <v>6</v>
      </c>
      <c r="J1234" s="7">
        <f>Tabla_cocina[[#This Row],[Precio Unitario]]*Tabla_cocina[[#This Row],[Cantidad Ordenada]]</f>
        <v>19</v>
      </c>
      <c r="K1234" s="7">
        <f>Tabla_cocina[[#This Row],[Total del Pedido]]</f>
        <v>19</v>
      </c>
      <c r="L1234" s="7">
        <f>Tabla_cocina[[#This Row],[Ganancia Bruta]]-Tabla_cocina[[#This Row],[Costo]]</f>
        <v>8</v>
      </c>
      <c r="M1234" s="7">
        <f>Tabla_cocina[[#This Row],[Costo Unitario]]*Tabla_cocina[[#This Row],[Cantidad Ordenada]]</f>
        <v>11</v>
      </c>
      <c r="N1234" s="12">
        <f>(Tabla_cocina[[#This Row],[Ganancia Neta]]/Tabla_cocina[[#This Row],[Costo]])</f>
        <v>0.72727272727272729</v>
      </c>
      <c r="O1234" s="17">
        <f>Tabla_cocina[[#This Row],[Tiempo de Preparacion]]/1440</f>
        <v>2.2222222222222223E-2</v>
      </c>
    </row>
    <row r="1235" spans="1:15" x14ac:dyDescent="0.3">
      <c r="A1235" s="1">
        <v>499</v>
      </c>
      <c r="B1235" s="1">
        <v>5</v>
      </c>
      <c r="C1235" s="2" t="s">
        <v>25</v>
      </c>
      <c r="D1235" s="2" t="s">
        <v>102</v>
      </c>
      <c r="E1235" s="3">
        <v>15</v>
      </c>
      <c r="F1235" s="3">
        <v>26</v>
      </c>
      <c r="G1235" s="1">
        <v>3</v>
      </c>
      <c r="H1235" s="1">
        <v>52</v>
      </c>
      <c r="I1235" s="2" t="s">
        <v>6</v>
      </c>
      <c r="J1235" s="7">
        <f>Tabla_cocina[[#This Row],[Precio Unitario]]*Tabla_cocina[[#This Row],[Cantidad Ordenada]]</f>
        <v>78</v>
      </c>
      <c r="K1235" s="7">
        <f>Tabla_cocina[[#This Row],[Total del Pedido]]</f>
        <v>78</v>
      </c>
      <c r="L1235" s="7">
        <f>Tabla_cocina[[#This Row],[Ganancia Bruta]]-Tabla_cocina[[#This Row],[Costo]]</f>
        <v>33</v>
      </c>
      <c r="M1235" s="7">
        <f>Tabla_cocina[[#This Row],[Costo Unitario]]*Tabla_cocina[[#This Row],[Cantidad Ordenada]]</f>
        <v>45</v>
      </c>
      <c r="N1235" s="12">
        <f>(Tabla_cocina[[#This Row],[Ganancia Neta]]/Tabla_cocina[[#This Row],[Costo]])</f>
        <v>0.73333333333333328</v>
      </c>
      <c r="O1235" s="17">
        <f>Tabla_cocina[[#This Row],[Tiempo de Preparacion]]/1440</f>
        <v>3.6111111111111108E-2</v>
      </c>
    </row>
    <row r="1236" spans="1:15" x14ac:dyDescent="0.3">
      <c r="A1236" s="1">
        <v>499</v>
      </c>
      <c r="B1236" s="1">
        <v>5</v>
      </c>
      <c r="C1236" s="2" t="s">
        <v>7</v>
      </c>
      <c r="D1236" s="2" t="s">
        <v>85</v>
      </c>
      <c r="E1236" s="3">
        <v>18</v>
      </c>
      <c r="F1236" s="3">
        <v>30</v>
      </c>
      <c r="G1236" s="1">
        <v>1</v>
      </c>
      <c r="H1236" s="1">
        <v>36</v>
      </c>
      <c r="I1236" s="2" t="s">
        <v>8</v>
      </c>
      <c r="J1236" s="7">
        <f>Tabla_cocina[[#This Row],[Precio Unitario]]*Tabla_cocina[[#This Row],[Cantidad Ordenada]]</f>
        <v>30</v>
      </c>
      <c r="K1236" s="7">
        <f>Tabla_cocina[[#This Row],[Total del Pedido]]</f>
        <v>30</v>
      </c>
      <c r="L1236" s="7">
        <f>Tabla_cocina[[#This Row],[Ganancia Bruta]]-Tabla_cocina[[#This Row],[Costo]]</f>
        <v>12</v>
      </c>
      <c r="M1236" s="7">
        <f>Tabla_cocina[[#This Row],[Costo Unitario]]*Tabla_cocina[[#This Row],[Cantidad Ordenada]]</f>
        <v>18</v>
      </c>
      <c r="N1236" s="12">
        <f>(Tabla_cocina[[#This Row],[Ganancia Neta]]/Tabla_cocina[[#This Row],[Costo]])</f>
        <v>0.66666666666666663</v>
      </c>
      <c r="O1236" s="17">
        <f>Tabla_cocina[[#This Row],[Tiempo de Preparacion]]/1440</f>
        <v>2.5000000000000001E-2</v>
      </c>
    </row>
    <row r="1237" spans="1:15" x14ac:dyDescent="0.3">
      <c r="A1237" s="1">
        <v>499</v>
      </c>
      <c r="B1237" s="1">
        <v>5</v>
      </c>
      <c r="C1237" s="2" t="s">
        <v>26</v>
      </c>
      <c r="D1237" s="2" t="s">
        <v>103</v>
      </c>
      <c r="E1237" s="3">
        <v>15</v>
      </c>
      <c r="F1237" s="3">
        <v>25</v>
      </c>
      <c r="G1237" s="1">
        <v>2</v>
      </c>
      <c r="H1237" s="1">
        <v>42</v>
      </c>
      <c r="I1237" s="2" t="s">
        <v>8</v>
      </c>
      <c r="J1237" s="7">
        <f>Tabla_cocina[[#This Row],[Precio Unitario]]*Tabla_cocina[[#This Row],[Cantidad Ordenada]]</f>
        <v>50</v>
      </c>
      <c r="K1237" s="7">
        <f>Tabla_cocina[[#This Row],[Total del Pedido]]</f>
        <v>50</v>
      </c>
      <c r="L1237" s="7">
        <f>Tabla_cocina[[#This Row],[Ganancia Bruta]]-Tabla_cocina[[#This Row],[Costo]]</f>
        <v>20</v>
      </c>
      <c r="M1237" s="7">
        <f>Tabla_cocina[[#This Row],[Costo Unitario]]*Tabla_cocina[[#This Row],[Cantidad Ordenada]]</f>
        <v>30</v>
      </c>
      <c r="N1237" s="12">
        <f>(Tabla_cocina[[#This Row],[Ganancia Neta]]/Tabla_cocina[[#This Row],[Costo]])</f>
        <v>0.66666666666666663</v>
      </c>
      <c r="O1237" s="17">
        <f>Tabla_cocina[[#This Row],[Tiempo de Preparacion]]/1440</f>
        <v>2.9166666666666667E-2</v>
      </c>
    </row>
    <row r="1238" spans="1:15" x14ac:dyDescent="0.3">
      <c r="A1238" s="1">
        <v>500</v>
      </c>
      <c r="B1238" s="1">
        <v>4</v>
      </c>
      <c r="C1238" s="2" t="s">
        <v>10</v>
      </c>
      <c r="D1238" s="2" t="s">
        <v>87</v>
      </c>
      <c r="E1238" s="3">
        <v>16</v>
      </c>
      <c r="F1238" s="3">
        <v>27</v>
      </c>
      <c r="G1238" s="1">
        <v>1</v>
      </c>
      <c r="H1238" s="1">
        <v>22</v>
      </c>
      <c r="I1238" s="2" t="s">
        <v>8</v>
      </c>
      <c r="J1238" s="7">
        <f>Tabla_cocina[[#This Row],[Precio Unitario]]*Tabla_cocina[[#This Row],[Cantidad Ordenada]]</f>
        <v>27</v>
      </c>
      <c r="K1238" s="7">
        <f>Tabla_cocina[[#This Row],[Total del Pedido]]</f>
        <v>27</v>
      </c>
      <c r="L1238" s="7">
        <f>Tabla_cocina[[#This Row],[Ganancia Bruta]]-Tabla_cocina[[#This Row],[Costo]]</f>
        <v>11</v>
      </c>
      <c r="M1238" s="7">
        <f>Tabla_cocina[[#This Row],[Costo Unitario]]*Tabla_cocina[[#This Row],[Cantidad Ordenada]]</f>
        <v>16</v>
      </c>
      <c r="N1238" s="12">
        <f>(Tabla_cocina[[#This Row],[Ganancia Neta]]/Tabla_cocina[[#This Row],[Costo]])</f>
        <v>0.6875</v>
      </c>
      <c r="O1238" s="17">
        <f>Tabla_cocina[[#This Row],[Tiempo de Preparacion]]/1440</f>
        <v>1.5277777777777777E-2</v>
      </c>
    </row>
    <row r="1239" spans="1:15" x14ac:dyDescent="0.3">
      <c r="A1239" s="1">
        <v>500</v>
      </c>
      <c r="B1239" s="1">
        <v>4</v>
      </c>
      <c r="C1239" s="2" t="s">
        <v>19</v>
      </c>
      <c r="D1239" s="2" t="s">
        <v>96</v>
      </c>
      <c r="E1239" s="3">
        <v>13</v>
      </c>
      <c r="F1239" s="3">
        <v>22</v>
      </c>
      <c r="G1239" s="1">
        <v>3</v>
      </c>
      <c r="H1239" s="1">
        <v>20</v>
      </c>
      <c r="I1239" s="2" t="s">
        <v>6</v>
      </c>
      <c r="J1239" s="7">
        <f>Tabla_cocina[[#This Row],[Precio Unitario]]*Tabla_cocina[[#This Row],[Cantidad Ordenada]]</f>
        <v>66</v>
      </c>
      <c r="K1239" s="7">
        <f>Tabla_cocina[[#This Row],[Total del Pedido]]</f>
        <v>66</v>
      </c>
      <c r="L1239" s="7">
        <f>Tabla_cocina[[#This Row],[Ganancia Bruta]]-Tabla_cocina[[#This Row],[Costo]]</f>
        <v>27</v>
      </c>
      <c r="M1239" s="7">
        <f>Tabla_cocina[[#This Row],[Costo Unitario]]*Tabla_cocina[[#This Row],[Cantidad Ordenada]]</f>
        <v>39</v>
      </c>
      <c r="N1239" s="12">
        <f>(Tabla_cocina[[#This Row],[Ganancia Neta]]/Tabla_cocina[[#This Row],[Costo]])</f>
        <v>0.69230769230769229</v>
      </c>
      <c r="O1239" s="17">
        <f>Tabla_cocina[[#This Row],[Tiempo de Preparacion]]/1440</f>
        <v>1.3888888888888888E-2</v>
      </c>
    </row>
    <row r="1240" spans="1:15" x14ac:dyDescent="0.3">
      <c r="A1240" s="1">
        <v>501</v>
      </c>
      <c r="B1240" s="1">
        <v>7</v>
      </c>
      <c r="C1240" s="2" t="s">
        <v>11</v>
      </c>
      <c r="D1240" s="2" t="s">
        <v>88</v>
      </c>
      <c r="E1240" s="3">
        <v>25</v>
      </c>
      <c r="F1240" s="3">
        <v>40</v>
      </c>
      <c r="G1240" s="1">
        <v>1</v>
      </c>
      <c r="H1240" s="1">
        <v>18</v>
      </c>
      <c r="I1240" s="2" t="s">
        <v>8</v>
      </c>
      <c r="J1240" s="7">
        <f>Tabla_cocina[[#This Row],[Precio Unitario]]*Tabla_cocina[[#This Row],[Cantidad Ordenada]]</f>
        <v>40</v>
      </c>
      <c r="K1240" s="7">
        <f>Tabla_cocina[[#This Row],[Total del Pedido]]</f>
        <v>40</v>
      </c>
      <c r="L1240" s="7">
        <f>Tabla_cocina[[#This Row],[Ganancia Bruta]]-Tabla_cocina[[#This Row],[Costo]]</f>
        <v>15</v>
      </c>
      <c r="M1240" s="7">
        <f>Tabla_cocina[[#This Row],[Costo Unitario]]*Tabla_cocina[[#This Row],[Cantidad Ordenada]]</f>
        <v>25</v>
      </c>
      <c r="N1240" s="12">
        <f>(Tabla_cocina[[#This Row],[Ganancia Neta]]/Tabla_cocina[[#This Row],[Costo]])</f>
        <v>0.6</v>
      </c>
      <c r="O1240" s="17">
        <f>Tabla_cocina[[#This Row],[Tiempo de Preparacion]]/1440</f>
        <v>1.2500000000000001E-2</v>
      </c>
    </row>
    <row r="1241" spans="1:15" x14ac:dyDescent="0.3">
      <c r="A1241" s="1">
        <v>501</v>
      </c>
      <c r="B1241" s="1">
        <v>7</v>
      </c>
      <c r="C1241" s="2" t="s">
        <v>23</v>
      </c>
      <c r="D1241" s="2" t="s">
        <v>100</v>
      </c>
      <c r="E1241" s="3">
        <v>13</v>
      </c>
      <c r="F1241" s="3">
        <v>21</v>
      </c>
      <c r="G1241" s="1">
        <v>2</v>
      </c>
      <c r="H1241" s="1">
        <v>15</v>
      </c>
      <c r="I1241" s="2" t="s">
        <v>8</v>
      </c>
      <c r="J1241" s="7">
        <f>Tabla_cocina[[#This Row],[Precio Unitario]]*Tabla_cocina[[#This Row],[Cantidad Ordenada]]</f>
        <v>42</v>
      </c>
      <c r="K1241" s="7">
        <f>Tabla_cocina[[#This Row],[Total del Pedido]]</f>
        <v>42</v>
      </c>
      <c r="L1241" s="7">
        <f>Tabla_cocina[[#This Row],[Ganancia Bruta]]-Tabla_cocina[[#This Row],[Costo]]</f>
        <v>16</v>
      </c>
      <c r="M1241" s="7">
        <f>Tabla_cocina[[#This Row],[Costo Unitario]]*Tabla_cocina[[#This Row],[Cantidad Ordenada]]</f>
        <v>26</v>
      </c>
      <c r="N1241" s="12">
        <f>(Tabla_cocina[[#This Row],[Ganancia Neta]]/Tabla_cocina[[#This Row],[Costo]])</f>
        <v>0.61538461538461542</v>
      </c>
      <c r="O1241" s="17">
        <f>Tabla_cocina[[#This Row],[Tiempo de Preparacion]]/1440</f>
        <v>1.0416666666666666E-2</v>
      </c>
    </row>
    <row r="1242" spans="1:15" x14ac:dyDescent="0.3">
      <c r="A1242" s="1">
        <v>501</v>
      </c>
      <c r="B1242" s="1">
        <v>7</v>
      </c>
      <c r="C1242" s="2" t="s">
        <v>15</v>
      </c>
      <c r="D1242" s="2" t="s">
        <v>92</v>
      </c>
      <c r="E1242" s="3">
        <v>16</v>
      </c>
      <c r="F1242" s="3">
        <v>28</v>
      </c>
      <c r="G1242" s="1">
        <v>2</v>
      </c>
      <c r="H1242" s="1">
        <v>6</v>
      </c>
      <c r="I1242" s="2" t="s">
        <v>6</v>
      </c>
      <c r="J1242" s="7">
        <f>Tabla_cocina[[#This Row],[Precio Unitario]]*Tabla_cocina[[#This Row],[Cantidad Ordenada]]</f>
        <v>56</v>
      </c>
      <c r="K1242" s="7">
        <f>Tabla_cocina[[#This Row],[Total del Pedido]]</f>
        <v>56</v>
      </c>
      <c r="L1242" s="7">
        <f>Tabla_cocina[[#This Row],[Ganancia Bruta]]-Tabla_cocina[[#This Row],[Costo]]</f>
        <v>24</v>
      </c>
      <c r="M1242" s="7">
        <f>Tabla_cocina[[#This Row],[Costo Unitario]]*Tabla_cocina[[#This Row],[Cantidad Ordenada]]</f>
        <v>32</v>
      </c>
      <c r="N1242" s="12">
        <f>(Tabla_cocina[[#This Row],[Ganancia Neta]]/Tabla_cocina[[#This Row],[Costo]])</f>
        <v>0.75</v>
      </c>
      <c r="O1242" s="17">
        <f>Tabla_cocina[[#This Row],[Tiempo de Preparacion]]/1440</f>
        <v>4.1666666666666666E-3</v>
      </c>
    </row>
    <row r="1243" spans="1:15" x14ac:dyDescent="0.3">
      <c r="A1243" s="1">
        <v>502</v>
      </c>
      <c r="B1243" s="1">
        <v>5</v>
      </c>
      <c r="C1243" s="2" t="s">
        <v>19</v>
      </c>
      <c r="D1243" s="2" t="s">
        <v>96</v>
      </c>
      <c r="E1243" s="3">
        <v>13</v>
      </c>
      <c r="F1243" s="3">
        <v>22</v>
      </c>
      <c r="G1243" s="1">
        <v>1</v>
      </c>
      <c r="H1243" s="1">
        <v>33</v>
      </c>
      <c r="I1243" s="2" t="s">
        <v>6</v>
      </c>
      <c r="J1243" s="7">
        <f>Tabla_cocina[[#This Row],[Precio Unitario]]*Tabla_cocina[[#This Row],[Cantidad Ordenada]]</f>
        <v>22</v>
      </c>
      <c r="K1243" s="7">
        <f>Tabla_cocina[[#This Row],[Total del Pedido]]</f>
        <v>22</v>
      </c>
      <c r="L1243" s="7">
        <f>Tabla_cocina[[#This Row],[Ganancia Bruta]]-Tabla_cocina[[#This Row],[Costo]]</f>
        <v>9</v>
      </c>
      <c r="M1243" s="7">
        <f>Tabla_cocina[[#This Row],[Costo Unitario]]*Tabla_cocina[[#This Row],[Cantidad Ordenada]]</f>
        <v>13</v>
      </c>
      <c r="N1243" s="12">
        <f>(Tabla_cocina[[#This Row],[Ganancia Neta]]/Tabla_cocina[[#This Row],[Costo]])</f>
        <v>0.69230769230769229</v>
      </c>
      <c r="O1243" s="17">
        <f>Tabla_cocina[[#This Row],[Tiempo de Preparacion]]/1440</f>
        <v>2.2916666666666665E-2</v>
      </c>
    </row>
    <row r="1244" spans="1:15" x14ac:dyDescent="0.3">
      <c r="A1244" s="1">
        <v>502</v>
      </c>
      <c r="B1244" s="1">
        <v>5</v>
      </c>
      <c r="C1244" s="2" t="s">
        <v>24</v>
      </c>
      <c r="D1244" s="2" t="s">
        <v>101</v>
      </c>
      <c r="E1244" s="3">
        <v>10</v>
      </c>
      <c r="F1244" s="3">
        <v>18</v>
      </c>
      <c r="G1244" s="1">
        <v>1</v>
      </c>
      <c r="H1244" s="1">
        <v>5</v>
      </c>
      <c r="I1244" s="2" t="s">
        <v>6</v>
      </c>
      <c r="J1244" s="7">
        <f>Tabla_cocina[[#This Row],[Precio Unitario]]*Tabla_cocina[[#This Row],[Cantidad Ordenada]]</f>
        <v>18</v>
      </c>
      <c r="K1244" s="7">
        <f>Tabla_cocina[[#This Row],[Total del Pedido]]</f>
        <v>18</v>
      </c>
      <c r="L1244" s="7">
        <f>Tabla_cocina[[#This Row],[Ganancia Bruta]]-Tabla_cocina[[#This Row],[Costo]]</f>
        <v>8</v>
      </c>
      <c r="M1244" s="7">
        <f>Tabla_cocina[[#This Row],[Costo Unitario]]*Tabla_cocina[[#This Row],[Cantidad Ordenada]]</f>
        <v>10</v>
      </c>
      <c r="N1244" s="12">
        <f>(Tabla_cocina[[#This Row],[Ganancia Neta]]/Tabla_cocina[[#This Row],[Costo]])</f>
        <v>0.8</v>
      </c>
      <c r="O1244" s="17">
        <f>Tabla_cocina[[#This Row],[Tiempo de Preparacion]]/1440</f>
        <v>3.472222222222222E-3</v>
      </c>
    </row>
    <row r="1245" spans="1:15" x14ac:dyDescent="0.3">
      <c r="A1245" s="1">
        <v>502</v>
      </c>
      <c r="B1245" s="1">
        <v>5</v>
      </c>
      <c r="C1245" s="2" t="s">
        <v>14</v>
      </c>
      <c r="D1245" s="2" t="s">
        <v>91</v>
      </c>
      <c r="E1245" s="3">
        <v>20</v>
      </c>
      <c r="F1245" s="3">
        <v>33</v>
      </c>
      <c r="G1245" s="1">
        <v>3</v>
      </c>
      <c r="H1245" s="1">
        <v>35</v>
      </c>
      <c r="I1245" s="2" t="s">
        <v>8</v>
      </c>
      <c r="J1245" s="7">
        <f>Tabla_cocina[[#This Row],[Precio Unitario]]*Tabla_cocina[[#This Row],[Cantidad Ordenada]]</f>
        <v>99</v>
      </c>
      <c r="K1245" s="7">
        <f>Tabla_cocina[[#This Row],[Total del Pedido]]</f>
        <v>99</v>
      </c>
      <c r="L1245" s="7">
        <f>Tabla_cocina[[#This Row],[Ganancia Bruta]]-Tabla_cocina[[#This Row],[Costo]]</f>
        <v>39</v>
      </c>
      <c r="M1245" s="7">
        <f>Tabla_cocina[[#This Row],[Costo Unitario]]*Tabla_cocina[[#This Row],[Cantidad Ordenada]]</f>
        <v>60</v>
      </c>
      <c r="N1245" s="12">
        <f>(Tabla_cocina[[#This Row],[Ganancia Neta]]/Tabla_cocina[[#This Row],[Costo]])</f>
        <v>0.65</v>
      </c>
      <c r="O1245" s="17">
        <f>Tabla_cocina[[#This Row],[Tiempo de Preparacion]]/1440</f>
        <v>2.4305555555555556E-2</v>
      </c>
    </row>
    <row r="1246" spans="1:15" x14ac:dyDescent="0.3">
      <c r="A1246" s="1">
        <v>503</v>
      </c>
      <c r="B1246" s="1">
        <v>3</v>
      </c>
      <c r="C1246" s="2" t="s">
        <v>11</v>
      </c>
      <c r="D1246" s="2" t="s">
        <v>88</v>
      </c>
      <c r="E1246" s="3">
        <v>25</v>
      </c>
      <c r="F1246" s="3">
        <v>40</v>
      </c>
      <c r="G1246" s="1">
        <v>2</v>
      </c>
      <c r="H1246" s="1">
        <v>52</v>
      </c>
      <c r="I1246" s="2" t="s">
        <v>6</v>
      </c>
      <c r="J1246" s="7">
        <f>Tabla_cocina[[#This Row],[Precio Unitario]]*Tabla_cocina[[#This Row],[Cantidad Ordenada]]</f>
        <v>80</v>
      </c>
      <c r="K1246" s="7">
        <f>Tabla_cocina[[#This Row],[Total del Pedido]]</f>
        <v>80</v>
      </c>
      <c r="L1246" s="7">
        <f>Tabla_cocina[[#This Row],[Ganancia Bruta]]-Tabla_cocina[[#This Row],[Costo]]</f>
        <v>30</v>
      </c>
      <c r="M1246" s="7">
        <f>Tabla_cocina[[#This Row],[Costo Unitario]]*Tabla_cocina[[#This Row],[Cantidad Ordenada]]</f>
        <v>50</v>
      </c>
      <c r="N1246" s="12">
        <f>(Tabla_cocina[[#This Row],[Ganancia Neta]]/Tabla_cocina[[#This Row],[Costo]])</f>
        <v>0.6</v>
      </c>
      <c r="O1246" s="17">
        <f>Tabla_cocina[[#This Row],[Tiempo de Preparacion]]/1440</f>
        <v>3.6111111111111108E-2</v>
      </c>
    </row>
    <row r="1247" spans="1:15" x14ac:dyDescent="0.3">
      <c r="A1247" s="1">
        <v>503</v>
      </c>
      <c r="B1247" s="1">
        <v>3</v>
      </c>
      <c r="C1247" s="2" t="s">
        <v>16</v>
      </c>
      <c r="D1247" s="2" t="s">
        <v>93</v>
      </c>
      <c r="E1247" s="3">
        <v>11</v>
      </c>
      <c r="F1247" s="3">
        <v>19</v>
      </c>
      <c r="G1247" s="1">
        <v>3</v>
      </c>
      <c r="H1247" s="1">
        <v>33</v>
      </c>
      <c r="I1247" s="2" t="s">
        <v>8</v>
      </c>
      <c r="J1247" s="7">
        <f>Tabla_cocina[[#This Row],[Precio Unitario]]*Tabla_cocina[[#This Row],[Cantidad Ordenada]]</f>
        <v>57</v>
      </c>
      <c r="K1247" s="7">
        <f>Tabla_cocina[[#This Row],[Total del Pedido]]</f>
        <v>57</v>
      </c>
      <c r="L1247" s="7">
        <f>Tabla_cocina[[#This Row],[Ganancia Bruta]]-Tabla_cocina[[#This Row],[Costo]]</f>
        <v>24</v>
      </c>
      <c r="M1247" s="7">
        <f>Tabla_cocina[[#This Row],[Costo Unitario]]*Tabla_cocina[[#This Row],[Cantidad Ordenada]]</f>
        <v>33</v>
      </c>
      <c r="N1247" s="12">
        <f>(Tabla_cocina[[#This Row],[Ganancia Neta]]/Tabla_cocina[[#This Row],[Costo]])</f>
        <v>0.72727272727272729</v>
      </c>
      <c r="O1247" s="17">
        <f>Tabla_cocina[[#This Row],[Tiempo de Preparacion]]/1440</f>
        <v>2.2916666666666665E-2</v>
      </c>
    </row>
    <row r="1248" spans="1:15" x14ac:dyDescent="0.3">
      <c r="A1248" s="1">
        <v>504</v>
      </c>
      <c r="B1248" s="1">
        <v>2</v>
      </c>
      <c r="C1248" s="2" t="s">
        <v>10</v>
      </c>
      <c r="D1248" s="2" t="s">
        <v>87</v>
      </c>
      <c r="E1248" s="3">
        <v>16</v>
      </c>
      <c r="F1248" s="3">
        <v>27</v>
      </c>
      <c r="G1248" s="1">
        <v>2</v>
      </c>
      <c r="H1248" s="1">
        <v>19</v>
      </c>
      <c r="I1248" s="2" t="s">
        <v>6</v>
      </c>
      <c r="J1248" s="7">
        <f>Tabla_cocina[[#This Row],[Precio Unitario]]*Tabla_cocina[[#This Row],[Cantidad Ordenada]]</f>
        <v>54</v>
      </c>
      <c r="K1248" s="7">
        <f>Tabla_cocina[[#This Row],[Total del Pedido]]</f>
        <v>54</v>
      </c>
      <c r="L1248" s="7">
        <f>Tabla_cocina[[#This Row],[Ganancia Bruta]]-Tabla_cocina[[#This Row],[Costo]]</f>
        <v>22</v>
      </c>
      <c r="M1248" s="7">
        <f>Tabla_cocina[[#This Row],[Costo Unitario]]*Tabla_cocina[[#This Row],[Cantidad Ordenada]]</f>
        <v>32</v>
      </c>
      <c r="N1248" s="12">
        <f>(Tabla_cocina[[#This Row],[Ganancia Neta]]/Tabla_cocina[[#This Row],[Costo]])</f>
        <v>0.6875</v>
      </c>
      <c r="O1248" s="17">
        <f>Tabla_cocina[[#This Row],[Tiempo de Preparacion]]/1440</f>
        <v>1.3194444444444444E-2</v>
      </c>
    </row>
    <row r="1249" spans="1:15" x14ac:dyDescent="0.3">
      <c r="A1249" s="1">
        <v>505</v>
      </c>
      <c r="B1249" s="1">
        <v>5</v>
      </c>
      <c r="C1249" s="2" t="s">
        <v>11</v>
      </c>
      <c r="D1249" s="2" t="s">
        <v>88</v>
      </c>
      <c r="E1249" s="3">
        <v>25</v>
      </c>
      <c r="F1249" s="3">
        <v>40</v>
      </c>
      <c r="G1249" s="1">
        <v>2</v>
      </c>
      <c r="H1249" s="1">
        <v>56</v>
      </c>
      <c r="I1249" s="2" t="s">
        <v>6</v>
      </c>
      <c r="J1249" s="7">
        <f>Tabla_cocina[[#This Row],[Precio Unitario]]*Tabla_cocina[[#This Row],[Cantidad Ordenada]]</f>
        <v>80</v>
      </c>
      <c r="K1249" s="7">
        <f>Tabla_cocina[[#This Row],[Total del Pedido]]</f>
        <v>80</v>
      </c>
      <c r="L1249" s="7">
        <f>Tabla_cocina[[#This Row],[Ganancia Bruta]]-Tabla_cocina[[#This Row],[Costo]]</f>
        <v>30</v>
      </c>
      <c r="M1249" s="7">
        <f>Tabla_cocina[[#This Row],[Costo Unitario]]*Tabla_cocina[[#This Row],[Cantidad Ordenada]]</f>
        <v>50</v>
      </c>
      <c r="N1249" s="12">
        <f>(Tabla_cocina[[#This Row],[Ganancia Neta]]/Tabla_cocina[[#This Row],[Costo]])</f>
        <v>0.6</v>
      </c>
      <c r="O1249" s="17">
        <f>Tabla_cocina[[#This Row],[Tiempo de Preparacion]]/1440</f>
        <v>3.888888888888889E-2</v>
      </c>
    </row>
    <row r="1250" spans="1:15" x14ac:dyDescent="0.3">
      <c r="A1250" s="1">
        <v>505</v>
      </c>
      <c r="B1250" s="1">
        <v>5</v>
      </c>
      <c r="C1250" s="2" t="s">
        <v>26</v>
      </c>
      <c r="D1250" s="2" t="s">
        <v>103</v>
      </c>
      <c r="E1250" s="3">
        <v>15</v>
      </c>
      <c r="F1250" s="3">
        <v>25</v>
      </c>
      <c r="G1250" s="1">
        <v>3</v>
      </c>
      <c r="H1250" s="1">
        <v>59</v>
      </c>
      <c r="I1250" s="2" t="s">
        <v>6</v>
      </c>
      <c r="J1250" s="7">
        <f>Tabla_cocina[[#This Row],[Precio Unitario]]*Tabla_cocina[[#This Row],[Cantidad Ordenada]]</f>
        <v>75</v>
      </c>
      <c r="K1250" s="7">
        <f>Tabla_cocina[[#This Row],[Total del Pedido]]</f>
        <v>75</v>
      </c>
      <c r="L1250" s="7">
        <f>Tabla_cocina[[#This Row],[Ganancia Bruta]]-Tabla_cocina[[#This Row],[Costo]]</f>
        <v>30</v>
      </c>
      <c r="M1250" s="7">
        <f>Tabla_cocina[[#This Row],[Costo Unitario]]*Tabla_cocina[[#This Row],[Cantidad Ordenada]]</f>
        <v>45</v>
      </c>
      <c r="N1250" s="12">
        <f>(Tabla_cocina[[#This Row],[Ganancia Neta]]/Tabla_cocina[[#This Row],[Costo]])</f>
        <v>0.66666666666666663</v>
      </c>
      <c r="O1250" s="17">
        <f>Tabla_cocina[[#This Row],[Tiempo de Preparacion]]/1440</f>
        <v>4.0972222222222222E-2</v>
      </c>
    </row>
    <row r="1251" spans="1:15" x14ac:dyDescent="0.3">
      <c r="A1251" s="1">
        <v>506</v>
      </c>
      <c r="B1251" s="1">
        <v>18</v>
      </c>
      <c r="C1251" s="2" t="s">
        <v>17</v>
      </c>
      <c r="D1251" s="2" t="s">
        <v>94</v>
      </c>
      <c r="E1251" s="3">
        <v>21</v>
      </c>
      <c r="F1251" s="3">
        <v>35</v>
      </c>
      <c r="G1251" s="1">
        <v>2</v>
      </c>
      <c r="H1251" s="1">
        <v>5</v>
      </c>
      <c r="I1251" s="2" t="s">
        <v>8</v>
      </c>
      <c r="J1251" s="7">
        <f>Tabla_cocina[[#This Row],[Precio Unitario]]*Tabla_cocina[[#This Row],[Cantidad Ordenada]]</f>
        <v>70</v>
      </c>
      <c r="K1251" s="7">
        <f>Tabla_cocina[[#This Row],[Total del Pedido]]</f>
        <v>70</v>
      </c>
      <c r="L1251" s="7">
        <f>Tabla_cocina[[#This Row],[Ganancia Bruta]]-Tabla_cocina[[#This Row],[Costo]]</f>
        <v>28</v>
      </c>
      <c r="M1251" s="7">
        <f>Tabla_cocina[[#This Row],[Costo Unitario]]*Tabla_cocina[[#This Row],[Cantidad Ordenada]]</f>
        <v>42</v>
      </c>
      <c r="N1251" s="12">
        <f>(Tabla_cocina[[#This Row],[Ganancia Neta]]/Tabla_cocina[[#This Row],[Costo]])</f>
        <v>0.66666666666666663</v>
      </c>
      <c r="O1251" s="17">
        <f>Tabla_cocina[[#This Row],[Tiempo de Preparacion]]/1440</f>
        <v>3.472222222222222E-3</v>
      </c>
    </row>
    <row r="1252" spans="1:15" x14ac:dyDescent="0.3">
      <c r="A1252" s="1">
        <v>507</v>
      </c>
      <c r="B1252" s="1">
        <v>18</v>
      </c>
      <c r="C1252" s="2" t="s">
        <v>20</v>
      </c>
      <c r="D1252" s="2" t="s">
        <v>97</v>
      </c>
      <c r="E1252" s="3">
        <v>20</v>
      </c>
      <c r="F1252" s="3">
        <v>34</v>
      </c>
      <c r="G1252" s="1">
        <v>3</v>
      </c>
      <c r="H1252" s="1">
        <v>53</v>
      </c>
      <c r="I1252" s="2" t="s">
        <v>6</v>
      </c>
      <c r="J1252" s="7">
        <f>Tabla_cocina[[#This Row],[Precio Unitario]]*Tabla_cocina[[#This Row],[Cantidad Ordenada]]</f>
        <v>102</v>
      </c>
      <c r="K1252" s="7">
        <f>Tabla_cocina[[#This Row],[Total del Pedido]]</f>
        <v>102</v>
      </c>
      <c r="L1252" s="7">
        <f>Tabla_cocina[[#This Row],[Ganancia Bruta]]-Tabla_cocina[[#This Row],[Costo]]</f>
        <v>42</v>
      </c>
      <c r="M1252" s="7">
        <f>Tabla_cocina[[#This Row],[Costo Unitario]]*Tabla_cocina[[#This Row],[Cantidad Ordenada]]</f>
        <v>60</v>
      </c>
      <c r="N1252" s="12">
        <f>(Tabla_cocina[[#This Row],[Ganancia Neta]]/Tabla_cocina[[#This Row],[Costo]])</f>
        <v>0.7</v>
      </c>
      <c r="O1252" s="17">
        <f>Tabla_cocina[[#This Row],[Tiempo de Preparacion]]/1440</f>
        <v>3.6805555555555557E-2</v>
      </c>
    </row>
    <row r="1253" spans="1:15" x14ac:dyDescent="0.3">
      <c r="A1253" s="1">
        <v>507</v>
      </c>
      <c r="B1253" s="1">
        <v>18</v>
      </c>
      <c r="C1253" s="2" t="s">
        <v>12</v>
      </c>
      <c r="D1253" s="2" t="s">
        <v>89</v>
      </c>
      <c r="E1253" s="3">
        <v>22</v>
      </c>
      <c r="F1253" s="3">
        <v>36</v>
      </c>
      <c r="G1253" s="1">
        <v>3</v>
      </c>
      <c r="H1253" s="1">
        <v>16</v>
      </c>
      <c r="I1253" s="2" t="s">
        <v>8</v>
      </c>
      <c r="J1253" s="7">
        <f>Tabla_cocina[[#This Row],[Precio Unitario]]*Tabla_cocina[[#This Row],[Cantidad Ordenada]]</f>
        <v>108</v>
      </c>
      <c r="K1253" s="7">
        <f>Tabla_cocina[[#This Row],[Total del Pedido]]</f>
        <v>108</v>
      </c>
      <c r="L1253" s="7">
        <f>Tabla_cocina[[#This Row],[Ganancia Bruta]]-Tabla_cocina[[#This Row],[Costo]]</f>
        <v>42</v>
      </c>
      <c r="M1253" s="7">
        <f>Tabla_cocina[[#This Row],[Costo Unitario]]*Tabla_cocina[[#This Row],[Cantidad Ordenada]]</f>
        <v>66</v>
      </c>
      <c r="N1253" s="12">
        <f>(Tabla_cocina[[#This Row],[Ganancia Neta]]/Tabla_cocina[[#This Row],[Costo]])</f>
        <v>0.63636363636363635</v>
      </c>
      <c r="O1253" s="17">
        <f>Tabla_cocina[[#This Row],[Tiempo de Preparacion]]/1440</f>
        <v>1.1111111111111112E-2</v>
      </c>
    </row>
    <row r="1254" spans="1:15" x14ac:dyDescent="0.3">
      <c r="A1254" s="1">
        <v>508</v>
      </c>
      <c r="B1254" s="1">
        <v>6</v>
      </c>
      <c r="C1254" s="2" t="s">
        <v>18</v>
      </c>
      <c r="D1254" s="2" t="s">
        <v>95</v>
      </c>
      <c r="E1254" s="3">
        <v>19</v>
      </c>
      <c r="F1254" s="3">
        <v>32</v>
      </c>
      <c r="G1254" s="1">
        <v>1</v>
      </c>
      <c r="H1254" s="1">
        <v>34</v>
      </c>
      <c r="I1254" s="2" t="s">
        <v>8</v>
      </c>
      <c r="J1254" s="7">
        <f>Tabla_cocina[[#This Row],[Precio Unitario]]*Tabla_cocina[[#This Row],[Cantidad Ordenada]]</f>
        <v>32</v>
      </c>
      <c r="K1254" s="7">
        <f>Tabla_cocina[[#This Row],[Total del Pedido]]</f>
        <v>32</v>
      </c>
      <c r="L1254" s="7">
        <f>Tabla_cocina[[#This Row],[Ganancia Bruta]]-Tabla_cocina[[#This Row],[Costo]]</f>
        <v>13</v>
      </c>
      <c r="M1254" s="7">
        <f>Tabla_cocina[[#This Row],[Costo Unitario]]*Tabla_cocina[[#This Row],[Cantidad Ordenada]]</f>
        <v>19</v>
      </c>
      <c r="N1254" s="12">
        <f>(Tabla_cocina[[#This Row],[Ganancia Neta]]/Tabla_cocina[[#This Row],[Costo]])</f>
        <v>0.68421052631578949</v>
      </c>
      <c r="O1254" s="17">
        <f>Tabla_cocina[[#This Row],[Tiempo de Preparacion]]/1440</f>
        <v>2.361111111111111E-2</v>
      </c>
    </row>
    <row r="1255" spans="1:15" x14ac:dyDescent="0.3">
      <c r="A1255" s="1">
        <v>509</v>
      </c>
      <c r="B1255" s="1">
        <v>5</v>
      </c>
      <c r="C1255" s="2" t="s">
        <v>11</v>
      </c>
      <c r="D1255" s="2" t="s">
        <v>88</v>
      </c>
      <c r="E1255" s="3">
        <v>25</v>
      </c>
      <c r="F1255" s="3">
        <v>40</v>
      </c>
      <c r="G1255" s="1">
        <v>2</v>
      </c>
      <c r="H1255" s="1">
        <v>47</v>
      </c>
      <c r="I1255" s="2" t="s">
        <v>6</v>
      </c>
      <c r="J1255" s="7">
        <f>Tabla_cocina[[#This Row],[Precio Unitario]]*Tabla_cocina[[#This Row],[Cantidad Ordenada]]</f>
        <v>80</v>
      </c>
      <c r="K1255" s="7">
        <f>Tabla_cocina[[#This Row],[Total del Pedido]]</f>
        <v>80</v>
      </c>
      <c r="L1255" s="7">
        <f>Tabla_cocina[[#This Row],[Ganancia Bruta]]-Tabla_cocina[[#This Row],[Costo]]</f>
        <v>30</v>
      </c>
      <c r="M1255" s="7">
        <f>Tabla_cocina[[#This Row],[Costo Unitario]]*Tabla_cocina[[#This Row],[Cantidad Ordenada]]</f>
        <v>50</v>
      </c>
      <c r="N1255" s="12">
        <f>(Tabla_cocina[[#This Row],[Ganancia Neta]]/Tabla_cocina[[#This Row],[Costo]])</f>
        <v>0.6</v>
      </c>
      <c r="O1255" s="17">
        <f>Tabla_cocina[[#This Row],[Tiempo de Preparacion]]/1440</f>
        <v>3.2638888888888891E-2</v>
      </c>
    </row>
    <row r="1256" spans="1:15" x14ac:dyDescent="0.3">
      <c r="A1256" s="1">
        <v>510</v>
      </c>
      <c r="B1256" s="1">
        <v>6</v>
      </c>
      <c r="C1256" s="2" t="s">
        <v>12</v>
      </c>
      <c r="D1256" s="2" t="s">
        <v>89</v>
      </c>
      <c r="E1256" s="3">
        <v>22</v>
      </c>
      <c r="F1256" s="3">
        <v>36</v>
      </c>
      <c r="G1256" s="1">
        <v>1</v>
      </c>
      <c r="H1256" s="1">
        <v>48</v>
      </c>
      <c r="I1256" s="2" t="s">
        <v>6</v>
      </c>
      <c r="J1256" s="7">
        <f>Tabla_cocina[[#This Row],[Precio Unitario]]*Tabla_cocina[[#This Row],[Cantidad Ordenada]]</f>
        <v>36</v>
      </c>
      <c r="K1256" s="7">
        <f>Tabla_cocina[[#This Row],[Total del Pedido]]</f>
        <v>36</v>
      </c>
      <c r="L1256" s="7">
        <f>Tabla_cocina[[#This Row],[Ganancia Bruta]]-Tabla_cocina[[#This Row],[Costo]]</f>
        <v>14</v>
      </c>
      <c r="M1256" s="7">
        <f>Tabla_cocina[[#This Row],[Costo Unitario]]*Tabla_cocina[[#This Row],[Cantidad Ordenada]]</f>
        <v>22</v>
      </c>
      <c r="N1256" s="12">
        <f>(Tabla_cocina[[#This Row],[Ganancia Neta]]/Tabla_cocina[[#This Row],[Costo]])</f>
        <v>0.63636363636363635</v>
      </c>
      <c r="O1256" s="17">
        <f>Tabla_cocina[[#This Row],[Tiempo de Preparacion]]/1440</f>
        <v>3.3333333333333333E-2</v>
      </c>
    </row>
    <row r="1257" spans="1:15" x14ac:dyDescent="0.3">
      <c r="A1257" s="1">
        <v>511</v>
      </c>
      <c r="B1257" s="1">
        <v>2</v>
      </c>
      <c r="C1257" s="2" t="s">
        <v>22</v>
      </c>
      <c r="D1257" s="2" t="s">
        <v>99</v>
      </c>
      <c r="E1257" s="3">
        <v>14</v>
      </c>
      <c r="F1257" s="3">
        <v>23</v>
      </c>
      <c r="G1257" s="1">
        <v>3</v>
      </c>
      <c r="H1257" s="1">
        <v>14</v>
      </c>
      <c r="I1257" s="2" t="s">
        <v>6</v>
      </c>
      <c r="J1257" s="7">
        <f>Tabla_cocina[[#This Row],[Precio Unitario]]*Tabla_cocina[[#This Row],[Cantidad Ordenada]]</f>
        <v>69</v>
      </c>
      <c r="K1257" s="7">
        <f>Tabla_cocina[[#This Row],[Total del Pedido]]</f>
        <v>69</v>
      </c>
      <c r="L1257" s="7">
        <f>Tabla_cocina[[#This Row],[Ganancia Bruta]]-Tabla_cocina[[#This Row],[Costo]]</f>
        <v>27</v>
      </c>
      <c r="M1257" s="7">
        <f>Tabla_cocina[[#This Row],[Costo Unitario]]*Tabla_cocina[[#This Row],[Cantidad Ordenada]]</f>
        <v>42</v>
      </c>
      <c r="N1257" s="12">
        <f>(Tabla_cocina[[#This Row],[Ganancia Neta]]/Tabla_cocina[[#This Row],[Costo]])</f>
        <v>0.6428571428571429</v>
      </c>
      <c r="O1257" s="17">
        <f>Tabla_cocina[[#This Row],[Tiempo de Preparacion]]/1440</f>
        <v>9.7222222222222224E-3</v>
      </c>
    </row>
    <row r="1258" spans="1:15" x14ac:dyDescent="0.3">
      <c r="A1258" s="1">
        <v>511</v>
      </c>
      <c r="B1258" s="1">
        <v>2</v>
      </c>
      <c r="C1258" s="2" t="s">
        <v>20</v>
      </c>
      <c r="D1258" s="2" t="s">
        <v>97</v>
      </c>
      <c r="E1258" s="3">
        <v>20</v>
      </c>
      <c r="F1258" s="3">
        <v>34</v>
      </c>
      <c r="G1258" s="1">
        <v>2</v>
      </c>
      <c r="H1258" s="1">
        <v>24</v>
      </c>
      <c r="I1258" s="2" t="s">
        <v>6</v>
      </c>
      <c r="J1258" s="7">
        <f>Tabla_cocina[[#This Row],[Precio Unitario]]*Tabla_cocina[[#This Row],[Cantidad Ordenada]]</f>
        <v>68</v>
      </c>
      <c r="K1258" s="7">
        <f>Tabla_cocina[[#This Row],[Total del Pedido]]</f>
        <v>68</v>
      </c>
      <c r="L1258" s="7">
        <f>Tabla_cocina[[#This Row],[Ganancia Bruta]]-Tabla_cocina[[#This Row],[Costo]]</f>
        <v>28</v>
      </c>
      <c r="M1258" s="7">
        <f>Tabla_cocina[[#This Row],[Costo Unitario]]*Tabla_cocina[[#This Row],[Cantidad Ordenada]]</f>
        <v>40</v>
      </c>
      <c r="N1258" s="12">
        <f>(Tabla_cocina[[#This Row],[Ganancia Neta]]/Tabla_cocina[[#This Row],[Costo]])</f>
        <v>0.7</v>
      </c>
      <c r="O1258" s="17">
        <f>Tabla_cocina[[#This Row],[Tiempo de Preparacion]]/1440</f>
        <v>1.6666666666666666E-2</v>
      </c>
    </row>
    <row r="1259" spans="1:15" x14ac:dyDescent="0.3">
      <c r="A1259" s="1">
        <v>512</v>
      </c>
      <c r="B1259" s="1">
        <v>2</v>
      </c>
      <c r="C1259" s="2" t="s">
        <v>21</v>
      </c>
      <c r="D1259" s="2" t="s">
        <v>98</v>
      </c>
      <c r="E1259" s="3">
        <v>12</v>
      </c>
      <c r="F1259" s="3">
        <v>20</v>
      </c>
      <c r="G1259" s="1">
        <v>1</v>
      </c>
      <c r="H1259" s="1">
        <v>6</v>
      </c>
      <c r="I1259" s="2" t="s">
        <v>8</v>
      </c>
      <c r="J1259" s="7">
        <f>Tabla_cocina[[#This Row],[Precio Unitario]]*Tabla_cocina[[#This Row],[Cantidad Ordenada]]</f>
        <v>20</v>
      </c>
      <c r="K1259" s="7">
        <f>Tabla_cocina[[#This Row],[Total del Pedido]]</f>
        <v>20</v>
      </c>
      <c r="L1259" s="7">
        <f>Tabla_cocina[[#This Row],[Ganancia Bruta]]-Tabla_cocina[[#This Row],[Costo]]</f>
        <v>8</v>
      </c>
      <c r="M1259" s="7">
        <f>Tabla_cocina[[#This Row],[Costo Unitario]]*Tabla_cocina[[#This Row],[Cantidad Ordenada]]</f>
        <v>12</v>
      </c>
      <c r="N1259" s="12">
        <f>(Tabla_cocina[[#This Row],[Ganancia Neta]]/Tabla_cocina[[#This Row],[Costo]])</f>
        <v>0.66666666666666663</v>
      </c>
      <c r="O1259" s="17">
        <f>Tabla_cocina[[#This Row],[Tiempo de Preparacion]]/1440</f>
        <v>4.1666666666666666E-3</v>
      </c>
    </row>
    <row r="1260" spans="1:15" x14ac:dyDescent="0.3">
      <c r="A1260" s="1">
        <v>512</v>
      </c>
      <c r="B1260" s="1">
        <v>2</v>
      </c>
      <c r="C1260" s="2" t="s">
        <v>12</v>
      </c>
      <c r="D1260" s="2" t="s">
        <v>89</v>
      </c>
      <c r="E1260" s="3">
        <v>22</v>
      </c>
      <c r="F1260" s="3">
        <v>36</v>
      </c>
      <c r="G1260" s="1">
        <v>3</v>
      </c>
      <c r="H1260" s="1">
        <v>53</v>
      </c>
      <c r="I1260" s="2" t="s">
        <v>8</v>
      </c>
      <c r="J1260" s="7">
        <f>Tabla_cocina[[#This Row],[Precio Unitario]]*Tabla_cocina[[#This Row],[Cantidad Ordenada]]</f>
        <v>108</v>
      </c>
      <c r="K1260" s="7">
        <f>Tabla_cocina[[#This Row],[Total del Pedido]]</f>
        <v>108</v>
      </c>
      <c r="L1260" s="7">
        <f>Tabla_cocina[[#This Row],[Ganancia Bruta]]-Tabla_cocina[[#This Row],[Costo]]</f>
        <v>42</v>
      </c>
      <c r="M1260" s="7">
        <f>Tabla_cocina[[#This Row],[Costo Unitario]]*Tabla_cocina[[#This Row],[Cantidad Ordenada]]</f>
        <v>66</v>
      </c>
      <c r="N1260" s="12">
        <f>(Tabla_cocina[[#This Row],[Ganancia Neta]]/Tabla_cocina[[#This Row],[Costo]])</f>
        <v>0.63636363636363635</v>
      </c>
      <c r="O1260" s="17">
        <f>Tabla_cocina[[#This Row],[Tiempo de Preparacion]]/1440</f>
        <v>3.6805555555555557E-2</v>
      </c>
    </row>
    <row r="1261" spans="1:15" x14ac:dyDescent="0.3">
      <c r="A1261" s="1">
        <v>513</v>
      </c>
      <c r="B1261" s="1">
        <v>8</v>
      </c>
      <c r="C1261" s="2" t="s">
        <v>24</v>
      </c>
      <c r="D1261" s="2" t="s">
        <v>101</v>
      </c>
      <c r="E1261" s="3">
        <v>10</v>
      </c>
      <c r="F1261" s="3">
        <v>18</v>
      </c>
      <c r="G1261" s="1">
        <v>3</v>
      </c>
      <c r="H1261" s="1">
        <v>56</v>
      </c>
      <c r="I1261" s="2" t="s">
        <v>8</v>
      </c>
      <c r="J1261" s="7">
        <f>Tabla_cocina[[#This Row],[Precio Unitario]]*Tabla_cocina[[#This Row],[Cantidad Ordenada]]</f>
        <v>54</v>
      </c>
      <c r="K1261" s="7">
        <f>Tabla_cocina[[#This Row],[Total del Pedido]]</f>
        <v>54</v>
      </c>
      <c r="L1261" s="7">
        <f>Tabla_cocina[[#This Row],[Ganancia Bruta]]-Tabla_cocina[[#This Row],[Costo]]</f>
        <v>24</v>
      </c>
      <c r="M1261" s="7">
        <f>Tabla_cocina[[#This Row],[Costo Unitario]]*Tabla_cocina[[#This Row],[Cantidad Ordenada]]</f>
        <v>30</v>
      </c>
      <c r="N1261" s="12">
        <f>(Tabla_cocina[[#This Row],[Ganancia Neta]]/Tabla_cocina[[#This Row],[Costo]])</f>
        <v>0.8</v>
      </c>
      <c r="O1261" s="17">
        <f>Tabla_cocina[[#This Row],[Tiempo de Preparacion]]/1440</f>
        <v>3.888888888888889E-2</v>
      </c>
    </row>
    <row r="1262" spans="1:15" x14ac:dyDescent="0.3">
      <c r="A1262" s="1">
        <v>514</v>
      </c>
      <c r="B1262" s="1">
        <v>18</v>
      </c>
      <c r="C1262" s="2" t="s">
        <v>25</v>
      </c>
      <c r="D1262" s="2" t="s">
        <v>102</v>
      </c>
      <c r="E1262" s="3">
        <v>15</v>
      </c>
      <c r="F1262" s="3">
        <v>26</v>
      </c>
      <c r="G1262" s="1">
        <v>2</v>
      </c>
      <c r="H1262" s="1">
        <v>21</v>
      </c>
      <c r="I1262" s="2" t="s">
        <v>6</v>
      </c>
      <c r="J1262" s="7">
        <f>Tabla_cocina[[#This Row],[Precio Unitario]]*Tabla_cocina[[#This Row],[Cantidad Ordenada]]</f>
        <v>52</v>
      </c>
      <c r="K1262" s="7">
        <f>Tabla_cocina[[#This Row],[Total del Pedido]]</f>
        <v>52</v>
      </c>
      <c r="L1262" s="7">
        <f>Tabla_cocina[[#This Row],[Ganancia Bruta]]-Tabla_cocina[[#This Row],[Costo]]</f>
        <v>22</v>
      </c>
      <c r="M1262" s="7">
        <f>Tabla_cocina[[#This Row],[Costo Unitario]]*Tabla_cocina[[#This Row],[Cantidad Ordenada]]</f>
        <v>30</v>
      </c>
      <c r="N1262" s="12">
        <f>(Tabla_cocina[[#This Row],[Ganancia Neta]]/Tabla_cocina[[#This Row],[Costo]])</f>
        <v>0.73333333333333328</v>
      </c>
      <c r="O1262" s="17">
        <f>Tabla_cocina[[#This Row],[Tiempo de Preparacion]]/1440</f>
        <v>1.4583333333333334E-2</v>
      </c>
    </row>
    <row r="1263" spans="1:15" x14ac:dyDescent="0.3">
      <c r="A1263" s="1">
        <v>514</v>
      </c>
      <c r="B1263" s="1">
        <v>18</v>
      </c>
      <c r="C1263" s="2" t="s">
        <v>16</v>
      </c>
      <c r="D1263" s="2" t="s">
        <v>93</v>
      </c>
      <c r="E1263" s="3">
        <v>11</v>
      </c>
      <c r="F1263" s="3">
        <v>19</v>
      </c>
      <c r="G1263" s="1">
        <v>2</v>
      </c>
      <c r="H1263" s="1">
        <v>56</v>
      </c>
      <c r="I1263" s="2" t="s">
        <v>8</v>
      </c>
      <c r="J1263" s="7">
        <f>Tabla_cocina[[#This Row],[Precio Unitario]]*Tabla_cocina[[#This Row],[Cantidad Ordenada]]</f>
        <v>38</v>
      </c>
      <c r="K1263" s="7">
        <f>Tabla_cocina[[#This Row],[Total del Pedido]]</f>
        <v>38</v>
      </c>
      <c r="L1263" s="7">
        <f>Tabla_cocina[[#This Row],[Ganancia Bruta]]-Tabla_cocina[[#This Row],[Costo]]</f>
        <v>16</v>
      </c>
      <c r="M1263" s="7">
        <f>Tabla_cocina[[#This Row],[Costo Unitario]]*Tabla_cocina[[#This Row],[Cantidad Ordenada]]</f>
        <v>22</v>
      </c>
      <c r="N1263" s="12">
        <f>(Tabla_cocina[[#This Row],[Ganancia Neta]]/Tabla_cocina[[#This Row],[Costo]])</f>
        <v>0.72727272727272729</v>
      </c>
      <c r="O1263" s="17">
        <f>Tabla_cocina[[#This Row],[Tiempo de Preparacion]]/1440</f>
        <v>3.888888888888889E-2</v>
      </c>
    </row>
    <row r="1264" spans="1:15" x14ac:dyDescent="0.3">
      <c r="A1264" s="1">
        <v>514</v>
      </c>
      <c r="B1264" s="1">
        <v>18</v>
      </c>
      <c r="C1264" s="2" t="s">
        <v>21</v>
      </c>
      <c r="D1264" s="2" t="s">
        <v>98</v>
      </c>
      <c r="E1264" s="3">
        <v>12</v>
      </c>
      <c r="F1264" s="3">
        <v>20</v>
      </c>
      <c r="G1264" s="1">
        <v>1</v>
      </c>
      <c r="H1264" s="1">
        <v>25</v>
      </c>
      <c r="I1264" s="2" t="s">
        <v>8</v>
      </c>
      <c r="J1264" s="7">
        <f>Tabla_cocina[[#This Row],[Precio Unitario]]*Tabla_cocina[[#This Row],[Cantidad Ordenada]]</f>
        <v>20</v>
      </c>
      <c r="K1264" s="7">
        <f>Tabla_cocina[[#This Row],[Total del Pedido]]</f>
        <v>20</v>
      </c>
      <c r="L1264" s="7">
        <f>Tabla_cocina[[#This Row],[Ganancia Bruta]]-Tabla_cocina[[#This Row],[Costo]]</f>
        <v>8</v>
      </c>
      <c r="M1264" s="7">
        <f>Tabla_cocina[[#This Row],[Costo Unitario]]*Tabla_cocina[[#This Row],[Cantidad Ordenada]]</f>
        <v>12</v>
      </c>
      <c r="N1264" s="12">
        <f>(Tabla_cocina[[#This Row],[Ganancia Neta]]/Tabla_cocina[[#This Row],[Costo]])</f>
        <v>0.66666666666666663</v>
      </c>
      <c r="O1264" s="17">
        <f>Tabla_cocina[[#This Row],[Tiempo de Preparacion]]/1440</f>
        <v>1.7361111111111112E-2</v>
      </c>
    </row>
    <row r="1265" spans="1:15" x14ac:dyDescent="0.3">
      <c r="A1265" s="1">
        <v>514</v>
      </c>
      <c r="B1265" s="1">
        <v>18</v>
      </c>
      <c r="C1265" s="2" t="s">
        <v>18</v>
      </c>
      <c r="D1265" s="2" t="s">
        <v>95</v>
      </c>
      <c r="E1265" s="3">
        <v>19</v>
      </c>
      <c r="F1265" s="3">
        <v>32</v>
      </c>
      <c r="G1265" s="1">
        <v>2</v>
      </c>
      <c r="H1265" s="1">
        <v>10</v>
      </c>
      <c r="I1265" s="2" t="s">
        <v>6</v>
      </c>
      <c r="J1265" s="7">
        <f>Tabla_cocina[[#This Row],[Precio Unitario]]*Tabla_cocina[[#This Row],[Cantidad Ordenada]]</f>
        <v>64</v>
      </c>
      <c r="K1265" s="7">
        <f>Tabla_cocina[[#This Row],[Total del Pedido]]</f>
        <v>64</v>
      </c>
      <c r="L1265" s="7">
        <f>Tabla_cocina[[#This Row],[Ganancia Bruta]]-Tabla_cocina[[#This Row],[Costo]]</f>
        <v>26</v>
      </c>
      <c r="M1265" s="7">
        <f>Tabla_cocina[[#This Row],[Costo Unitario]]*Tabla_cocina[[#This Row],[Cantidad Ordenada]]</f>
        <v>38</v>
      </c>
      <c r="N1265" s="12">
        <f>(Tabla_cocina[[#This Row],[Ganancia Neta]]/Tabla_cocina[[#This Row],[Costo]])</f>
        <v>0.68421052631578949</v>
      </c>
      <c r="O1265" s="17">
        <f>Tabla_cocina[[#This Row],[Tiempo de Preparacion]]/1440</f>
        <v>6.9444444444444441E-3</v>
      </c>
    </row>
    <row r="1266" spans="1:15" x14ac:dyDescent="0.3">
      <c r="A1266" s="1">
        <v>515</v>
      </c>
      <c r="B1266" s="1">
        <v>19</v>
      </c>
      <c r="C1266" s="2" t="s">
        <v>24</v>
      </c>
      <c r="D1266" s="2" t="s">
        <v>101</v>
      </c>
      <c r="E1266" s="3">
        <v>10</v>
      </c>
      <c r="F1266" s="3">
        <v>18</v>
      </c>
      <c r="G1266" s="1">
        <v>1</v>
      </c>
      <c r="H1266" s="1">
        <v>13</v>
      </c>
      <c r="I1266" s="2" t="s">
        <v>8</v>
      </c>
      <c r="J1266" s="7">
        <f>Tabla_cocina[[#This Row],[Precio Unitario]]*Tabla_cocina[[#This Row],[Cantidad Ordenada]]</f>
        <v>18</v>
      </c>
      <c r="K1266" s="7">
        <f>Tabla_cocina[[#This Row],[Total del Pedido]]</f>
        <v>18</v>
      </c>
      <c r="L1266" s="7">
        <f>Tabla_cocina[[#This Row],[Ganancia Bruta]]-Tabla_cocina[[#This Row],[Costo]]</f>
        <v>8</v>
      </c>
      <c r="M1266" s="7">
        <f>Tabla_cocina[[#This Row],[Costo Unitario]]*Tabla_cocina[[#This Row],[Cantidad Ordenada]]</f>
        <v>10</v>
      </c>
      <c r="N1266" s="12">
        <f>(Tabla_cocina[[#This Row],[Ganancia Neta]]/Tabla_cocina[[#This Row],[Costo]])</f>
        <v>0.8</v>
      </c>
      <c r="O1266" s="17">
        <f>Tabla_cocina[[#This Row],[Tiempo de Preparacion]]/1440</f>
        <v>9.0277777777777769E-3</v>
      </c>
    </row>
    <row r="1267" spans="1:15" x14ac:dyDescent="0.3">
      <c r="A1267" s="1">
        <v>516</v>
      </c>
      <c r="B1267" s="1">
        <v>7</v>
      </c>
      <c r="C1267" s="2" t="s">
        <v>16</v>
      </c>
      <c r="D1267" s="2" t="s">
        <v>93</v>
      </c>
      <c r="E1267" s="3">
        <v>11</v>
      </c>
      <c r="F1267" s="3">
        <v>19</v>
      </c>
      <c r="G1267" s="1">
        <v>3</v>
      </c>
      <c r="H1267" s="1">
        <v>43</v>
      </c>
      <c r="I1267" s="2" t="s">
        <v>6</v>
      </c>
      <c r="J1267" s="7">
        <f>Tabla_cocina[[#This Row],[Precio Unitario]]*Tabla_cocina[[#This Row],[Cantidad Ordenada]]</f>
        <v>57</v>
      </c>
      <c r="K1267" s="7">
        <f>Tabla_cocina[[#This Row],[Total del Pedido]]</f>
        <v>57</v>
      </c>
      <c r="L1267" s="7">
        <f>Tabla_cocina[[#This Row],[Ganancia Bruta]]-Tabla_cocina[[#This Row],[Costo]]</f>
        <v>24</v>
      </c>
      <c r="M1267" s="7">
        <f>Tabla_cocina[[#This Row],[Costo Unitario]]*Tabla_cocina[[#This Row],[Cantidad Ordenada]]</f>
        <v>33</v>
      </c>
      <c r="N1267" s="12">
        <f>(Tabla_cocina[[#This Row],[Ganancia Neta]]/Tabla_cocina[[#This Row],[Costo]])</f>
        <v>0.72727272727272729</v>
      </c>
      <c r="O1267" s="17">
        <f>Tabla_cocina[[#This Row],[Tiempo de Preparacion]]/1440</f>
        <v>2.9861111111111113E-2</v>
      </c>
    </row>
    <row r="1268" spans="1:15" x14ac:dyDescent="0.3">
      <c r="A1268" s="1">
        <v>516</v>
      </c>
      <c r="B1268" s="1">
        <v>7</v>
      </c>
      <c r="C1268" s="2" t="s">
        <v>22</v>
      </c>
      <c r="D1268" s="2" t="s">
        <v>99</v>
      </c>
      <c r="E1268" s="3">
        <v>14</v>
      </c>
      <c r="F1268" s="3">
        <v>23</v>
      </c>
      <c r="G1268" s="1">
        <v>3</v>
      </c>
      <c r="H1268" s="1">
        <v>40</v>
      </c>
      <c r="I1268" s="2" t="s">
        <v>6</v>
      </c>
      <c r="J1268" s="7">
        <f>Tabla_cocina[[#This Row],[Precio Unitario]]*Tabla_cocina[[#This Row],[Cantidad Ordenada]]</f>
        <v>69</v>
      </c>
      <c r="K1268" s="7">
        <f>Tabla_cocina[[#This Row],[Total del Pedido]]</f>
        <v>69</v>
      </c>
      <c r="L1268" s="7">
        <f>Tabla_cocina[[#This Row],[Ganancia Bruta]]-Tabla_cocina[[#This Row],[Costo]]</f>
        <v>27</v>
      </c>
      <c r="M1268" s="7">
        <f>Tabla_cocina[[#This Row],[Costo Unitario]]*Tabla_cocina[[#This Row],[Cantidad Ordenada]]</f>
        <v>42</v>
      </c>
      <c r="N1268" s="12">
        <f>(Tabla_cocina[[#This Row],[Ganancia Neta]]/Tabla_cocina[[#This Row],[Costo]])</f>
        <v>0.6428571428571429</v>
      </c>
      <c r="O1268" s="17">
        <f>Tabla_cocina[[#This Row],[Tiempo de Preparacion]]/1440</f>
        <v>2.7777777777777776E-2</v>
      </c>
    </row>
    <row r="1269" spans="1:15" x14ac:dyDescent="0.3">
      <c r="A1269" s="1">
        <v>516</v>
      </c>
      <c r="B1269" s="1">
        <v>7</v>
      </c>
      <c r="C1269" s="2" t="s">
        <v>21</v>
      </c>
      <c r="D1269" s="2" t="s">
        <v>98</v>
      </c>
      <c r="E1269" s="3">
        <v>12</v>
      </c>
      <c r="F1269" s="3">
        <v>20</v>
      </c>
      <c r="G1269" s="1">
        <v>1</v>
      </c>
      <c r="H1269" s="1">
        <v>14</v>
      </c>
      <c r="I1269" s="2" t="s">
        <v>6</v>
      </c>
      <c r="J1269" s="7">
        <f>Tabla_cocina[[#This Row],[Precio Unitario]]*Tabla_cocina[[#This Row],[Cantidad Ordenada]]</f>
        <v>20</v>
      </c>
      <c r="K1269" s="7">
        <f>Tabla_cocina[[#This Row],[Total del Pedido]]</f>
        <v>20</v>
      </c>
      <c r="L1269" s="7">
        <f>Tabla_cocina[[#This Row],[Ganancia Bruta]]-Tabla_cocina[[#This Row],[Costo]]</f>
        <v>8</v>
      </c>
      <c r="M1269" s="7">
        <f>Tabla_cocina[[#This Row],[Costo Unitario]]*Tabla_cocina[[#This Row],[Cantidad Ordenada]]</f>
        <v>12</v>
      </c>
      <c r="N1269" s="12">
        <f>(Tabla_cocina[[#This Row],[Ganancia Neta]]/Tabla_cocina[[#This Row],[Costo]])</f>
        <v>0.66666666666666663</v>
      </c>
      <c r="O1269" s="17">
        <f>Tabla_cocina[[#This Row],[Tiempo de Preparacion]]/1440</f>
        <v>9.7222222222222224E-3</v>
      </c>
    </row>
    <row r="1270" spans="1:15" x14ac:dyDescent="0.3">
      <c r="A1270" s="1">
        <v>517</v>
      </c>
      <c r="B1270" s="1">
        <v>4</v>
      </c>
      <c r="C1270" s="2" t="s">
        <v>5</v>
      </c>
      <c r="D1270" s="2" t="s">
        <v>84</v>
      </c>
      <c r="E1270" s="3">
        <v>14</v>
      </c>
      <c r="F1270" s="3">
        <v>24</v>
      </c>
      <c r="G1270" s="1">
        <v>1</v>
      </c>
      <c r="H1270" s="1">
        <v>6</v>
      </c>
      <c r="I1270" s="2" t="s">
        <v>6</v>
      </c>
      <c r="J1270" s="7">
        <f>Tabla_cocina[[#This Row],[Precio Unitario]]*Tabla_cocina[[#This Row],[Cantidad Ordenada]]</f>
        <v>24</v>
      </c>
      <c r="K1270" s="7">
        <f>Tabla_cocina[[#This Row],[Total del Pedido]]</f>
        <v>24</v>
      </c>
      <c r="L1270" s="7">
        <f>Tabla_cocina[[#This Row],[Ganancia Bruta]]-Tabla_cocina[[#This Row],[Costo]]</f>
        <v>10</v>
      </c>
      <c r="M1270" s="7">
        <f>Tabla_cocina[[#This Row],[Costo Unitario]]*Tabla_cocina[[#This Row],[Cantidad Ordenada]]</f>
        <v>14</v>
      </c>
      <c r="N1270" s="12">
        <f>(Tabla_cocina[[#This Row],[Ganancia Neta]]/Tabla_cocina[[#This Row],[Costo]])</f>
        <v>0.7142857142857143</v>
      </c>
      <c r="O1270" s="17">
        <f>Tabla_cocina[[#This Row],[Tiempo de Preparacion]]/1440</f>
        <v>4.1666666666666666E-3</v>
      </c>
    </row>
    <row r="1271" spans="1:15" x14ac:dyDescent="0.3">
      <c r="A1271" s="1">
        <v>517</v>
      </c>
      <c r="B1271" s="1">
        <v>4</v>
      </c>
      <c r="C1271" s="2" t="s">
        <v>16</v>
      </c>
      <c r="D1271" s="2" t="s">
        <v>93</v>
      </c>
      <c r="E1271" s="3">
        <v>11</v>
      </c>
      <c r="F1271" s="3">
        <v>19</v>
      </c>
      <c r="G1271" s="1">
        <v>3</v>
      </c>
      <c r="H1271" s="1">
        <v>44</v>
      </c>
      <c r="I1271" s="2" t="s">
        <v>6</v>
      </c>
      <c r="J1271" s="7">
        <f>Tabla_cocina[[#This Row],[Precio Unitario]]*Tabla_cocina[[#This Row],[Cantidad Ordenada]]</f>
        <v>57</v>
      </c>
      <c r="K1271" s="7">
        <f>Tabla_cocina[[#This Row],[Total del Pedido]]</f>
        <v>57</v>
      </c>
      <c r="L1271" s="7">
        <f>Tabla_cocina[[#This Row],[Ganancia Bruta]]-Tabla_cocina[[#This Row],[Costo]]</f>
        <v>24</v>
      </c>
      <c r="M1271" s="7">
        <f>Tabla_cocina[[#This Row],[Costo Unitario]]*Tabla_cocina[[#This Row],[Cantidad Ordenada]]</f>
        <v>33</v>
      </c>
      <c r="N1271" s="12">
        <f>(Tabla_cocina[[#This Row],[Ganancia Neta]]/Tabla_cocina[[#This Row],[Costo]])</f>
        <v>0.72727272727272729</v>
      </c>
      <c r="O1271" s="17">
        <f>Tabla_cocina[[#This Row],[Tiempo de Preparacion]]/1440</f>
        <v>3.0555555555555555E-2</v>
      </c>
    </row>
    <row r="1272" spans="1:15" x14ac:dyDescent="0.3">
      <c r="A1272" s="1">
        <v>517</v>
      </c>
      <c r="B1272" s="1">
        <v>4</v>
      </c>
      <c r="C1272" s="2" t="s">
        <v>19</v>
      </c>
      <c r="D1272" s="2" t="s">
        <v>96</v>
      </c>
      <c r="E1272" s="3">
        <v>13</v>
      </c>
      <c r="F1272" s="3">
        <v>22</v>
      </c>
      <c r="G1272" s="1">
        <v>1</v>
      </c>
      <c r="H1272" s="1">
        <v>15</v>
      </c>
      <c r="I1272" s="2" t="s">
        <v>8</v>
      </c>
      <c r="J1272" s="7">
        <f>Tabla_cocina[[#This Row],[Precio Unitario]]*Tabla_cocina[[#This Row],[Cantidad Ordenada]]</f>
        <v>22</v>
      </c>
      <c r="K1272" s="7">
        <f>Tabla_cocina[[#This Row],[Total del Pedido]]</f>
        <v>22</v>
      </c>
      <c r="L1272" s="7">
        <f>Tabla_cocina[[#This Row],[Ganancia Bruta]]-Tabla_cocina[[#This Row],[Costo]]</f>
        <v>9</v>
      </c>
      <c r="M1272" s="7">
        <f>Tabla_cocina[[#This Row],[Costo Unitario]]*Tabla_cocina[[#This Row],[Cantidad Ordenada]]</f>
        <v>13</v>
      </c>
      <c r="N1272" s="12">
        <f>(Tabla_cocina[[#This Row],[Ganancia Neta]]/Tabla_cocina[[#This Row],[Costo]])</f>
        <v>0.69230769230769229</v>
      </c>
      <c r="O1272" s="17">
        <f>Tabla_cocina[[#This Row],[Tiempo de Preparacion]]/1440</f>
        <v>1.0416666666666666E-2</v>
      </c>
    </row>
    <row r="1273" spans="1:15" x14ac:dyDescent="0.3">
      <c r="A1273" s="1">
        <v>518</v>
      </c>
      <c r="B1273" s="1">
        <v>5</v>
      </c>
      <c r="C1273" s="2" t="s">
        <v>14</v>
      </c>
      <c r="D1273" s="2" t="s">
        <v>91</v>
      </c>
      <c r="E1273" s="3">
        <v>20</v>
      </c>
      <c r="F1273" s="3">
        <v>33</v>
      </c>
      <c r="G1273" s="1">
        <v>1</v>
      </c>
      <c r="H1273" s="1">
        <v>48</v>
      </c>
      <c r="I1273" s="2" t="s">
        <v>6</v>
      </c>
      <c r="J1273" s="7">
        <f>Tabla_cocina[[#This Row],[Precio Unitario]]*Tabla_cocina[[#This Row],[Cantidad Ordenada]]</f>
        <v>33</v>
      </c>
      <c r="K1273" s="7">
        <f>Tabla_cocina[[#This Row],[Total del Pedido]]</f>
        <v>33</v>
      </c>
      <c r="L1273" s="7">
        <f>Tabla_cocina[[#This Row],[Ganancia Bruta]]-Tabla_cocina[[#This Row],[Costo]]</f>
        <v>13</v>
      </c>
      <c r="M1273" s="7">
        <f>Tabla_cocina[[#This Row],[Costo Unitario]]*Tabla_cocina[[#This Row],[Cantidad Ordenada]]</f>
        <v>20</v>
      </c>
      <c r="N1273" s="12">
        <f>(Tabla_cocina[[#This Row],[Ganancia Neta]]/Tabla_cocina[[#This Row],[Costo]])</f>
        <v>0.65</v>
      </c>
      <c r="O1273" s="17">
        <f>Tabla_cocina[[#This Row],[Tiempo de Preparacion]]/1440</f>
        <v>3.3333333333333333E-2</v>
      </c>
    </row>
    <row r="1274" spans="1:15" x14ac:dyDescent="0.3">
      <c r="A1274" s="1">
        <v>518</v>
      </c>
      <c r="B1274" s="1">
        <v>5</v>
      </c>
      <c r="C1274" s="2" t="s">
        <v>19</v>
      </c>
      <c r="D1274" s="2" t="s">
        <v>96</v>
      </c>
      <c r="E1274" s="3">
        <v>13</v>
      </c>
      <c r="F1274" s="3">
        <v>22</v>
      </c>
      <c r="G1274" s="1">
        <v>2</v>
      </c>
      <c r="H1274" s="1">
        <v>5</v>
      </c>
      <c r="I1274" s="2" t="s">
        <v>8</v>
      </c>
      <c r="J1274" s="7">
        <f>Tabla_cocina[[#This Row],[Precio Unitario]]*Tabla_cocina[[#This Row],[Cantidad Ordenada]]</f>
        <v>44</v>
      </c>
      <c r="K1274" s="7">
        <f>Tabla_cocina[[#This Row],[Total del Pedido]]</f>
        <v>44</v>
      </c>
      <c r="L1274" s="7">
        <f>Tabla_cocina[[#This Row],[Ganancia Bruta]]-Tabla_cocina[[#This Row],[Costo]]</f>
        <v>18</v>
      </c>
      <c r="M1274" s="7">
        <f>Tabla_cocina[[#This Row],[Costo Unitario]]*Tabla_cocina[[#This Row],[Cantidad Ordenada]]</f>
        <v>26</v>
      </c>
      <c r="N1274" s="12">
        <f>(Tabla_cocina[[#This Row],[Ganancia Neta]]/Tabla_cocina[[#This Row],[Costo]])</f>
        <v>0.69230769230769229</v>
      </c>
      <c r="O1274" s="17">
        <f>Tabla_cocina[[#This Row],[Tiempo de Preparacion]]/1440</f>
        <v>3.472222222222222E-3</v>
      </c>
    </row>
    <row r="1275" spans="1:15" x14ac:dyDescent="0.3">
      <c r="A1275" s="1">
        <v>519</v>
      </c>
      <c r="B1275" s="1">
        <v>6</v>
      </c>
      <c r="C1275" s="2" t="s">
        <v>10</v>
      </c>
      <c r="D1275" s="2" t="s">
        <v>87</v>
      </c>
      <c r="E1275" s="3">
        <v>16</v>
      </c>
      <c r="F1275" s="3">
        <v>27</v>
      </c>
      <c r="G1275" s="1">
        <v>3</v>
      </c>
      <c r="H1275" s="1">
        <v>49</v>
      </c>
      <c r="I1275" s="2" t="s">
        <v>6</v>
      </c>
      <c r="J1275" s="7">
        <f>Tabla_cocina[[#This Row],[Precio Unitario]]*Tabla_cocina[[#This Row],[Cantidad Ordenada]]</f>
        <v>81</v>
      </c>
      <c r="K1275" s="7">
        <f>Tabla_cocina[[#This Row],[Total del Pedido]]</f>
        <v>81</v>
      </c>
      <c r="L1275" s="7">
        <f>Tabla_cocina[[#This Row],[Ganancia Bruta]]-Tabla_cocina[[#This Row],[Costo]]</f>
        <v>33</v>
      </c>
      <c r="M1275" s="7">
        <f>Tabla_cocina[[#This Row],[Costo Unitario]]*Tabla_cocina[[#This Row],[Cantidad Ordenada]]</f>
        <v>48</v>
      </c>
      <c r="N1275" s="12">
        <f>(Tabla_cocina[[#This Row],[Ganancia Neta]]/Tabla_cocina[[#This Row],[Costo]])</f>
        <v>0.6875</v>
      </c>
      <c r="O1275" s="17">
        <f>Tabla_cocina[[#This Row],[Tiempo de Preparacion]]/1440</f>
        <v>3.4027777777777775E-2</v>
      </c>
    </row>
    <row r="1276" spans="1:15" x14ac:dyDescent="0.3">
      <c r="A1276" s="1">
        <v>519</v>
      </c>
      <c r="B1276" s="1">
        <v>6</v>
      </c>
      <c r="C1276" s="2" t="s">
        <v>11</v>
      </c>
      <c r="D1276" s="2" t="s">
        <v>88</v>
      </c>
      <c r="E1276" s="3">
        <v>25</v>
      </c>
      <c r="F1276" s="3">
        <v>40</v>
      </c>
      <c r="G1276" s="1">
        <v>3</v>
      </c>
      <c r="H1276" s="1">
        <v>51</v>
      </c>
      <c r="I1276" s="2" t="s">
        <v>8</v>
      </c>
      <c r="J1276" s="7">
        <f>Tabla_cocina[[#This Row],[Precio Unitario]]*Tabla_cocina[[#This Row],[Cantidad Ordenada]]</f>
        <v>120</v>
      </c>
      <c r="K1276" s="7">
        <f>Tabla_cocina[[#This Row],[Total del Pedido]]</f>
        <v>120</v>
      </c>
      <c r="L1276" s="7">
        <f>Tabla_cocina[[#This Row],[Ganancia Bruta]]-Tabla_cocina[[#This Row],[Costo]]</f>
        <v>45</v>
      </c>
      <c r="M1276" s="7">
        <f>Tabla_cocina[[#This Row],[Costo Unitario]]*Tabla_cocina[[#This Row],[Cantidad Ordenada]]</f>
        <v>75</v>
      </c>
      <c r="N1276" s="12">
        <f>(Tabla_cocina[[#This Row],[Ganancia Neta]]/Tabla_cocina[[#This Row],[Costo]])</f>
        <v>0.6</v>
      </c>
      <c r="O1276" s="17">
        <f>Tabla_cocina[[#This Row],[Tiempo de Preparacion]]/1440</f>
        <v>3.5416666666666666E-2</v>
      </c>
    </row>
    <row r="1277" spans="1:15" x14ac:dyDescent="0.3">
      <c r="A1277" s="1">
        <v>519</v>
      </c>
      <c r="B1277" s="1">
        <v>6</v>
      </c>
      <c r="C1277" s="2" t="s">
        <v>19</v>
      </c>
      <c r="D1277" s="2" t="s">
        <v>96</v>
      </c>
      <c r="E1277" s="3">
        <v>13</v>
      </c>
      <c r="F1277" s="3">
        <v>22</v>
      </c>
      <c r="G1277" s="1">
        <v>2</v>
      </c>
      <c r="H1277" s="1">
        <v>56</v>
      </c>
      <c r="I1277" s="2" t="s">
        <v>6</v>
      </c>
      <c r="J1277" s="7">
        <f>Tabla_cocina[[#This Row],[Precio Unitario]]*Tabla_cocina[[#This Row],[Cantidad Ordenada]]</f>
        <v>44</v>
      </c>
      <c r="K1277" s="7">
        <f>Tabla_cocina[[#This Row],[Total del Pedido]]</f>
        <v>44</v>
      </c>
      <c r="L1277" s="7">
        <f>Tabla_cocina[[#This Row],[Ganancia Bruta]]-Tabla_cocina[[#This Row],[Costo]]</f>
        <v>18</v>
      </c>
      <c r="M1277" s="7">
        <f>Tabla_cocina[[#This Row],[Costo Unitario]]*Tabla_cocina[[#This Row],[Cantidad Ordenada]]</f>
        <v>26</v>
      </c>
      <c r="N1277" s="12">
        <f>(Tabla_cocina[[#This Row],[Ganancia Neta]]/Tabla_cocina[[#This Row],[Costo]])</f>
        <v>0.69230769230769229</v>
      </c>
      <c r="O1277" s="17">
        <f>Tabla_cocina[[#This Row],[Tiempo de Preparacion]]/1440</f>
        <v>3.888888888888889E-2</v>
      </c>
    </row>
    <row r="1278" spans="1:15" x14ac:dyDescent="0.3">
      <c r="A1278" s="1">
        <v>520</v>
      </c>
      <c r="B1278" s="1">
        <v>4</v>
      </c>
      <c r="C1278" s="2" t="s">
        <v>13</v>
      </c>
      <c r="D1278" s="2" t="s">
        <v>90</v>
      </c>
      <c r="E1278" s="3">
        <v>17</v>
      </c>
      <c r="F1278" s="3">
        <v>29</v>
      </c>
      <c r="G1278" s="1">
        <v>1</v>
      </c>
      <c r="H1278" s="1">
        <v>46</v>
      </c>
      <c r="I1278" s="2" t="s">
        <v>6</v>
      </c>
      <c r="J1278" s="7">
        <f>Tabla_cocina[[#This Row],[Precio Unitario]]*Tabla_cocina[[#This Row],[Cantidad Ordenada]]</f>
        <v>29</v>
      </c>
      <c r="K1278" s="7">
        <f>Tabla_cocina[[#This Row],[Total del Pedido]]</f>
        <v>29</v>
      </c>
      <c r="L1278" s="7">
        <f>Tabla_cocina[[#This Row],[Ganancia Bruta]]-Tabla_cocina[[#This Row],[Costo]]</f>
        <v>12</v>
      </c>
      <c r="M1278" s="7">
        <f>Tabla_cocina[[#This Row],[Costo Unitario]]*Tabla_cocina[[#This Row],[Cantidad Ordenada]]</f>
        <v>17</v>
      </c>
      <c r="N1278" s="12">
        <f>(Tabla_cocina[[#This Row],[Ganancia Neta]]/Tabla_cocina[[#This Row],[Costo]])</f>
        <v>0.70588235294117652</v>
      </c>
      <c r="O1278" s="17">
        <f>Tabla_cocina[[#This Row],[Tiempo de Preparacion]]/1440</f>
        <v>3.1944444444444442E-2</v>
      </c>
    </row>
    <row r="1279" spans="1:15" x14ac:dyDescent="0.3">
      <c r="A1279" s="1">
        <v>520</v>
      </c>
      <c r="B1279" s="1">
        <v>4</v>
      </c>
      <c r="C1279" s="2" t="s">
        <v>20</v>
      </c>
      <c r="D1279" s="2" t="s">
        <v>97</v>
      </c>
      <c r="E1279" s="3">
        <v>20</v>
      </c>
      <c r="F1279" s="3">
        <v>34</v>
      </c>
      <c r="G1279" s="1">
        <v>2</v>
      </c>
      <c r="H1279" s="1">
        <v>21</v>
      </c>
      <c r="I1279" s="2" t="s">
        <v>6</v>
      </c>
      <c r="J1279" s="7">
        <f>Tabla_cocina[[#This Row],[Precio Unitario]]*Tabla_cocina[[#This Row],[Cantidad Ordenada]]</f>
        <v>68</v>
      </c>
      <c r="K1279" s="7">
        <f>Tabla_cocina[[#This Row],[Total del Pedido]]</f>
        <v>68</v>
      </c>
      <c r="L1279" s="7">
        <f>Tabla_cocina[[#This Row],[Ganancia Bruta]]-Tabla_cocina[[#This Row],[Costo]]</f>
        <v>28</v>
      </c>
      <c r="M1279" s="7">
        <f>Tabla_cocina[[#This Row],[Costo Unitario]]*Tabla_cocina[[#This Row],[Cantidad Ordenada]]</f>
        <v>40</v>
      </c>
      <c r="N1279" s="12">
        <f>(Tabla_cocina[[#This Row],[Ganancia Neta]]/Tabla_cocina[[#This Row],[Costo]])</f>
        <v>0.7</v>
      </c>
      <c r="O1279" s="17">
        <f>Tabla_cocina[[#This Row],[Tiempo de Preparacion]]/1440</f>
        <v>1.4583333333333334E-2</v>
      </c>
    </row>
    <row r="1280" spans="1:15" x14ac:dyDescent="0.3">
      <c r="A1280" s="1">
        <v>520</v>
      </c>
      <c r="B1280" s="1">
        <v>4</v>
      </c>
      <c r="C1280" s="2" t="s">
        <v>9</v>
      </c>
      <c r="D1280" s="2" t="s">
        <v>86</v>
      </c>
      <c r="E1280" s="3">
        <v>19</v>
      </c>
      <c r="F1280" s="3">
        <v>31</v>
      </c>
      <c r="G1280" s="1">
        <v>3</v>
      </c>
      <c r="H1280" s="1">
        <v>22</v>
      </c>
      <c r="I1280" s="2" t="s">
        <v>8</v>
      </c>
      <c r="J1280" s="7">
        <f>Tabla_cocina[[#This Row],[Precio Unitario]]*Tabla_cocina[[#This Row],[Cantidad Ordenada]]</f>
        <v>93</v>
      </c>
      <c r="K1280" s="7">
        <f>Tabla_cocina[[#This Row],[Total del Pedido]]</f>
        <v>93</v>
      </c>
      <c r="L1280" s="7">
        <f>Tabla_cocina[[#This Row],[Ganancia Bruta]]-Tabla_cocina[[#This Row],[Costo]]</f>
        <v>36</v>
      </c>
      <c r="M1280" s="7">
        <f>Tabla_cocina[[#This Row],[Costo Unitario]]*Tabla_cocina[[#This Row],[Cantidad Ordenada]]</f>
        <v>57</v>
      </c>
      <c r="N1280" s="12">
        <f>(Tabla_cocina[[#This Row],[Ganancia Neta]]/Tabla_cocina[[#This Row],[Costo]])</f>
        <v>0.63157894736842102</v>
      </c>
      <c r="O1280" s="17">
        <f>Tabla_cocina[[#This Row],[Tiempo de Preparacion]]/1440</f>
        <v>1.5277777777777777E-2</v>
      </c>
    </row>
    <row r="1281" spans="1:15" x14ac:dyDescent="0.3">
      <c r="A1281" s="1">
        <v>520</v>
      </c>
      <c r="B1281" s="1">
        <v>4</v>
      </c>
      <c r="C1281" s="2" t="s">
        <v>7</v>
      </c>
      <c r="D1281" s="2" t="s">
        <v>85</v>
      </c>
      <c r="E1281" s="3">
        <v>18</v>
      </c>
      <c r="F1281" s="3">
        <v>30</v>
      </c>
      <c r="G1281" s="1">
        <v>3</v>
      </c>
      <c r="H1281" s="1">
        <v>32</v>
      </c>
      <c r="I1281" s="2" t="s">
        <v>6</v>
      </c>
      <c r="J1281" s="7">
        <f>Tabla_cocina[[#This Row],[Precio Unitario]]*Tabla_cocina[[#This Row],[Cantidad Ordenada]]</f>
        <v>90</v>
      </c>
      <c r="K1281" s="7">
        <f>Tabla_cocina[[#This Row],[Total del Pedido]]</f>
        <v>90</v>
      </c>
      <c r="L1281" s="7">
        <f>Tabla_cocina[[#This Row],[Ganancia Bruta]]-Tabla_cocina[[#This Row],[Costo]]</f>
        <v>36</v>
      </c>
      <c r="M1281" s="7">
        <f>Tabla_cocina[[#This Row],[Costo Unitario]]*Tabla_cocina[[#This Row],[Cantidad Ordenada]]</f>
        <v>54</v>
      </c>
      <c r="N1281" s="12">
        <f>(Tabla_cocina[[#This Row],[Ganancia Neta]]/Tabla_cocina[[#This Row],[Costo]])</f>
        <v>0.66666666666666663</v>
      </c>
      <c r="O1281" s="17">
        <f>Tabla_cocina[[#This Row],[Tiempo de Preparacion]]/1440</f>
        <v>2.2222222222222223E-2</v>
      </c>
    </row>
    <row r="1282" spans="1:15" x14ac:dyDescent="0.3">
      <c r="A1282" s="1">
        <v>521</v>
      </c>
      <c r="B1282" s="1">
        <v>18</v>
      </c>
      <c r="C1282" s="2" t="s">
        <v>26</v>
      </c>
      <c r="D1282" s="2" t="s">
        <v>103</v>
      </c>
      <c r="E1282" s="3">
        <v>15</v>
      </c>
      <c r="F1282" s="3">
        <v>25</v>
      </c>
      <c r="G1282" s="1">
        <v>2</v>
      </c>
      <c r="H1282" s="1">
        <v>52</v>
      </c>
      <c r="I1282" s="2" t="s">
        <v>8</v>
      </c>
      <c r="J1282" s="7">
        <f>Tabla_cocina[[#This Row],[Precio Unitario]]*Tabla_cocina[[#This Row],[Cantidad Ordenada]]</f>
        <v>50</v>
      </c>
      <c r="K1282" s="7">
        <f>Tabla_cocina[[#This Row],[Total del Pedido]]</f>
        <v>50</v>
      </c>
      <c r="L1282" s="7">
        <f>Tabla_cocina[[#This Row],[Ganancia Bruta]]-Tabla_cocina[[#This Row],[Costo]]</f>
        <v>20</v>
      </c>
      <c r="M1282" s="7">
        <f>Tabla_cocina[[#This Row],[Costo Unitario]]*Tabla_cocina[[#This Row],[Cantidad Ordenada]]</f>
        <v>30</v>
      </c>
      <c r="N1282" s="12">
        <f>(Tabla_cocina[[#This Row],[Ganancia Neta]]/Tabla_cocina[[#This Row],[Costo]])</f>
        <v>0.66666666666666663</v>
      </c>
      <c r="O1282" s="17">
        <f>Tabla_cocina[[#This Row],[Tiempo de Preparacion]]/1440</f>
        <v>3.6111111111111108E-2</v>
      </c>
    </row>
    <row r="1283" spans="1:15" x14ac:dyDescent="0.3">
      <c r="A1283" s="1">
        <v>521</v>
      </c>
      <c r="B1283" s="1">
        <v>18</v>
      </c>
      <c r="C1283" s="2" t="s">
        <v>13</v>
      </c>
      <c r="D1283" s="2" t="s">
        <v>90</v>
      </c>
      <c r="E1283" s="3">
        <v>17</v>
      </c>
      <c r="F1283" s="3">
        <v>29</v>
      </c>
      <c r="G1283" s="1">
        <v>2</v>
      </c>
      <c r="H1283" s="1">
        <v>18</v>
      </c>
      <c r="I1283" s="2" t="s">
        <v>6</v>
      </c>
      <c r="J1283" s="7">
        <f>Tabla_cocina[[#This Row],[Precio Unitario]]*Tabla_cocina[[#This Row],[Cantidad Ordenada]]</f>
        <v>58</v>
      </c>
      <c r="K1283" s="7">
        <f>Tabla_cocina[[#This Row],[Total del Pedido]]</f>
        <v>58</v>
      </c>
      <c r="L1283" s="7">
        <f>Tabla_cocina[[#This Row],[Ganancia Bruta]]-Tabla_cocina[[#This Row],[Costo]]</f>
        <v>24</v>
      </c>
      <c r="M1283" s="7">
        <f>Tabla_cocina[[#This Row],[Costo Unitario]]*Tabla_cocina[[#This Row],[Cantidad Ordenada]]</f>
        <v>34</v>
      </c>
      <c r="N1283" s="12">
        <f>(Tabla_cocina[[#This Row],[Ganancia Neta]]/Tabla_cocina[[#This Row],[Costo]])</f>
        <v>0.70588235294117652</v>
      </c>
      <c r="O1283" s="17">
        <f>Tabla_cocina[[#This Row],[Tiempo de Preparacion]]/1440</f>
        <v>1.2500000000000001E-2</v>
      </c>
    </row>
    <row r="1284" spans="1:15" x14ac:dyDescent="0.3">
      <c r="A1284" s="1">
        <v>521</v>
      </c>
      <c r="B1284" s="1">
        <v>18</v>
      </c>
      <c r="C1284" s="2" t="s">
        <v>20</v>
      </c>
      <c r="D1284" s="2" t="s">
        <v>97</v>
      </c>
      <c r="E1284" s="3">
        <v>20</v>
      </c>
      <c r="F1284" s="3">
        <v>34</v>
      </c>
      <c r="G1284" s="1">
        <v>3</v>
      </c>
      <c r="H1284" s="1">
        <v>21</v>
      </c>
      <c r="I1284" s="2" t="s">
        <v>8</v>
      </c>
      <c r="J1284" s="7">
        <f>Tabla_cocina[[#This Row],[Precio Unitario]]*Tabla_cocina[[#This Row],[Cantidad Ordenada]]</f>
        <v>102</v>
      </c>
      <c r="K1284" s="7">
        <f>Tabla_cocina[[#This Row],[Total del Pedido]]</f>
        <v>102</v>
      </c>
      <c r="L1284" s="7">
        <f>Tabla_cocina[[#This Row],[Ganancia Bruta]]-Tabla_cocina[[#This Row],[Costo]]</f>
        <v>42</v>
      </c>
      <c r="M1284" s="7">
        <f>Tabla_cocina[[#This Row],[Costo Unitario]]*Tabla_cocina[[#This Row],[Cantidad Ordenada]]</f>
        <v>60</v>
      </c>
      <c r="N1284" s="12">
        <f>(Tabla_cocina[[#This Row],[Ganancia Neta]]/Tabla_cocina[[#This Row],[Costo]])</f>
        <v>0.7</v>
      </c>
      <c r="O1284" s="17">
        <f>Tabla_cocina[[#This Row],[Tiempo de Preparacion]]/1440</f>
        <v>1.4583333333333334E-2</v>
      </c>
    </row>
    <row r="1285" spans="1:15" x14ac:dyDescent="0.3">
      <c r="A1285" s="1">
        <v>522</v>
      </c>
      <c r="B1285" s="1">
        <v>2</v>
      </c>
      <c r="C1285" s="2" t="s">
        <v>15</v>
      </c>
      <c r="D1285" s="2" t="s">
        <v>92</v>
      </c>
      <c r="E1285" s="3">
        <v>16</v>
      </c>
      <c r="F1285" s="3">
        <v>28</v>
      </c>
      <c r="G1285" s="1">
        <v>3</v>
      </c>
      <c r="H1285" s="1">
        <v>47</v>
      </c>
      <c r="I1285" s="2" t="s">
        <v>8</v>
      </c>
      <c r="J1285" s="7">
        <f>Tabla_cocina[[#This Row],[Precio Unitario]]*Tabla_cocina[[#This Row],[Cantidad Ordenada]]</f>
        <v>84</v>
      </c>
      <c r="K1285" s="7">
        <f>Tabla_cocina[[#This Row],[Total del Pedido]]</f>
        <v>84</v>
      </c>
      <c r="L1285" s="7">
        <f>Tabla_cocina[[#This Row],[Ganancia Bruta]]-Tabla_cocina[[#This Row],[Costo]]</f>
        <v>36</v>
      </c>
      <c r="M1285" s="7">
        <f>Tabla_cocina[[#This Row],[Costo Unitario]]*Tabla_cocina[[#This Row],[Cantidad Ordenada]]</f>
        <v>48</v>
      </c>
      <c r="N1285" s="12">
        <f>(Tabla_cocina[[#This Row],[Ganancia Neta]]/Tabla_cocina[[#This Row],[Costo]])</f>
        <v>0.75</v>
      </c>
      <c r="O1285" s="17">
        <f>Tabla_cocina[[#This Row],[Tiempo de Preparacion]]/1440</f>
        <v>3.2638888888888891E-2</v>
      </c>
    </row>
    <row r="1286" spans="1:15" x14ac:dyDescent="0.3">
      <c r="A1286" s="1">
        <v>523</v>
      </c>
      <c r="B1286" s="1">
        <v>4</v>
      </c>
      <c r="C1286" s="2" t="s">
        <v>10</v>
      </c>
      <c r="D1286" s="2" t="s">
        <v>87</v>
      </c>
      <c r="E1286" s="3">
        <v>16</v>
      </c>
      <c r="F1286" s="3">
        <v>27</v>
      </c>
      <c r="G1286" s="1">
        <v>3</v>
      </c>
      <c r="H1286" s="1">
        <v>51</v>
      </c>
      <c r="I1286" s="2" t="s">
        <v>6</v>
      </c>
      <c r="J1286" s="7">
        <f>Tabla_cocina[[#This Row],[Precio Unitario]]*Tabla_cocina[[#This Row],[Cantidad Ordenada]]</f>
        <v>81</v>
      </c>
      <c r="K1286" s="7">
        <f>Tabla_cocina[[#This Row],[Total del Pedido]]</f>
        <v>81</v>
      </c>
      <c r="L1286" s="7">
        <f>Tabla_cocina[[#This Row],[Ganancia Bruta]]-Tabla_cocina[[#This Row],[Costo]]</f>
        <v>33</v>
      </c>
      <c r="M1286" s="7">
        <f>Tabla_cocina[[#This Row],[Costo Unitario]]*Tabla_cocina[[#This Row],[Cantidad Ordenada]]</f>
        <v>48</v>
      </c>
      <c r="N1286" s="12">
        <f>(Tabla_cocina[[#This Row],[Ganancia Neta]]/Tabla_cocina[[#This Row],[Costo]])</f>
        <v>0.6875</v>
      </c>
      <c r="O1286" s="17">
        <f>Tabla_cocina[[#This Row],[Tiempo de Preparacion]]/1440</f>
        <v>3.5416666666666666E-2</v>
      </c>
    </row>
    <row r="1287" spans="1:15" x14ac:dyDescent="0.3">
      <c r="A1287" s="1">
        <v>524</v>
      </c>
      <c r="B1287" s="1">
        <v>16</v>
      </c>
      <c r="C1287" s="2" t="s">
        <v>19</v>
      </c>
      <c r="D1287" s="2" t="s">
        <v>96</v>
      </c>
      <c r="E1287" s="3">
        <v>13</v>
      </c>
      <c r="F1287" s="3">
        <v>22</v>
      </c>
      <c r="G1287" s="1">
        <v>1</v>
      </c>
      <c r="H1287" s="1">
        <v>46</v>
      </c>
      <c r="I1287" s="2" t="s">
        <v>8</v>
      </c>
      <c r="J1287" s="7">
        <f>Tabla_cocina[[#This Row],[Precio Unitario]]*Tabla_cocina[[#This Row],[Cantidad Ordenada]]</f>
        <v>22</v>
      </c>
      <c r="K1287" s="7">
        <f>Tabla_cocina[[#This Row],[Total del Pedido]]</f>
        <v>22</v>
      </c>
      <c r="L1287" s="7">
        <f>Tabla_cocina[[#This Row],[Ganancia Bruta]]-Tabla_cocina[[#This Row],[Costo]]</f>
        <v>9</v>
      </c>
      <c r="M1287" s="7">
        <f>Tabla_cocina[[#This Row],[Costo Unitario]]*Tabla_cocina[[#This Row],[Cantidad Ordenada]]</f>
        <v>13</v>
      </c>
      <c r="N1287" s="12">
        <f>(Tabla_cocina[[#This Row],[Ganancia Neta]]/Tabla_cocina[[#This Row],[Costo]])</f>
        <v>0.69230769230769229</v>
      </c>
      <c r="O1287" s="17">
        <f>Tabla_cocina[[#This Row],[Tiempo de Preparacion]]/1440</f>
        <v>3.1944444444444442E-2</v>
      </c>
    </row>
    <row r="1288" spans="1:15" x14ac:dyDescent="0.3">
      <c r="A1288" s="1">
        <v>524</v>
      </c>
      <c r="B1288" s="1">
        <v>16</v>
      </c>
      <c r="C1288" s="2" t="s">
        <v>10</v>
      </c>
      <c r="D1288" s="2" t="s">
        <v>87</v>
      </c>
      <c r="E1288" s="3">
        <v>16</v>
      </c>
      <c r="F1288" s="3">
        <v>27</v>
      </c>
      <c r="G1288" s="1">
        <v>2</v>
      </c>
      <c r="H1288" s="1">
        <v>15</v>
      </c>
      <c r="I1288" s="2" t="s">
        <v>6</v>
      </c>
      <c r="J1288" s="7">
        <f>Tabla_cocina[[#This Row],[Precio Unitario]]*Tabla_cocina[[#This Row],[Cantidad Ordenada]]</f>
        <v>54</v>
      </c>
      <c r="K1288" s="7">
        <f>Tabla_cocina[[#This Row],[Total del Pedido]]</f>
        <v>54</v>
      </c>
      <c r="L1288" s="7">
        <f>Tabla_cocina[[#This Row],[Ganancia Bruta]]-Tabla_cocina[[#This Row],[Costo]]</f>
        <v>22</v>
      </c>
      <c r="M1288" s="7">
        <f>Tabla_cocina[[#This Row],[Costo Unitario]]*Tabla_cocina[[#This Row],[Cantidad Ordenada]]</f>
        <v>32</v>
      </c>
      <c r="N1288" s="12">
        <f>(Tabla_cocina[[#This Row],[Ganancia Neta]]/Tabla_cocina[[#This Row],[Costo]])</f>
        <v>0.6875</v>
      </c>
      <c r="O1288" s="17">
        <f>Tabla_cocina[[#This Row],[Tiempo de Preparacion]]/1440</f>
        <v>1.0416666666666666E-2</v>
      </c>
    </row>
    <row r="1289" spans="1:15" x14ac:dyDescent="0.3">
      <c r="A1289" s="1">
        <v>525</v>
      </c>
      <c r="B1289" s="1">
        <v>16</v>
      </c>
      <c r="C1289" s="2" t="s">
        <v>22</v>
      </c>
      <c r="D1289" s="2" t="s">
        <v>99</v>
      </c>
      <c r="E1289" s="3">
        <v>14</v>
      </c>
      <c r="F1289" s="3">
        <v>23</v>
      </c>
      <c r="G1289" s="1">
        <v>3</v>
      </c>
      <c r="H1289" s="1">
        <v>23</v>
      </c>
      <c r="I1289" s="2" t="s">
        <v>8</v>
      </c>
      <c r="J1289" s="7">
        <f>Tabla_cocina[[#This Row],[Precio Unitario]]*Tabla_cocina[[#This Row],[Cantidad Ordenada]]</f>
        <v>69</v>
      </c>
      <c r="K1289" s="7">
        <f>Tabla_cocina[[#This Row],[Total del Pedido]]</f>
        <v>69</v>
      </c>
      <c r="L1289" s="7">
        <f>Tabla_cocina[[#This Row],[Ganancia Bruta]]-Tabla_cocina[[#This Row],[Costo]]</f>
        <v>27</v>
      </c>
      <c r="M1289" s="7">
        <f>Tabla_cocina[[#This Row],[Costo Unitario]]*Tabla_cocina[[#This Row],[Cantidad Ordenada]]</f>
        <v>42</v>
      </c>
      <c r="N1289" s="12">
        <f>(Tabla_cocina[[#This Row],[Ganancia Neta]]/Tabla_cocina[[#This Row],[Costo]])</f>
        <v>0.6428571428571429</v>
      </c>
      <c r="O1289" s="17">
        <f>Tabla_cocina[[#This Row],[Tiempo de Preparacion]]/1440</f>
        <v>1.5972222222222221E-2</v>
      </c>
    </row>
    <row r="1290" spans="1:15" x14ac:dyDescent="0.3">
      <c r="A1290" s="1">
        <v>525</v>
      </c>
      <c r="B1290" s="1">
        <v>16</v>
      </c>
      <c r="C1290" s="2" t="s">
        <v>17</v>
      </c>
      <c r="D1290" s="2" t="s">
        <v>94</v>
      </c>
      <c r="E1290" s="3">
        <v>21</v>
      </c>
      <c r="F1290" s="3">
        <v>35</v>
      </c>
      <c r="G1290" s="1">
        <v>1</v>
      </c>
      <c r="H1290" s="1">
        <v>14</v>
      </c>
      <c r="I1290" s="2" t="s">
        <v>6</v>
      </c>
      <c r="J1290" s="7">
        <f>Tabla_cocina[[#This Row],[Precio Unitario]]*Tabla_cocina[[#This Row],[Cantidad Ordenada]]</f>
        <v>35</v>
      </c>
      <c r="K1290" s="7">
        <f>Tabla_cocina[[#This Row],[Total del Pedido]]</f>
        <v>35</v>
      </c>
      <c r="L1290" s="7">
        <f>Tabla_cocina[[#This Row],[Ganancia Bruta]]-Tabla_cocina[[#This Row],[Costo]]</f>
        <v>14</v>
      </c>
      <c r="M1290" s="7">
        <f>Tabla_cocina[[#This Row],[Costo Unitario]]*Tabla_cocina[[#This Row],[Cantidad Ordenada]]</f>
        <v>21</v>
      </c>
      <c r="N1290" s="12">
        <f>(Tabla_cocina[[#This Row],[Ganancia Neta]]/Tabla_cocina[[#This Row],[Costo]])</f>
        <v>0.66666666666666663</v>
      </c>
      <c r="O1290" s="17">
        <f>Tabla_cocina[[#This Row],[Tiempo de Preparacion]]/1440</f>
        <v>9.7222222222222224E-3</v>
      </c>
    </row>
    <row r="1291" spans="1:15" x14ac:dyDescent="0.3">
      <c r="A1291" s="1">
        <v>525</v>
      </c>
      <c r="B1291" s="1">
        <v>16</v>
      </c>
      <c r="C1291" s="2" t="s">
        <v>9</v>
      </c>
      <c r="D1291" s="2" t="s">
        <v>86</v>
      </c>
      <c r="E1291" s="3">
        <v>19</v>
      </c>
      <c r="F1291" s="3">
        <v>31</v>
      </c>
      <c r="G1291" s="1">
        <v>3</v>
      </c>
      <c r="H1291" s="1">
        <v>40</v>
      </c>
      <c r="I1291" s="2" t="s">
        <v>8</v>
      </c>
      <c r="J1291" s="7">
        <f>Tabla_cocina[[#This Row],[Precio Unitario]]*Tabla_cocina[[#This Row],[Cantidad Ordenada]]</f>
        <v>93</v>
      </c>
      <c r="K1291" s="7">
        <f>Tabla_cocina[[#This Row],[Total del Pedido]]</f>
        <v>93</v>
      </c>
      <c r="L1291" s="7">
        <f>Tabla_cocina[[#This Row],[Ganancia Bruta]]-Tabla_cocina[[#This Row],[Costo]]</f>
        <v>36</v>
      </c>
      <c r="M1291" s="7">
        <f>Tabla_cocina[[#This Row],[Costo Unitario]]*Tabla_cocina[[#This Row],[Cantidad Ordenada]]</f>
        <v>57</v>
      </c>
      <c r="N1291" s="12">
        <f>(Tabla_cocina[[#This Row],[Ganancia Neta]]/Tabla_cocina[[#This Row],[Costo]])</f>
        <v>0.63157894736842102</v>
      </c>
      <c r="O1291" s="17">
        <f>Tabla_cocina[[#This Row],[Tiempo de Preparacion]]/1440</f>
        <v>2.7777777777777776E-2</v>
      </c>
    </row>
    <row r="1292" spans="1:15" x14ac:dyDescent="0.3">
      <c r="A1292" s="1">
        <v>526</v>
      </c>
      <c r="B1292" s="1">
        <v>4</v>
      </c>
      <c r="C1292" s="2" t="s">
        <v>14</v>
      </c>
      <c r="D1292" s="2" t="s">
        <v>91</v>
      </c>
      <c r="E1292" s="3">
        <v>20</v>
      </c>
      <c r="F1292" s="3">
        <v>33</v>
      </c>
      <c r="G1292" s="1">
        <v>1</v>
      </c>
      <c r="H1292" s="1">
        <v>22</v>
      </c>
      <c r="I1292" s="2" t="s">
        <v>6</v>
      </c>
      <c r="J1292" s="7">
        <f>Tabla_cocina[[#This Row],[Precio Unitario]]*Tabla_cocina[[#This Row],[Cantidad Ordenada]]</f>
        <v>33</v>
      </c>
      <c r="K1292" s="7">
        <f>Tabla_cocina[[#This Row],[Total del Pedido]]</f>
        <v>33</v>
      </c>
      <c r="L1292" s="7">
        <f>Tabla_cocina[[#This Row],[Ganancia Bruta]]-Tabla_cocina[[#This Row],[Costo]]</f>
        <v>13</v>
      </c>
      <c r="M1292" s="7">
        <f>Tabla_cocina[[#This Row],[Costo Unitario]]*Tabla_cocina[[#This Row],[Cantidad Ordenada]]</f>
        <v>20</v>
      </c>
      <c r="N1292" s="12">
        <f>(Tabla_cocina[[#This Row],[Ganancia Neta]]/Tabla_cocina[[#This Row],[Costo]])</f>
        <v>0.65</v>
      </c>
      <c r="O1292" s="17">
        <f>Tabla_cocina[[#This Row],[Tiempo de Preparacion]]/1440</f>
        <v>1.5277777777777777E-2</v>
      </c>
    </row>
    <row r="1293" spans="1:15" x14ac:dyDescent="0.3">
      <c r="A1293" s="1">
        <v>527</v>
      </c>
      <c r="B1293" s="1">
        <v>19</v>
      </c>
      <c r="C1293" s="2" t="s">
        <v>10</v>
      </c>
      <c r="D1293" s="2" t="s">
        <v>87</v>
      </c>
      <c r="E1293" s="3">
        <v>16</v>
      </c>
      <c r="F1293" s="3">
        <v>27</v>
      </c>
      <c r="G1293" s="1">
        <v>2</v>
      </c>
      <c r="H1293" s="1">
        <v>31</v>
      </c>
      <c r="I1293" s="2" t="s">
        <v>6</v>
      </c>
      <c r="J1293" s="7">
        <f>Tabla_cocina[[#This Row],[Precio Unitario]]*Tabla_cocina[[#This Row],[Cantidad Ordenada]]</f>
        <v>54</v>
      </c>
      <c r="K1293" s="7">
        <f>Tabla_cocina[[#This Row],[Total del Pedido]]</f>
        <v>54</v>
      </c>
      <c r="L1293" s="7">
        <f>Tabla_cocina[[#This Row],[Ganancia Bruta]]-Tabla_cocina[[#This Row],[Costo]]</f>
        <v>22</v>
      </c>
      <c r="M1293" s="7">
        <f>Tabla_cocina[[#This Row],[Costo Unitario]]*Tabla_cocina[[#This Row],[Cantidad Ordenada]]</f>
        <v>32</v>
      </c>
      <c r="N1293" s="12">
        <f>(Tabla_cocina[[#This Row],[Ganancia Neta]]/Tabla_cocina[[#This Row],[Costo]])</f>
        <v>0.6875</v>
      </c>
      <c r="O1293" s="17">
        <f>Tabla_cocina[[#This Row],[Tiempo de Preparacion]]/1440</f>
        <v>2.1527777777777778E-2</v>
      </c>
    </row>
    <row r="1294" spans="1:15" x14ac:dyDescent="0.3">
      <c r="A1294" s="1">
        <v>528</v>
      </c>
      <c r="B1294" s="1">
        <v>14</v>
      </c>
      <c r="C1294" s="2" t="s">
        <v>21</v>
      </c>
      <c r="D1294" s="2" t="s">
        <v>98</v>
      </c>
      <c r="E1294" s="3">
        <v>12</v>
      </c>
      <c r="F1294" s="3">
        <v>20</v>
      </c>
      <c r="G1294" s="1">
        <v>1</v>
      </c>
      <c r="H1294" s="1">
        <v>29</v>
      </c>
      <c r="I1294" s="2" t="s">
        <v>6</v>
      </c>
      <c r="J1294" s="7">
        <f>Tabla_cocina[[#This Row],[Precio Unitario]]*Tabla_cocina[[#This Row],[Cantidad Ordenada]]</f>
        <v>20</v>
      </c>
      <c r="K1294" s="7">
        <f>Tabla_cocina[[#This Row],[Total del Pedido]]</f>
        <v>20</v>
      </c>
      <c r="L1294" s="7">
        <f>Tabla_cocina[[#This Row],[Ganancia Bruta]]-Tabla_cocina[[#This Row],[Costo]]</f>
        <v>8</v>
      </c>
      <c r="M1294" s="7">
        <f>Tabla_cocina[[#This Row],[Costo Unitario]]*Tabla_cocina[[#This Row],[Cantidad Ordenada]]</f>
        <v>12</v>
      </c>
      <c r="N1294" s="12">
        <f>(Tabla_cocina[[#This Row],[Ganancia Neta]]/Tabla_cocina[[#This Row],[Costo]])</f>
        <v>0.66666666666666663</v>
      </c>
      <c r="O1294" s="17">
        <f>Tabla_cocina[[#This Row],[Tiempo de Preparacion]]/1440</f>
        <v>2.013888888888889E-2</v>
      </c>
    </row>
    <row r="1295" spans="1:15" x14ac:dyDescent="0.3">
      <c r="A1295" s="1">
        <v>528</v>
      </c>
      <c r="B1295" s="1">
        <v>14</v>
      </c>
      <c r="C1295" s="2" t="s">
        <v>11</v>
      </c>
      <c r="D1295" s="2" t="s">
        <v>88</v>
      </c>
      <c r="E1295" s="3">
        <v>25</v>
      </c>
      <c r="F1295" s="3">
        <v>40</v>
      </c>
      <c r="G1295" s="1">
        <v>1</v>
      </c>
      <c r="H1295" s="1">
        <v>47</v>
      </c>
      <c r="I1295" s="2" t="s">
        <v>6</v>
      </c>
      <c r="J1295" s="7">
        <f>Tabla_cocina[[#This Row],[Precio Unitario]]*Tabla_cocina[[#This Row],[Cantidad Ordenada]]</f>
        <v>40</v>
      </c>
      <c r="K1295" s="7">
        <f>Tabla_cocina[[#This Row],[Total del Pedido]]</f>
        <v>40</v>
      </c>
      <c r="L1295" s="7">
        <f>Tabla_cocina[[#This Row],[Ganancia Bruta]]-Tabla_cocina[[#This Row],[Costo]]</f>
        <v>15</v>
      </c>
      <c r="M1295" s="7">
        <f>Tabla_cocina[[#This Row],[Costo Unitario]]*Tabla_cocina[[#This Row],[Cantidad Ordenada]]</f>
        <v>25</v>
      </c>
      <c r="N1295" s="12">
        <f>(Tabla_cocina[[#This Row],[Ganancia Neta]]/Tabla_cocina[[#This Row],[Costo]])</f>
        <v>0.6</v>
      </c>
      <c r="O1295" s="17">
        <f>Tabla_cocina[[#This Row],[Tiempo de Preparacion]]/1440</f>
        <v>3.2638888888888891E-2</v>
      </c>
    </row>
    <row r="1296" spans="1:15" x14ac:dyDescent="0.3">
      <c r="A1296" s="1">
        <v>528</v>
      </c>
      <c r="B1296" s="1">
        <v>14</v>
      </c>
      <c r="C1296" s="2" t="s">
        <v>24</v>
      </c>
      <c r="D1296" s="2" t="s">
        <v>101</v>
      </c>
      <c r="E1296" s="3">
        <v>10</v>
      </c>
      <c r="F1296" s="3">
        <v>18</v>
      </c>
      <c r="G1296" s="1">
        <v>1</v>
      </c>
      <c r="H1296" s="1">
        <v>45</v>
      </c>
      <c r="I1296" s="2" t="s">
        <v>8</v>
      </c>
      <c r="J1296" s="7">
        <f>Tabla_cocina[[#This Row],[Precio Unitario]]*Tabla_cocina[[#This Row],[Cantidad Ordenada]]</f>
        <v>18</v>
      </c>
      <c r="K1296" s="7">
        <f>Tabla_cocina[[#This Row],[Total del Pedido]]</f>
        <v>18</v>
      </c>
      <c r="L1296" s="7">
        <f>Tabla_cocina[[#This Row],[Ganancia Bruta]]-Tabla_cocina[[#This Row],[Costo]]</f>
        <v>8</v>
      </c>
      <c r="M1296" s="7">
        <f>Tabla_cocina[[#This Row],[Costo Unitario]]*Tabla_cocina[[#This Row],[Cantidad Ordenada]]</f>
        <v>10</v>
      </c>
      <c r="N1296" s="12">
        <f>(Tabla_cocina[[#This Row],[Ganancia Neta]]/Tabla_cocina[[#This Row],[Costo]])</f>
        <v>0.8</v>
      </c>
      <c r="O1296" s="17">
        <f>Tabla_cocina[[#This Row],[Tiempo de Preparacion]]/1440</f>
        <v>3.125E-2</v>
      </c>
    </row>
    <row r="1297" spans="1:15" x14ac:dyDescent="0.3">
      <c r="A1297" s="1">
        <v>529</v>
      </c>
      <c r="B1297" s="1">
        <v>1</v>
      </c>
      <c r="C1297" s="2" t="s">
        <v>20</v>
      </c>
      <c r="D1297" s="2" t="s">
        <v>97</v>
      </c>
      <c r="E1297" s="3">
        <v>20</v>
      </c>
      <c r="F1297" s="3">
        <v>34</v>
      </c>
      <c r="G1297" s="1">
        <v>1</v>
      </c>
      <c r="H1297" s="1">
        <v>24</v>
      </c>
      <c r="I1297" s="2" t="s">
        <v>8</v>
      </c>
      <c r="J1297" s="7">
        <f>Tabla_cocina[[#This Row],[Precio Unitario]]*Tabla_cocina[[#This Row],[Cantidad Ordenada]]</f>
        <v>34</v>
      </c>
      <c r="K1297" s="7">
        <f>Tabla_cocina[[#This Row],[Total del Pedido]]</f>
        <v>34</v>
      </c>
      <c r="L1297" s="7">
        <f>Tabla_cocina[[#This Row],[Ganancia Bruta]]-Tabla_cocina[[#This Row],[Costo]]</f>
        <v>14</v>
      </c>
      <c r="M1297" s="7">
        <f>Tabla_cocina[[#This Row],[Costo Unitario]]*Tabla_cocina[[#This Row],[Cantidad Ordenada]]</f>
        <v>20</v>
      </c>
      <c r="N1297" s="12">
        <f>(Tabla_cocina[[#This Row],[Ganancia Neta]]/Tabla_cocina[[#This Row],[Costo]])</f>
        <v>0.7</v>
      </c>
      <c r="O1297" s="17">
        <f>Tabla_cocina[[#This Row],[Tiempo de Preparacion]]/1440</f>
        <v>1.6666666666666666E-2</v>
      </c>
    </row>
    <row r="1298" spans="1:15" x14ac:dyDescent="0.3">
      <c r="A1298" s="1">
        <v>529</v>
      </c>
      <c r="B1298" s="1">
        <v>1</v>
      </c>
      <c r="C1298" s="2" t="s">
        <v>12</v>
      </c>
      <c r="D1298" s="2" t="s">
        <v>89</v>
      </c>
      <c r="E1298" s="3">
        <v>22</v>
      </c>
      <c r="F1298" s="3">
        <v>36</v>
      </c>
      <c r="G1298" s="1">
        <v>2</v>
      </c>
      <c r="H1298" s="1">
        <v>51</v>
      </c>
      <c r="I1298" s="2" t="s">
        <v>6</v>
      </c>
      <c r="J1298" s="7">
        <f>Tabla_cocina[[#This Row],[Precio Unitario]]*Tabla_cocina[[#This Row],[Cantidad Ordenada]]</f>
        <v>72</v>
      </c>
      <c r="K1298" s="7">
        <f>Tabla_cocina[[#This Row],[Total del Pedido]]</f>
        <v>72</v>
      </c>
      <c r="L1298" s="7">
        <f>Tabla_cocina[[#This Row],[Ganancia Bruta]]-Tabla_cocina[[#This Row],[Costo]]</f>
        <v>28</v>
      </c>
      <c r="M1298" s="7">
        <f>Tabla_cocina[[#This Row],[Costo Unitario]]*Tabla_cocina[[#This Row],[Cantidad Ordenada]]</f>
        <v>44</v>
      </c>
      <c r="N1298" s="12">
        <f>(Tabla_cocina[[#This Row],[Ganancia Neta]]/Tabla_cocina[[#This Row],[Costo]])</f>
        <v>0.63636363636363635</v>
      </c>
      <c r="O1298" s="17">
        <f>Tabla_cocina[[#This Row],[Tiempo de Preparacion]]/1440</f>
        <v>3.5416666666666666E-2</v>
      </c>
    </row>
    <row r="1299" spans="1:15" x14ac:dyDescent="0.3">
      <c r="A1299" s="1">
        <v>529</v>
      </c>
      <c r="B1299" s="1">
        <v>1</v>
      </c>
      <c r="C1299" s="2" t="s">
        <v>22</v>
      </c>
      <c r="D1299" s="2" t="s">
        <v>99</v>
      </c>
      <c r="E1299" s="3">
        <v>14</v>
      </c>
      <c r="F1299" s="3">
        <v>23</v>
      </c>
      <c r="G1299" s="1">
        <v>2</v>
      </c>
      <c r="H1299" s="1">
        <v>27</v>
      </c>
      <c r="I1299" s="2" t="s">
        <v>8</v>
      </c>
      <c r="J1299" s="7">
        <f>Tabla_cocina[[#This Row],[Precio Unitario]]*Tabla_cocina[[#This Row],[Cantidad Ordenada]]</f>
        <v>46</v>
      </c>
      <c r="K1299" s="7">
        <f>Tabla_cocina[[#This Row],[Total del Pedido]]</f>
        <v>46</v>
      </c>
      <c r="L1299" s="7">
        <f>Tabla_cocina[[#This Row],[Ganancia Bruta]]-Tabla_cocina[[#This Row],[Costo]]</f>
        <v>18</v>
      </c>
      <c r="M1299" s="7">
        <f>Tabla_cocina[[#This Row],[Costo Unitario]]*Tabla_cocina[[#This Row],[Cantidad Ordenada]]</f>
        <v>28</v>
      </c>
      <c r="N1299" s="12">
        <f>(Tabla_cocina[[#This Row],[Ganancia Neta]]/Tabla_cocina[[#This Row],[Costo]])</f>
        <v>0.6428571428571429</v>
      </c>
      <c r="O1299" s="17">
        <f>Tabla_cocina[[#This Row],[Tiempo de Preparacion]]/1440</f>
        <v>1.8749999999999999E-2</v>
      </c>
    </row>
    <row r="1300" spans="1:15" x14ac:dyDescent="0.3">
      <c r="A1300" s="1">
        <v>529</v>
      </c>
      <c r="B1300" s="1">
        <v>1</v>
      </c>
      <c r="C1300" s="2" t="s">
        <v>15</v>
      </c>
      <c r="D1300" s="2" t="s">
        <v>92</v>
      </c>
      <c r="E1300" s="3">
        <v>16</v>
      </c>
      <c r="F1300" s="3">
        <v>28</v>
      </c>
      <c r="G1300" s="1">
        <v>2</v>
      </c>
      <c r="H1300" s="1">
        <v>55</v>
      </c>
      <c r="I1300" s="2" t="s">
        <v>6</v>
      </c>
      <c r="J1300" s="7">
        <f>Tabla_cocina[[#This Row],[Precio Unitario]]*Tabla_cocina[[#This Row],[Cantidad Ordenada]]</f>
        <v>56</v>
      </c>
      <c r="K1300" s="7">
        <f>Tabla_cocina[[#This Row],[Total del Pedido]]</f>
        <v>56</v>
      </c>
      <c r="L1300" s="7">
        <f>Tabla_cocina[[#This Row],[Ganancia Bruta]]-Tabla_cocina[[#This Row],[Costo]]</f>
        <v>24</v>
      </c>
      <c r="M1300" s="7">
        <f>Tabla_cocina[[#This Row],[Costo Unitario]]*Tabla_cocina[[#This Row],[Cantidad Ordenada]]</f>
        <v>32</v>
      </c>
      <c r="N1300" s="12">
        <f>(Tabla_cocina[[#This Row],[Ganancia Neta]]/Tabla_cocina[[#This Row],[Costo]])</f>
        <v>0.75</v>
      </c>
      <c r="O1300" s="17">
        <f>Tabla_cocina[[#This Row],[Tiempo de Preparacion]]/1440</f>
        <v>3.8194444444444448E-2</v>
      </c>
    </row>
    <row r="1301" spans="1:15" x14ac:dyDescent="0.3">
      <c r="A1301" s="1">
        <v>530</v>
      </c>
      <c r="B1301" s="1">
        <v>7</v>
      </c>
      <c r="C1301" s="2" t="s">
        <v>24</v>
      </c>
      <c r="D1301" s="2" t="s">
        <v>101</v>
      </c>
      <c r="E1301" s="3">
        <v>10</v>
      </c>
      <c r="F1301" s="3">
        <v>18</v>
      </c>
      <c r="G1301" s="1">
        <v>3</v>
      </c>
      <c r="H1301" s="1">
        <v>37</v>
      </c>
      <c r="I1301" s="2" t="s">
        <v>8</v>
      </c>
      <c r="J1301" s="7">
        <f>Tabla_cocina[[#This Row],[Precio Unitario]]*Tabla_cocina[[#This Row],[Cantidad Ordenada]]</f>
        <v>54</v>
      </c>
      <c r="K1301" s="7">
        <f>Tabla_cocina[[#This Row],[Total del Pedido]]</f>
        <v>54</v>
      </c>
      <c r="L1301" s="7">
        <f>Tabla_cocina[[#This Row],[Ganancia Bruta]]-Tabla_cocina[[#This Row],[Costo]]</f>
        <v>24</v>
      </c>
      <c r="M1301" s="7">
        <f>Tabla_cocina[[#This Row],[Costo Unitario]]*Tabla_cocina[[#This Row],[Cantidad Ordenada]]</f>
        <v>30</v>
      </c>
      <c r="N1301" s="12">
        <f>(Tabla_cocina[[#This Row],[Ganancia Neta]]/Tabla_cocina[[#This Row],[Costo]])</f>
        <v>0.8</v>
      </c>
      <c r="O1301" s="17">
        <f>Tabla_cocina[[#This Row],[Tiempo de Preparacion]]/1440</f>
        <v>2.5694444444444443E-2</v>
      </c>
    </row>
    <row r="1302" spans="1:15" x14ac:dyDescent="0.3">
      <c r="A1302" s="1">
        <v>530</v>
      </c>
      <c r="B1302" s="1">
        <v>7</v>
      </c>
      <c r="C1302" s="2" t="s">
        <v>15</v>
      </c>
      <c r="D1302" s="2" t="s">
        <v>92</v>
      </c>
      <c r="E1302" s="3">
        <v>16</v>
      </c>
      <c r="F1302" s="3">
        <v>28</v>
      </c>
      <c r="G1302" s="1">
        <v>2</v>
      </c>
      <c r="H1302" s="1">
        <v>50</v>
      </c>
      <c r="I1302" s="2" t="s">
        <v>8</v>
      </c>
      <c r="J1302" s="7">
        <f>Tabla_cocina[[#This Row],[Precio Unitario]]*Tabla_cocina[[#This Row],[Cantidad Ordenada]]</f>
        <v>56</v>
      </c>
      <c r="K1302" s="7">
        <f>Tabla_cocina[[#This Row],[Total del Pedido]]</f>
        <v>56</v>
      </c>
      <c r="L1302" s="7">
        <f>Tabla_cocina[[#This Row],[Ganancia Bruta]]-Tabla_cocina[[#This Row],[Costo]]</f>
        <v>24</v>
      </c>
      <c r="M1302" s="7">
        <f>Tabla_cocina[[#This Row],[Costo Unitario]]*Tabla_cocina[[#This Row],[Cantidad Ordenada]]</f>
        <v>32</v>
      </c>
      <c r="N1302" s="12">
        <f>(Tabla_cocina[[#This Row],[Ganancia Neta]]/Tabla_cocina[[#This Row],[Costo]])</f>
        <v>0.75</v>
      </c>
      <c r="O1302" s="17">
        <f>Tabla_cocina[[#This Row],[Tiempo de Preparacion]]/1440</f>
        <v>3.4722222222222224E-2</v>
      </c>
    </row>
    <row r="1303" spans="1:15" x14ac:dyDescent="0.3">
      <c r="A1303" s="1">
        <v>530</v>
      </c>
      <c r="B1303" s="1">
        <v>7</v>
      </c>
      <c r="C1303" s="2" t="s">
        <v>26</v>
      </c>
      <c r="D1303" s="2" t="s">
        <v>103</v>
      </c>
      <c r="E1303" s="3">
        <v>15</v>
      </c>
      <c r="F1303" s="3">
        <v>25</v>
      </c>
      <c r="G1303" s="1">
        <v>2</v>
      </c>
      <c r="H1303" s="1">
        <v>19</v>
      </c>
      <c r="I1303" s="2" t="s">
        <v>6</v>
      </c>
      <c r="J1303" s="7">
        <f>Tabla_cocina[[#This Row],[Precio Unitario]]*Tabla_cocina[[#This Row],[Cantidad Ordenada]]</f>
        <v>50</v>
      </c>
      <c r="K1303" s="7">
        <f>Tabla_cocina[[#This Row],[Total del Pedido]]</f>
        <v>50</v>
      </c>
      <c r="L1303" s="7">
        <f>Tabla_cocina[[#This Row],[Ganancia Bruta]]-Tabla_cocina[[#This Row],[Costo]]</f>
        <v>20</v>
      </c>
      <c r="M1303" s="7">
        <f>Tabla_cocina[[#This Row],[Costo Unitario]]*Tabla_cocina[[#This Row],[Cantidad Ordenada]]</f>
        <v>30</v>
      </c>
      <c r="N1303" s="12">
        <f>(Tabla_cocina[[#This Row],[Ganancia Neta]]/Tabla_cocina[[#This Row],[Costo]])</f>
        <v>0.66666666666666663</v>
      </c>
      <c r="O1303" s="17">
        <f>Tabla_cocina[[#This Row],[Tiempo de Preparacion]]/1440</f>
        <v>1.3194444444444444E-2</v>
      </c>
    </row>
    <row r="1304" spans="1:15" x14ac:dyDescent="0.3">
      <c r="A1304" s="1">
        <v>531</v>
      </c>
      <c r="B1304" s="1">
        <v>9</v>
      </c>
      <c r="C1304" s="2" t="s">
        <v>23</v>
      </c>
      <c r="D1304" s="2" t="s">
        <v>100</v>
      </c>
      <c r="E1304" s="3">
        <v>13</v>
      </c>
      <c r="F1304" s="3">
        <v>21</v>
      </c>
      <c r="G1304" s="1">
        <v>3</v>
      </c>
      <c r="H1304" s="1">
        <v>41</v>
      </c>
      <c r="I1304" s="2" t="s">
        <v>6</v>
      </c>
      <c r="J1304" s="7">
        <f>Tabla_cocina[[#This Row],[Precio Unitario]]*Tabla_cocina[[#This Row],[Cantidad Ordenada]]</f>
        <v>63</v>
      </c>
      <c r="K1304" s="7">
        <f>Tabla_cocina[[#This Row],[Total del Pedido]]</f>
        <v>63</v>
      </c>
      <c r="L1304" s="7">
        <f>Tabla_cocina[[#This Row],[Ganancia Bruta]]-Tabla_cocina[[#This Row],[Costo]]</f>
        <v>24</v>
      </c>
      <c r="M1304" s="7">
        <f>Tabla_cocina[[#This Row],[Costo Unitario]]*Tabla_cocina[[#This Row],[Cantidad Ordenada]]</f>
        <v>39</v>
      </c>
      <c r="N1304" s="12">
        <f>(Tabla_cocina[[#This Row],[Ganancia Neta]]/Tabla_cocina[[#This Row],[Costo]])</f>
        <v>0.61538461538461542</v>
      </c>
      <c r="O1304" s="17">
        <f>Tabla_cocina[[#This Row],[Tiempo de Preparacion]]/1440</f>
        <v>2.8472222222222222E-2</v>
      </c>
    </row>
    <row r="1305" spans="1:15" x14ac:dyDescent="0.3">
      <c r="A1305" s="1">
        <v>531</v>
      </c>
      <c r="B1305" s="1">
        <v>9</v>
      </c>
      <c r="C1305" s="2" t="s">
        <v>11</v>
      </c>
      <c r="D1305" s="2" t="s">
        <v>88</v>
      </c>
      <c r="E1305" s="3">
        <v>25</v>
      </c>
      <c r="F1305" s="3">
        <v>40</v>
      </c>
      <c r="G1305" s="1">
        <v>1</v>
      </c>
      <c r="H1305" s="1">
        <v>43</v>
      </c>
      <c r="I1305" s="2" t="s">
        <v>6</v>
      </c>
      <c r="J1305" s="7">
        <f>Tabla_cocina[[#This Row],[Precio Unitario]]*Tabla_cocina[[#This Row],[Cantidad Ordenada]]</f>
        <v>40</v>
      </c>
      <c r="K1305" s="7">
        <f>Tabla_cocina[[#This Row],[Total del Pedido]]</f>
        <v>40</v>
      </c>
      <c r="L1305" s="7">
        <f>Tabla_cocina[[#This Row],[Ganancia Bruta]]-Tabla_cocina[[#This Row],[Costo]]</f>
        <v>15</v>
      </c>
      <c r="M1305" s="7">
        <f>Tabla_cocina[[#This Row],[Costo Unitario]]*Tabla_cocina[[#This Row],[Cantidad Ordenada]]</f>
        <v>25</v>
      </c>
      <c r="N1305" s="12">
        <f>(Tabla_cocina[[#This Row],[Ganancia Neta]]/Tabla_cocina[[#This Row],[Costo]])</f>
        <v>0.6</v>
      </c>
      <c r="O1305" s="17">
        <f>Tabla_cocina[[#This Row],[Tiempo de Preparacion]]/1440</f>
        <v>2.9861111111111113E-2</v>
      </c>
    </row>
    <row r="1306" spans="1:15" x14ac:dyDescent="0.3">
      <c r="A1306" s="1">
        <v>531</v>
      </c>
      <c r="B1306" s="1">
        <v>9</v>
      </c>
      <c r="C1306" s="2" t="s">
        <v>24</v>
      </c>
      <c r="D1306" s="2" t="s">
        <v>101</v>
      </c>
      <c r="E1306" s="3">
        <v>10</v>
      </c>
      <c r="F1306" s="3">
        <v>18</v>
      </c>
      <c r="G1306" s="1">
        <v>3</v>
      </c>
      <c r="H1306" s="1">
        <v>56</v>
      </c>
      <c r="I1306" s="2" t="s">
        <v>8</v>
      </c>
      <c r="J1306" s="7">
        <f>Tabla_cocina[[#This Row],[Precio Unitario]]*Tabla_cocina[[#This Row],[Cantidad Ordenada]]</f>
        <v>54</v>
      </c>
      <c r="K1306" s="7">
        <f>Tabla_cocina[[#This Row],[Total del Pedido]]</f>
        <v>54</v>
      </c>
      <c r="L1306" s="7">
        <f>Tabla_cocina[[#This Row],[Ganancia Bruta]]-Tabla_cocina[[#This Row],[Costo]]</f>
        <v>24</v>
      </c>
      <c r="M1306" s="7">
        <f>Tabla_cocina[[#This Row],[Costo Unitario]]*Tabla_cocina[[#This Row],[Cantidad Ordenada]]</f>
        <v>30</v>
      </c>
      <c r="N1306" s="12">
        <f>(Tabla_cocina[[#This Row],[Ganancia Neta]]/Tabla_cocina[[#This Row],[Costo]])</f>
        <v>0.8</v>
      </c>
      <c r="O1306" s="17">
        <f>Tabla_cocina[[#This Row],[Tiempo de Preparacion]]/1440</f>
        <v>3.888888888888889E-2</v>
      </c>
    </row>
    <row r="1307" spans="1:15" x14ac:dyDescent="0.3">
      <c r="A1307" s="1">
        <v>531</v>
      </c>
      <c r="B1307" s="1">
        <v>9</v>
      </c>
      <c r="C1307" s="2" t="s">
        <v>13</v>
      </c>
      <c r="D1307" s="2" t="s">
        <v>90</v>
      </c>
      <c r="E1307" s="3">
        <v>17</v>
      </c>
      <c r="F1307" s="3">
        <v>29</v>
      </c>
      <c r="G1307" s="1">
        <v>3</v>
      </c>
      <c r="H1307" s="1">
        <v>59</v>
      </c>
      <c r="I1307" s="2" t="s">
        <v>8</v>
      </c>
      <c r="J1307" s="7">
        <f>Tabla_cocina[[#This Row],[Precio Unitario]]*Tabla_cocina[[#This Row],[Cantidad Ordenada]]</f>
        <v>87</v>
      </c>
      <c r="K1307" s="7">
        <f>Tabla_cocina[[#This Row],[Total del Pedido]]</f>
        <v>87</v>
      </c>
      <c r="L1307" s="7">
        <f>Tabla_cocina[[#This Row],[Ganancia Bruta]]-Tabla_cocina[[#This Row],[Costo]]</f>
        <v>36</v>
      </c>
      <c r="M1307" s="7">
        <f>Tabla_cocina[[#This Row],[Costo Unitario]]*Tabla_cocina[[#This Row],[Cantidad Ordenada]]</f>
        <v>51</v>
      </c>
      <c r="N1307" s="12">
        <f>(Tabla_cocina[[#This Row],[Ganancia Neta]]/Tabla_cocina[[#This Row],[Costo]])</f>
        <v>0.70588235294117652</v>
      </c>
      <c r="O1307" s="17">
        <f>Tabla_cocina[[#This Row],[Tiempo de Preparacion]]/1440</f>
        <v>4.0972222222222222E-2</v>
      </c>
    </row>
    <row r="1308" spans="1:15" x14ac:dyDescent="0.3">
      <c r="A1308" s="1">
        <v>532</v>
      </c>
      <c r="B1308" s="1">
        <v>13</v>
      </c>
      <c r="C1308" s="2" t="s">
        <v>23</v>
      </c>
      <c r="D1308" s="2" t="s">
        <v>100</v>
      </c>
      <c r="E1308" s="3">
        <v>13</v>
      </c>
      <c r="F1308" s="3">
        <v>21</v>
      </c>
      <c r="G1308" s="1">
        <v>1</v>
      </c>
      <c r="H1308" s="1">
        <v>24</v>
      </c>
      <c r="I1308" s="2" t="s">
        <v>8</v>
      </c>
      <c r="J1308" s="7">
        <f>Tabla_cocina[[#This Row],[Precio Unitario]]*Tabla_cocina[[#This Row],[Cantidad Ordenada]]</f>
        <v>21</v>
      </c>
      <c r="K1308" s="7">
        <f>Tabla_cocina[[#This Row],[Total del Pedido]]</f>
        <v>21</v>
      </c>
      <c r="L1308" s="7">
        <f>Tabla_cocina[[#This Row],[Ganancia Bruta]]-Tabla_cocina[[#This Row],[Costo]]</f>
        <v>8</v>
      </c>
      <c r="M1308" s="7">
        <f>Tabla_cocina[[#This Row],[Costo Unitario]]*Tabla_cocina[[#This Row],[Cantidad Ordenada]]</f>
        <v>13</v>
      </c>
      <c r="N1308" s="12">
        <f>(Tabla_cocina[[#This Row],[Ganancia Neta]]/Tabla_cocina[[#This Row],[Costo]])</f>
        <v>0.61538461538461542</v>
      </c>
      <c r="O1308" s="17">
        <f>Tabla_cocina[[#This Row],[Tiempo de Preparacion]]/1440</f>
        <v>1.6666666666666666E-2</v>
      </c>
    </row>
    <row r="1309" spans="1:15" x14ac:dyDescent="0.3">
      <c r="A1309" s="1">
        <v>532</v>
      </c>
      <c r="B1309" s="1">
        <v>13</v>
      </c>
      <c r="C1309" s="2" t="s">
        <v>25</v>
      </c>
      <c r="D1309" s="2" t="s">
        <v>102</v>
      </c>
      <c r="E1309" s="3">
        <v>15</v>
      </c>
      <c r="F1309" s="3">
        <v>26</v>
      </c>
      <c r="G1309" s="1">
        <v>2</v>
      </c>
      <c r="H1309" s="1">
        <v>28</v>
      </c>
      <c r="I1309" s="2" t="s">
        <v>6</v>
      </c>
      <c r="J1309" s="7">
        <f>Tabla_cocina[[#This Row],[Precio Unitario]]*Tabla_cocina[[#This Row],[Cantidad Ordenada]]</f>
        <v>52</v>
      </c>
      <c r="K1309" s="7">
        <f>Tabla_cocina[[#This Row],[Total del Pedido]]</f>
        <v>52</v>
      </c>
      <c r="L1309" s="7">
        <f>Tabla_cocina[[#This Row],[Ganancia Bruta]]-Tabla_cocina[[#This Row],[Costo]]</f>
        <v>22</v>
      </c>
      <c r="M1309" s="7">
        <f>Tabla_cocina[[#This Row],[Costo Unitario]]*Tabla_cocina[[#This Row],[Cantidad Ordenada]]</f>
        <v>30</v>
      </c>
      <c r="N1309" s="12">
        <f>(Tabla_cocina[[#This Row],[Ganancia Neta]]/Tabla_cocina[[#This Row],[Costo]])</f>
        <v>0.73333333333333328</v>
      </c>
      <c r="O1309" s="17">
        <f>Tabla_cocina[[#This Row],[Tiempo de Preparacion]]/1440</f>
        <v>1.9444444444444445E-2</v>
      </c>
    </row>
    <row r="1310" spans="1:15" x14ac:dyDescent="0.3">
      <c r="A1310" s="1">
        <v>532</v>
      </c>
      <c r="B1310" s="1">
        <v>13</v>
      </c>
      <c r="C1310" s="2" t="s">
        <v>18</v>
      </c>
      <c r="D1310" s="2" t="s">
        <v>95</v>
      </c>
      <c r="E1310" s="3">
        <v>19</v>
      </c>
      <c r="F1310" s="3">
        <v>32</v>
      </c>
      <c r="G1310" s="1">
        <v>2</v>
      </c>
      <c r="H1310" s="1">
        <v>7</v>
      </c>
      <c r="I1310" s="2" t="s">
        <v>8</v>
      </c>
      <c r="J1310" s="7">
        <f>Tabla_cocina[[#This Row],[Precio Unitario]]*Tabla_cocina[[#This Row],[Cantidad Ordenada]]</f>
        <v>64</v>
      </c>
      <c r="K1310" s="7">
        <f>Tabla_cocina[[#This Row],[Total del Pedido]]</f>
        <v>64</v>
      </c>
      <c r="L1310" s="7">
        <f>Tabla_cocina[[#This Row],[Ganancia Bruta]]-Tabla_cocina[[#This Row],[Costo]]</f>
        <v>26</v>
      </c>
      <c r="M1310" s="7">
        <f>Tabla_cocina[[#This Row],[Costo Unitario]]*Tabla_cocina[[#This Row],[Cantidad Ordenada]]</f>
        <v>38</v>
      </c>
      <c r="N1310" s="12">
        <f>(Tabla_cocina[[#This Row],[Ganancia Neta]]/Tabla_cocina[[#This Row],[Costo]])</f>
        <v>0.68421052631578949</v>
      </c>
      <c r="O1310" s="17">
        <f>Tabla_cocina[[#This Row],[Tiempo de Preparacion]]/1440</f>
        <v>4.8611111111111112E-3</v>
      </c>
    </row>
    <row r="1311" spans="1:15" x14ac:dyDescent="0.3">
      <c r="A1311" s="1">
        <v>533</v>
      </c>
      <c r="B1311" s="1">
        <v>1</v>
      </c>
      <c r="C1311" s="2" t="s">
        <v>21</v>
      </c>
      <c r="D1311" s="2" t="s">
        <v>98</v>
      </c>
      <c r="E1311" s="3">
        <v>12</v>
      </c>
      <c r="F1311" s="3">
        <v>20</v>
      </c>
      <c r="G1311" s="1">
        <v>1</v>
      </c>
      <c r="H1311" s="1">
        <v>34</v>
      </c>
      <c r="I1311" s="2" t="s">
        <v>6</v>
      </c>
      <c r="J1311" s="7">
        <f>Tabla_cocina[[#This Row],[Precio Unitario]]*Tabla_cocina[[#This Row],[Cantidad Ordenada]]</f>
        <v>20</v>
      </c>
      <c r="K1311" s="7">
        <f>Tabla_cocina[[#This Row],[Total del Pedido]]</f>
        <v>20</v>
      </c>
      <c r="L1311" s="7">
        <f>Tabla_cocina[[#This Row],[Ganancia Bruta]]-Tabla_cocina[[#This Row],[Costo]]</f>
        <v>8</v>
      </c>
      <c r="M1311" s="7">
        <f>Tabla_cocina[[#This Row],[Costo Unitario]]*Tabla_cocina[[#This Row],[Cantidad Ordenada]]</f>
        <v>12</v>
      </c>
      <c r="N1311" s="12">
        <f>(Tabla_cocina[[#This Row],[Ganancia Neta]]/Tabla_cocina[[#This Row],[Costo]])</f>
        <v>0.66666666666666663</v>
      </c>
      <c r="O1311" s="17">
        <f>Tabla_cocina[[#This Row],[Tiempo de Preparacion]]/1440</f>
        <v>2.361111111111111E-2</v>
      </c>
    </row>
    <row r="1312" spans="1:15" x14ac:dyDescent="0.3">
      <c r="A1312" s="1">
        <v>533</v>
      </c>
      <c r="B1312" s="1">
        <v>1</v>
      </c>
      <c r="C1312" s="2" t="s">
        <v>23</v>
      </c>
      <c r="D1312" s="2" t="s">
        <v>100</v>
      </c>
      <c r="E1312" s="3">
        <v>13</v>
      </c>
      <c r="F1312" s="3">
        <v>21</v>
      </c>
      <c r="G1312" s="1">
        <v>1</v>
      </c>
      <c r="H1312" s="1">
        <v>14</v>
      </c>
      <c r="I1312" s="2" t="s">
        <v>8</v>
      </c>
      <c r="J1312" s="7">
        <f>Tabla_cocina[[#This Row],[Precio Unitario]]*Tabla_cocina[[#This Row],[Cantidad Ordenada]]</f>
        <v>21</v>
      </c>
      <c r="K1312" s="7">
        <f>Tabla_cocina[[#This Row],[Total del Pedido]]</f>
        <v>21</v>
      </c>
      <c r="L1312" s="7">
        <f>Tabla_cocina[[#This Row],[Ganancia Bruta]]-Tabla_cocina[[#This Row],[Costo]]</f>
        <v>8</v>
      </c>
      <c r="M1312" s="7">
        <f>Tabla_cocina[[#This Row],[Costo Unitario]]*Tabla_cocina[[#This Row],[Cantidad Ordenada]]</f>
        <v>13</v>
      </c>
      <c r="N1312" s="12">
        <f>(Tabla_cocina[[#This Row],[Ganancia Neta]]/Tabla_cocina[[#This Row],[Costo]])</f>
        <v>0.61538461538461542</v>
      </c>
      <c r="O1312" s="17">
        <f>Tabla_cocina[[#This Row],[Tiempo de Preparacion]]/1440</f>
        <v>9.7222222222222224E-3</v>
      </c>
    </row>
    <row r="1313" spans="1:15" x14ac:dyDescent="0.3">
      <c r="A1313" s="1">
        <v>534</v>
      </c>
      <c r="B1313" s="1">
        <v>1</v>
      </c>
      <c r="C1313" s="2" t="s">
        <v>5</v>
      </c>
      <c r="D1313" s="2" t="s">
        <v>84</v>
      </c>
      <c r="E1313" s="3">
        <v>14</v>
      </c>
      <c r="F1313" s="3">
        <v>24</v>
      </c>
      <c r="G1313" s="1">
        <v>2</v>
      </c>
      <c r="H1313" s="1">
        <v>56</v>
      </c>
      <c r="I1313" s="2" t="s">
        <v>8</v>
      </c>
      <c r="J1313" s="7">
        <f>Tabla_cocina[[#This Row],[Precio Unitario]]*Tabla_cocina[[#This Row],[Cantidad Ordenada]]</f>
        <v>48</v>
      </c>
      <c r="K1313" s="7">
        <f>Tabla_cocina[[#This Row],[Total del Pedido]]</f>
        <v>48</v>
      </c>
      <c r="L1313" s="7">
        <f>Tabla_cocina[[#This Row],[Ganancia Bruta]]-Tabla_cocina[[#This Row],[Costo]]</f>
        <v>20</v>
      </c>
      <c r="M1313" s="7">
        <f>Tabla_cocina[[#This Row],[Costo Unitario]]*Tabla_cocina[[#This Row],[Cantidad Ordenada]]</f>
        <v>28</v>
      </c>
      <c r="N1313" s="12">
        <f>(Tabla_cocina[[#This Row],[Ganancia Neta]]/Tabla_cocina[[#This Row],[Costo]])</f>
        <v>0.7142857142857143</v>
      </c>
      <c r="O1313" s="17">
        <f>Tabla_cocina[[#This Row],[Tiempo de Preparacion]]/1440</f>
        <v>3.888888888888889E-2</v>
      </c>
    </row>
    <row r="1314" spans="1:15" x14ac:dyDescent="0.3">
      <c r="A1314" s="1">
        <v>534</v>
      </c>
      <c r="B1314" s="1">
        <v>1</v>
      </c>
      <c r="C1314" s="2" t="s">
        <v>13</v>
      </c>
      <c r="D1314" s="2" t="s">
        <v>90</v>
      </c>
      <c r="E1314" s="3">
        <v>17</v>
      </c>
      <c r="F1314" s="3">
        <v>29</v>
      </c>
      <c r="G1314" s="1">
        <v>1</v>
      </c>
      <c r="H1314" s="1">
        <v>10</v>
      </c>
      <c r="I1314" s="2" t="s">
        <v>8</v>
      </c>
      <c r="J1314" s="7">
        <f>Tabla_cocina[[#This Row],[Precio Unitario]]*Tabla_cocina[[#This Row],[Cantidad Ordenada]]</f>
        <v>29</v>
      </c>
      <c r="K1314" s="7">
        <f>Tabla_cocina[[#This Row],[Total del Pedido]]</f>
        <v>29</v>
      </c>
      <c r="L1314" s="7">
        <f>Tabla_cocina[[#This Row],[Ganancia Bruta]]-Tabla_cocina[[#This Row],[Costo]]</f>
        <v>12</v>
      </c>
      <c r="M1314" s="7">
        <f>Tabla_cocina[[#This Row],[Costo Unitario]]*Tabla_cocina[[#This Row],[Cantidad Ordenada]]</f>
        <v>17</v>
      </c>
      <c r="N1314" s="12">
        <f>(Tabla_cocina[[#This Row],[Ganancia Neta]]/Tabla_cocina[[#This Row],[Costo]])</f>
        <v>0.70588235294117652</v>
      </c>
      <c r="O1314" s="17">
        <f>Tabla_cocina[[#This Row],[Tiempo de Preparacion]]/1440</f>
        <v>6.9444444444444441E-3</v>
      </c>
    </row>
    <row r="1315" spans="1:15" x14ac:dyDescent="0.3">
      <c r="A1315" s="1">
        <v>534</v>
      </c>
      <c r="B1315" s="1">
        <v>1</v>
      </c>
      <c r="C1315" s="2" t="s">
        <v>17</v>
      </c>
      <c r="D1315" s="2" t="s">
        <v>94</v>
      </c>
      <c r="E1315" s="3">
        <v>21</v>
      </c>
      <c r="F1315" s="3">
        <v>35</v>
      </c>
      <c r="G1315" s="1">
        <v>2</v>
      </c>
      <c r="H1315" s="1">
        <v>10</v>
      </c>
      <c r="I1315" s="2" t="s">
        <v>6</v>
      </c>
      <c r="J1315" s="7">
        <f>Tabla_cocina[[#This Row],[Precio Unitario]]*Tabla_cocina[[#This Row],[Cantidad Ordenada]]</f>
        <v>70</v>
      </c>
      <c r="K1315" s="7">
        <f>Tabla_cocina[[#This Row],[Total del Pedido]]</f>
        <v>70</v>
      </c>
      <c r="L1315" s="7">
        <f>Tabla_cocina[[#This Row],[Ganancia Bruta]]-Tabla_cocina[[#This Row],[Costo]]</f>
        <v>28</v>
      </c>
      <c r="M1315" s="7">
        <f>Tabla_cocina[[#This Row],[Costo Unitario]]*Tabla_cocina[[#This Row],[Cantidad Ordenada]]</f>
        <v>42</v>
      </c>
      <c r="N1315" s="12">
        <f>(Tabla_cocina[[#This Row],[Ganancia Neta]]/Tabla_cocina[[#This Row],[Costo]])</f>
        <v>0.66666666666666663</v>
      </c>
      <c r="O1315" s="17">
        <f>Tabla_cocina[[#This Row],[Tiempo de Preparacion]]/1440</f>
        <v>6.9444444444444441E-3</v>
      </c>
    </row>
    <row r="1316" spans="1:15" x14ac:dyDescent="0.3">
      <c r="A1316" s="1">
        <v>535</v>
      </c>
      <c r="B1316" s="1">
        <v>15</v>
      </c>
      <c r="C1316" s="2" t="s">
        <v>11</v>
      </c>
      <c r="D1316" s="2" t="s">
        <v>88</v>
      </c>
      <c r="E1316" s="3">
        <v>25</v>
      </c>
      <c r="F1316" s="3">
        <v>40</v>
      </c>
      <c r="G1316" s="1">
        <v>3</v>
      </c>
      <c r="H1316" s="1">
        <v>48</v>
      </c>
      <c r="I1316" s="2" t="s">
        <v>8</v>
      </c>
      <c r="J1316" s="7">
        <f>Tabla_cocina[[#This Row],[Precio Unitario]]*Tabla_cocina[[#This Row],[Cantidad Ordenada]]</f>
        <v>120</v>
      </c>
      <c r="K1316" s="7">
        <f>Tabla_cocina[[#This Row],[Total del Pedido]]</f>
        <v>120</v>
      </c>
      <c r="L1316" s="7">
        <f>Tabla_cocina[[#This Row],[Ganancia Bruta]]-Tabla_cocina[[#This Row],[Costo]]</f>
        <v>45</v>
      </c>
      <c r="M1316" s="7">
        <f>Tabla_cocina[[#This Row],[Costo Unitario]]*Tabla_cocina[[#This Row],[Cantidad Ordenada]]</f>
        <v>75</v>
      </c>
      <c r="N1316" s="12">
        <f>(Tabla_cocina[[#This Row],[Ganancia Neta]]/Tabla_cocina[[#This Row],[Costo]])</f>
        <v>0.6</v>
      </c>
      <c r="O1316" s="17">
        <f>Tabla_cocina[[#This Row],[Tiempo de Preparacion]]/1440</f>
        <v>3.3333333333333333E-2</v>
      </c>
    </row>
    <row r="1317" spans="1:15" x14ac:dyDescent="0.3">
      <c r="A1317" s="1">
        <v>535</v>
      </c>
      <c r="B1317" s="1">
        <v>15</v>
      </c>
      <c r="C1317" s="2" t="s">
        <v>13</v>
      </c>
      <c r="D1317" s="2" t="s">
        <v>90</v>
      </c>
      <c r="E1317" s="3">
        <v>17</v>
      </c>
      <c r="F1317" s="3">
        <v>29</v>
      </c>
      <c r="G1317" s="1">
        <v>3</v>
      </c>
      <c r="H1317" s="1">
        <v>9</v>
      </c>
      <c r="I1317" s="2" t="s">
        <v>6</v>
      </c>
      <c r="J1317" s="7">
        <f>Tabla_cocina[[#This Row],[Precio Unitario]]*Tabla_cocina[[#This Row],[Cantidad Ordenada]]</f>
        <v>87</v>
      </c>
      <c r="K1317" s="7">
        <f>Tabla_cocina[[#This Row],[Total del Pedido]]</f>
        <v>87</v>
      </c>
      <c r="L1317" s="7">
        <f>Tabla_cocina[[#This Row],[Ganancia Bruta]]-Tabla_cocina[[#This Row],[Costo]]</f>
        <v>36</v>
      </c>
      <c r="M1317" s="7">
        <f>Tabla_cocina[[#This Row],[Costo Unitario]]*Tabla_cocina[[#This Row],[Cantidad Ordenada]]</f>
        <v>51</v>
      </c>
      <c r="N1317" s="12">
        <f>(Tabla_cocina[[#This Row],[Ganancia Neta]]/Tabla_cocina[[#This Row],[Costo]])</f>
        <v>0.70588235294117652</v>
      </c>
      <c r="O1317" s="17">
        <f>Tabla_cocina[[#This Row],[Tiempo de Preparacion]]/1440</f>
        <v>6.2500000000000003E-3</v>
      </c>
    </row>
    <row r="1318" spans="1:15" x14ac:dyDescent="0.3">
      <c r="A1318" s="1">
        <v>535</v>
      </c>
      <c r="B1318" s="1">
        <v>15</v>
      </c>
      <c r="C1318" s="2" t="s">
        <v>5</v>
      </c>
      <c r="D1318" s="2" t="s">
        <v>84</v>
      </c>
      <c r="E1318" s="3">
        <v>14</v>
      </c>
      <c r="F1318" s="3">
        <v>24</v>
      </c>
      <c r="G1318" s="1">
        <v>2</v>
      </c>
      <c r="H1318" s="1">
        <v>42</v>
      </c>
      <c r="I1318" s="2" t="s">
        <v>6</v>
      </c>
      <c r="J1318" s="7">
        <f>Tabla_cocina[[#This Row],[Precio Unitario]]*Tabla_cocina[[#This Row],[Cantidad Ordenada]]</f>
        <v>48</v>
      </c>
      <c r="K1318" s="7">
        <f>Tabla_cocina[[#This Row],[Total del Pedido]]</f>
        <v>48</v>
      </c>
      <c r="L1318" s="7">
        <f>Tabla_cocina[[#This Row],[Ganancia Bruta]]-Tabla_cocina[[#This Row],[Costo]]</f>
        <v>20</v>
      </c>
      <c r="M1318" s="7">
        <f>Tabla_cocina[[#This Row],[Costo Unitario]]*Tabla_cocina[[#This Row],[Cantidad Ordenada]]</f>
        <v>28</v>
      </c>
      <c r="N1318" s="12">
        <f>(Tabla_cocina[[#This Row],[Ganancia Neta]]/Tabla_cocina[[#This Row],[Costo]])</f>
        <v>0.7142857142857143</v>
      </c>
      <c r="O1318" s="17">
        <f>Tabla_cocina[[#This Row],[Tiempo de Preparacion]]/1440</f>
        <v>2.9166666666666667E-2</v>
      </c>
    </row>
    <row r="1319" spans="1:15" x14ac:dyDescent="0.3">
      <c r="A1319" s="1">
        <v>535</v>
      </c>
      <c r="B1319" s="1">
        <v>15</v>
      </c>
      <c r="C1319" s="2" t="s">
        <v>23</v>
      </c>
      <c r="D1319" s="2" t="s">
        <v>100</v>
      </c>
      <c r="E1319" s="3">
        <v>13</v>
      </c>
      <c r="F1319" s="3">
        <v>21</v>
      </c>
      <c r="G1319" s="1">
        <v>1</v>
      </c>
      <c r="H1319" s="1">
        <v>14</v>
      </c>
      <c r="I1319" s="2" t="s">
        <v>6</v>
      </c>
      <c r="J1319" s="7">
        <f>Tabla_cocina[[#This Row],[Precio Unitario]]*Tabla_cocina[[#This Row],[Cantidad Ordenada]]</f>
        <v>21</v>
      </c>
      <c r="K1319" s="7">
        <f>Tabla_cocina[[#This Row],[Total del Pedido]]</f>
        <v>21</v>
      </c>
      <c r="L1319" s="7">
        <f>Tabla_cocina[[#This Row],[Ganancia Bruta]]-Tabla_cocina[[#This Row],[Costo]]</f>
        <v>8</v>
      </c>
      <c r="M1319" s="7">
        <f>Tabla_cocina[[#This Row],[Costo Unitario]]*Tabla_cocina[[#This Row],[Cantidad Ordenada]]</f>
        <v>13</v>
      </c>
      <c r="N1319" s="12">
        <f>(Tabla_cocina[[#This Row],[Ganancia Neta]]/Tabla_cocina[[#This Row],[Costo]])</f>
        <v>0.61538461538461542</v>
      </c>
      <c r="O1319" s="17">
        <f>Tabla_cocina[[#This Row],[Tiempo de Preparacion]]/1440</f>
        <v>9.7222222222222224E-3</v>
      </c>
    </row>
    <row r="1320" spans="1:15" x14ac:dyDescent="0.3">
      <c r="A1320" s="1">
        <v>536</v>
      </c>
      <c r="B1320" s="1">
        <v>9</v>
      </c>
      <c r="C1320" s="2" t="s">
        <v>24</v>
      </c>
      <c r="D1320" s="2" t="s">
        <v>101</v>
      </c>
      <c r="E1320" s="3">
        <v>10</v>
      </c>
      <c r="F1320" s="3">
        <v>18</v>
      </c>
      <c r="G1320" s="1">
        <v>1</v>
      </c>
      <c r="H1320" s="1">
        <v>29</v>
      </c>
      <c r="I1320" s="2" t="s">
        <v>8</v>
      </c>
      <c r="J1320" s="7">
        <f>Tabla_cocina[[#This Row],[Precio Unitario]]*Tabla_cocina[[#This Row],[Cantidad Ordenada]]</f>
        <v>18</v>
      </c>
      <c r="K1320" s="7">
        <f>Tabla_cocina[[#This Row],[Total del Pedido]]</f>
        <v>18</v>
      </c>
      <c r="L1320" s="7">
        <f>Tabla_cocina[[#This Row],[Ganancia Bruta]]-Tabla_cocina[[#This Row],[Costo]]</f>
        <v>8</v>
      </c>
      <c r="M1320" s="7">
        <f>Tabla_cocina[[#This Row],[Costo Unitario]]*Tabla_cocina[[#This Row],[Cantidad Ordenada]]</f>
        <v>10</v>
      </c>
      <c r="N1320" s="12">
        <f>(Tabla_cocina[[#This Row],[Ganancia Neta]]/Tabla_cocina[[#This Row],[Costo]])</f>
        <v>0.8</v>
      </c>
      <c r="O1320" s="17">
        <f>Tabla_cocina[[#This Row],[Tiempo de Preparacion]]/1440</f>
        <v>2.013888888888889E-2</v>
      </c>
    </row>
    <row r="1321" spans="1:15" x14ac:dyDescent="0.3">
      <c r="A1321" s="1">
        <v>536</v>
      </c>
      <c r="B1321" s="1">
        <v>9</v>
      </c>
      <c r="C1321" s="2" t="s">
        <v>13</v>
      </c>
      <c r="D1321" s="2" t="s">
        <v>90</v>
      </c>
      <c r="E1321" s="3">
        <v>17</v>
      </c>
      <c r="F1321" s="3">
        <v>29</v>
      </c>
      <c r="G1321" s="1">
        <v>2</v>
      </c>
      <c r="H1321" s="1">
        <v>52</v>
      </c>
      <c r="I1321" s="2" t="s">
        <v>6</v>
      </c>
      <c r="J1321" s="7">
        <f>Tabla_cocina[[#This Row],[Precio Unitario]]*Tabla_cocina[[#This Row],[Cantidad Ordenada]]</f>
        <v>58</v>
      </c>
      <c r="K1321" s="7">
        <f>Tabla_cocina[[#This Row],[Total del Pedido]]</f>
        <v>58</v>
      </c>
      <c r="L1321" s="7">
        <f>Tabla_cocina[[#This Row],[Ganancia Bruta]]-Tabla_cocina[[#This Row],[Costo]]</f>
        <v>24</v>
      </c>
      <c r="M1321" s="7">
        <f>Tabla_cocina[[#This Row],[Costo Unitario]]*Tabla_cocina[[#This Row],[Cantidad Ordenada]]</f>
        <v>34</v>
      </c>
      <c r="N1321" s="12">
        <f>(Tabla_cocina[[#This Row],[Ganancia Neta]]/Tabla_cocina[[#This Row],[Costo]])</f>
        <v>0.70588235294117652</v>
      </c>
      <c r="O1321" s="17">
        <f>Tabla_cocina[[#This Row],[Tiempo de Preparacion]]/1440</f>
        <v>3.6111111111111108E-2</v>
      </c>
    </row>
    <row r="1322" spans="1:15" x14ac:dyDescent="0.3">
      <c r="A1322" s="1">
        <v>536</v>
      </c>
      <c r="B1322" s="1">
        <v>9</v>
      </c>
      <c r="C1322" s="2" t="s">
        <v>22</v>
      </c>
      <c r="D1322" s="2" t="s">
        <v>99</v>
      </c>
      <c r="E1322" s="3">
        <v>14</v>
      </c>
      <c r="F1322" s="3">
        <v>23</v>
      </c>
      <c r="G1322" s="1">
        <v>2</v>
      </c>
      <c r="H1322" s="1">
        <v>38</v>
      </c>
      <c r="I1322" s="2" t="s">
        <v>6</v>
      </c>
      <c r="J1322" s="7">
        <f>Tabla_cocina[[#This Row],[Precio Unitario]]*Tabla_cocina[[#This Row],[Cantidad Ordenada]]</f>
        <v>46</v>
      </c>
      <c r="K1322" s="7">
        <f>Tabla_cocina[[#This Row],[Total del Pedido]]</f>
        <v>46</v>
      </c>
      <c r="L1322" s="7">
        <f>Tabla_cocina[[#This Row],[Ganancia Bruta]]-Tabla_cocina[[#This Row],[Costo]]</f>
        <v>18</v>
      </c>
      <c r="M1322" s="7">
        <f>Tabla_cocina[[#This Row],[Costo Unitario]]*Tabla_cocina[[#This Row],[Cantidad Ordenada]]</f>
        <v>28</v>
      </c>
      <c r="N1322" s="12">
        <f>(Tabla_cocina[[#This Row],[Ganancia Neta]]/Tabla_cocina[[#This Row],[Costo]])</f>
        <v>0.6428571428571429</v>
      </c>
      <c r="O1322" s="17">
        <f>Tabla_cocina[[#This Row],[Tiempo de Preparacion]]/1440</f>
        <v>2.6388888888888889E-2</v>
      </c>
    </row>
    <row r="1323" spans="1:15" x14ac:dyDescent="0.3">
      <c r="A1323" s="1">
        <v>536</v>
      </c>
      <c r="B1323" s="1">
        <v>9</v>
      </c>
      <c r="C1323" s="2" t="s">
        <v>7</v>
      </c>
      <c r="D1323" s="2" t="s">
        <v>85</v>
      </c>
      <c r="E1323" s="3">
        <v>18</v>
      </c>
      <c r="F1323" s="3">
        <v>30</v>
      </c>
      <c r="G1323" s="1">
        <v>3</v>
      </c>
      <c r="H1323" s="1">
        <v>33</v>
      </c>
      <c r="I1323" s="2" t="s">
        <v>6</v>
      </c>
      <c r="J1323" s="7">
        <f>Tabla_cocina[[#This Row],[Precio Unitario]]*Tabla_cocina[[#This Row],[Cantidad Ordenada]]</f>
        <v>90</v>
      </c>
      <c r="K1323" s="7">
        <f>Tabla_cocina[[#This Row],[Total del Pedido]]</f>
        <v>90</v>
      </c>
      <c r="L1323" s="7">
        <f>Tabla_cocina[[#This Row],[Ganancia Bruta]]-Tabla_cocina[[#This Row],[Costo]]</f>
        <v>36</v>
      </c>
      <c r="M1323" s="7">
        <f>Tabla_cocina[[#This Row],[Costo Unitario]]*Tabla_cocina[[#This Row],[Cantidad Ordenada]]</f>
        <v>54</v>
      </c>
      <c r="N1323" s="12">
        <f>(Tabla_cocina[[#This Row],[Ganancia Neta]]/Tabla_cocina[[#This Row],[Costo]])</f>
        <v>0.66666666666666663</v>
      </c>
      <c r="O1323" s="17">
        <f>Tabla_cocina[[#This Row],[Tiempo de Preparacion]]/1440</f>
        <v>2.2916666666666665E-2</v>
      </c>
    </row>
    <row r="1324" spans="1:15" x14ac:dyDescent="0.3">
      <c r="A1324" s="1">
        <v>537</v>
      </c>
      <c r="B1324" s="1">
        <v>18</v>
      </c>
      <c r="C1324" s="2" t="s">
        <v>23</v>
      </c>
      <c r="D1324" s="2" t="s">
        <v>100</v>
      </c>
      <c r="E1324" s="3">
        <v>13</v>
      </c>
      <c r="F1324" s="3">
        <v>21</v>
      </c>
      <c r="G1324" s="1">
        <v>3</v>
      </c>
      <c r="H1324" s="1">
        <v>21</v>
      </c>
      <c r="I1324" s="2" t="s">
        <v>8</v>
      </c>
      <c r="J1324" s="7">
        <f>Tabla_cocina[[#This Row],[Precio Unitario]]*Tabla_cocina[[#This Row],[Cantidad Ordenada]]</f>
        <v>63</v>
      </c>
      <c r="K1324" s="7">
        <f>Tabla_cocina[[#This Row],[Total del Pedido]]</f>
        <v>63</v>
      </c>
      <c r="L1324" s="7">
        <f>Tabla_cocina[[#This Row],[Ganancia Bruta]]-Tabla_cocina[[#This Row],[Costo]]</f>
        <v>24</v>
      </c>
      <c r="M1324" s="7">
        <f>Tabla_cocina[[#This Row],[Costo Unitario]]*Tabla_cocina[[#This Row],[Cantidad Ordenada]]</f>
        <v>39</v>
      </c>
      <c r="N1324" s="12">
        <f>(Tabla_cocina[[#This Row],[Ganancia Neta]]/Tabla_cocina[[#This Row],[Costo]])</f>
        <v>0.61538461538461542</v>
      </c>
      <c r="O1324" s="17">
        <f>Tabla_cocina[[#This Row],[Tiempo de Preparacion]]/1440</f>
        <v>1.4583333333333334E-2</v>
      </c>
    </row>
    <row r="1325" spans="1:15" x14ac:dyDescent="0.3">
      <c r="A1325" s="1">
        <v>538</v>
      </c>
      <c r="B1325" s="1">
        <v>14</v>
      </c>
      <c r="C1325" s="2" t="s">
        <v>7</v>
      </c>
      <c r="D1325" s="2" t="s">
        <v>85</v>
      </c>
      <c r="E1325" s="3">
        <v>18</v>
      </c>
      <c r="F1325" s="3">
        <v>30</v>
      </c>
      <c r="G1325" s="1">
        <v>1</v>
      </c>
      <c r="H1325" s="1">
        <v>55</v>
      </c>
      <c r="I1325" s="2" t="s">
        <v>8</v>
      </c>
      <c r="J1325" s="7">
        <f>Tabla_cocina[[#This Row],[Precio Unitario]]*Tabla_cocina[[#This Row],[Cantidad Ordenada]]</f>
        <v>30</v>
      </c>
      <c r="K1325" s="7">
        <f>Tabla_cocina[[#This Row],[Total del Pedido]]</f>
        <v>30</v>
      </c>
      <c r="L1325" s="7">
        <f>Tabla_cocina[[#This Row],[Ganancia Bruta]]-Tabla_cocina[[#This Row],[Costo]]</f>
        <v>12</v>
      </c>
      <c r="M1325" s="7">
        <f>Tabla_cocina[[#This Row],[Costo Unitario]]*Tabla_cocina[[#This Row],[Cantidad Ordenada]]</f>
        <v>18</v>
      </c>
      <c r="N1325" s="12">
        <f>(Tabla_cocina[[#This Row],[Ganancia Neta]]/Tabla_cocina[[#This Row],[Costo]])</f>
        <v>0.66666666666666663</v>
      </c>
      <c r="O1325" s="17">
        <f>Tabla_cocina[[#This Row],[Tiempo de Preparacion]]/1440</f>
        <v>3.8194444444444448E-2</v>
      </c>
    </row>
    <row r="1326" spans="1:15" x14ac:dyDescent="0.3">
      <c r="A1326" s="1">
        <v>538</v>
      </c>
      <c r="B1326" s="1">
        <v>14</v>
      </c>
      <c r="C1326" s="2" t="s">
        <v>22</v>
      </c>
      <c r="D1326" s="2" t="s">
        <v>99</v>
      </c>
      <c r="E1326" s="3">
        <v>14</v>
      </c>
      <c r="F1326" s="3">
        <v>23</v>
      </c>
      <c r="G1326" s="1">
        <v>1</v>
      </c>
      <c r="H1326" s="1">
        <v>39</v>
      </c>
      <c r="I1326" s="2" t="s">
        <v>6</v>
      </c>
      <c r="J1326" s="7">
        <f>Tabla_cocina[[#This Row],[Precio Unitario]]*Tabla_cocina[[#This Row],[Cantidad Ordenada]]</f>
        <v>23</v>
      </c>
      <c r="K1326" s="7">
        <f>Tabla_cocina[[#This Row],[Total del Pedido]]</f>
        <v>23</v>
      </c>
      <c r="L1326" s="7">
        <f>Tabla_cocina[[#This Row],[Ganancia Bruta]]-Tabla_cocina[[#This Row],[Costo]]</f>
        <v>9</v>
      </c>
      <c r="M1326" s="7">
        <f>Tabla_cocina[[#This Row],[Costo Unitario]]*Tabla_cocina[[#This Row],[Cantidad Ordenada]]</f>
        <v>14</v>
      </c>
      <c r="N1326" s="12">
        <f>(Tabla_cocina[[#This Row],[Ganancia Neta]]/Tabla_cocina[[#This Row],[Costo]])</f>
        <v>0.6428571428571429</v>
      </c>
      <c r="O1326" s="17">
        <f>Tabla_cocina[[#This Row],[Tiempo de Preparacion]]/1440</f>
        <v>2.7083333333333334E-2</v>
      </c>
    </row>
    <row r="1327" spans="1:15" x14ac:dyDescent="0.3">
      <c r="A1327" s="1">
        <v>538</v>
      </c>
      <c r="B1327" s="1">
        <v>14</v>
      </c>
      <c r="C1327" s="2" t="s">
        <v>14</v>
      </c>
      <c r="D1327" s="2" t="s">
        <v>91</v>
      </c>
      <c r="E1327" s="3">
        <v>20</v>
      </c>
      <c r="F1327" s="3">
        <v>33</v>
      </c>
      <c r="G1327" s="1">
        <v>1</v>
      </c>
      <c r="H1327" s="1">
        <v>58</v>
      </c>
      <c r="I1327" s="2" t="s">
        <v>8</v>
      </c>
      <c r="J1327" s="7">
        <f>Tabla_cocina[[#This Row],[Precio Unitario]]*Tabla_cocina[[#This Row],[Cantidad Ordenada]]</f>
        <v>33</v>
      </c>
      <c r="K1327" s="7">
        <f>Tabla_cocina[[#This Row],[Total del Pedido]]</f>
        <v>33</v>
      </c>
      <c r="L1327" s="7">
        <f>Tabla_cocina[[#This Row],[Ganancia Bruta]]-Tabla_cocina[[#This Row],[Costo]]</f>
        <v>13</v>
      </c>
      <c r="M1327" s="7">
        <f>Tabla_cocina[[#This Row],[Costo Unitario]]*Tabla_cocina[[#This Row],[Cantidad Ordenada]]</f>
        <v>20</v>
      </c>
      <c r="N1327" s="12">
        <f>(Tabla_cocina[[#This Row],[Ganancia Neta]]/Tabla_cocina[[#This Row],[Costo]])</f>
        <v>0.65</v>
      </c>
      <c r="O1327" s="17">
        <f>Tabla_cocina[[#This Row],[Tiempo de Preparacion]]/1440</f>
        <v>4.027777777777778E-2</v>
      </c>
    </row>
    <row r="1328" spans="1:15" x14ac:dyDescent="0.3">
      <c r="A1328" s="1">
        <v>538</v>
      </c>
      <c r="B1328" s="1">
        <v>14</v>
      </c>
      <c r="C1328" s="2" t="s">
        <v>15</v>
      </c>
      <c r="D1328" s="2" t="s">
        <v>92</v>
      </c>
      <c r="E1328" s="3">
        <v>16</v>
      </c>
      <c r="F1328" s="3">
        <v>28</v>
      </c>
      <c r="G1328" s="1">
        <v>2</v>
      </c>
      <c r="H1328" s="1">
        <v>46</v>
      </c>
      <c r="I1328" s="2" t="s">
        <v>6</v>
      </c>
      <c r="J1328" s="7">
        <f>Tabla_cocina[[#This Row],[Precio Unitario]]*Tabla_cocina[[#This Row],[Cantidad Ordenada]]</f>
        <v>56</v>
      </c>
      <c r="K1328" s="7">
        <f>Tabla_cocina[[#This Row],[Total del Pedido]]</f>
        <v>56</v>
      </c>
      <c r="L1328" s="7">
        <f>Tabla_cocina[[#This Row],[Ganancia Bruta]]-Tabla_cocina[[#This Row],[Costo]]</f>
        <v>24</v>
      </c>
      <c r="M1328" s="7">
        <f>Tabla_cocina[[#This Row],[Costo Unitario]]*Tabla_cocina[[#This Row],[Cantidad Ordenada]]</f>
        <v>32</v>
      </c>
      <c r="N1328" s="12">
        <f>(Tabla_cocina[[#This Row],[Ganancia Neta]]/Tabla_cocina[[#This Row],[Costo]])</f>
        <v>0.75</v>
      </c>
      <c r="O1328" s="17">
        <f>Tabla_cocina[[#This Row],[Tiempo de Preparacion]]/1440</f>
        <v>3.1944444444444442E-2</v>
      </c>
    </row>
    <row r="1329" spans="1:15" x14ac:dyDescent="0.3">
      <c r="A1329" s="1">
        <v>539</v>
      </c>
      <c r="B1329" s="1">
        <v>18</v>
      </c>
      <c r="C1329" s="2" t="s">
        <v>7</v>
      </c>
      <c r="D1329" s="2" t="s">
        <v>85</v>
      </c>
      <c r="E1329" s="3">
        <v>18</v>
      </c>
      <c r="F1329" s="3">
        <v>30</v>
      </c>
      <c r="G1329" s="1">
        <v>3</v>
      </c>
      <c r="H1329" s="1">
        <v>43</v>
      </c>
      <c r="I1329" s="2" t="s">
        <v>8</v>
      </c>
      <c r="J1329" s="7">
        <f>Tabla_cocina[[#This Row],[Precio Unitario]]*Tabla_cocina[[#This Row],[Cantidad Ordenada]]</f>
        <v>90</v>
      </c>
      <c r="K1329" s="7">
        <f>Tabla_cocina[[#This Row],[Total del Pedido]]</f>
        <v>90</v>
      </c>
      <c r="L1329" s="7">
        <f>Tabla_cocina[[#This Row],[Ganancia Bruta]]-Tabla_cocina[[#This Row],[Costo]]</f>
        <v>36</v>
      </c>
      <c r="M1329" s="7">
        <f>Tabla_cocina[[#This Row],[Costo Unitario]]*Tabla_cocina[[#This Row],[Cantidad Ordenada]]</f>
        <v>54</v>
      </c>
      <c r="N1329" s="12">
        <f>(Tabla_cocina[[#This Row],[Ganancia Neta]]/Tabla_cocina[[#This Row],[Costo]])</f>
        <v>0.66666666666666663</v>
      </c>
      <c r="O1329" s="17">
        <f>Tabla_cocina[[#This Row],[Tiempo de Preparacion]]/1440</f>
        <v>2.9861111111111113E-2</v>
      </c>
    </row>
    <row r="1330" spans="1:15" x14ac:dyDescent="0.3">
      <c r="A1330" s="1">
        <v>539</v>
      </c>
      <c r="B1330" s="1">
        <v>18</v>
      </c>
      <c r="C1330" s="2" t="s">
        <v>10</v>
      </c>
      <c r="D1330" s="2" t="s">
        <v>87</v>
      </c>
      <c r="E1330" s="3">
        <v>16</v>
      </c>
      <c r="F1330" s="3">
        <v>27</v>
      </c>
      <c r="G1330" s="1">
        <v>1</v>
      </c>
      <c r="H1330" s="1">
        <v>40</v>
      </c>
      <c r="I1330" s="2" t="s">
        <v>8</v>
      </c>
      <c r="J1330" s="7">
        <f>Tabla_cocina[[#This Row],[Precio Unitario]]*Tabla_cocina[[#This Row],[Cantidad Ordenada]]</f>
        <v>27</v>
      </c>
      <c r="K1330" s="7">
        <f>Tabla_cocina[[#This Row],[Total del Pedido]]</f>
        <v>27</v>
      </c>
      <c r="L1330" s="7">
        <f>Tabla_cocina[[#This Row],[Ganancia Bruta]]-Tabla_cocina[[#This Row],[Costo]]</f>
        <v>11</v>
      </c>
      <c r="M1330" s="7">
        <f>Tabla_cocina[[#This Row],[Costo Unitario]]*Tabla_cocina[[#This Row],[Cantidad Ordenada]]</f>
        <v>16</v>
      </c>
      <c r="N1330" s="12">
        <f>(Tabla_cocina[[#This Row],[Ganancia Neta]]/Tabla_cocina[[#This Row],[Costo]])</f>
        <v>0.6875</v>
      </c>
      <c r="O1330" s="17">
        <f>Tabla_cocina[[#This Row],[Tiempo de Preparacion]]/1440</f>
        <v>2.7777777777777776E-2</v>
      </c>
    </row>
    <row r="1331" spans="1:15" x14ac:dyDescent="0.3">
      <c r="A1331" s="1">
        <v>539</v>
      </c>
      <c r="B1331" s="1">
        <v>18</v>
      </c>
      <c r="C1331" s="2" t="s">
        <v>13</v>
      </c>
      <c r="D1331" s="2" t="s">
        <v>90</v>
      </c>
      <c r="E1331" s="3">
        <v>17</v>
      </c>
      <c r="F1331" s="3">
        <v>29</v>
      </c>
      <c r="G1331" s="1">
        <v>3</v>
      </c>
      <c r="H1331" s="1">
        <v>18</v>
      </c>
      <c r="I1331" s="2" t="s">
        <v>6</v>
      </c>
      <c r="J1331" s="7">
        <f>Tabla_cocina[[#This Row],[Precio Unitario]]*Tabla_cocina[[#This Row],[Cantidad Ordenada]]</f>
        <v>87</v>
      </c>
      <c r="K1331" s="7">
        <f>Tabla_cocina[[#This Row],[Total del Pedido]]</f>
        <v>87</v>
      </c>
      <c r="L1331" s="7">
        <f>Tabla_cocina[[#This Row],[Ganancia Bruta]]-Tabla_cocina[[#This Row],[Costo]]</f>
        <v>36</v>
      </c>
      <c r="M1331" s="7">
        <f>Tabla_cocina[[#This Row],[Costo Unitario]]*Tabla_cocina[[#This Row],[Cantidad Ordenada]]</f>
        <v>51</v>
      </c>
      <c r="N1331" s="12">
        <f>(Tabla_cocina[[#This Row],[Ganancia Neta]]/Tabla_cocina[[#This Row],[Costo]])</f>
        <v>0.70588235294117652</v>
      </c>
      <c r="O1331" s="17">
        <f>Tabla_cocina[[#This Row],[Tiempo de Preparacion]]/1440</f>
        <v>1.2500000000000001E-2</v>
      </c>
    </row>
    <row r="1332" spans="1:15" x14ac:dyDescent="0.3">
      <c r="A1332" s="1">
        <v>539</v>
      </c>
      <c r="B1332" s="1">
        <v>18</v>
      </c>
      <c r="C1332" s="2" t="s">
        <v>24</v>
      </c>
      <c r="D1332" s="2" t="s">
        <v>101</v>
      </c>
      <c r="E1332" s="3">
        <v>10</v>
      </c>
      <c r="F1332" s="3">
        <v>18</v>
      </c>
      <c r="G1332" s="1">
        <v>2</v>
      </c>
      <c r="H1332" s="1">
        <v>28</v>
      </c>
      <c r="I1332" s="2" t="s">
        <v>6</v>
      </c>
      <c r="J1332" s="7">
        <f>Tabla_cocina[[#This Row],[Precio Unitario]]*Tabla_cocina[[#This Row],[Cantidad Ordenada]]</f>
        <v>36</v>
      </c>
      <c r="K1332" s="7">
        <f>Tabla_cocina[[#This Row],[Total del Pedido]]</f>
        <v>36</v>
      </c>
      <c r="L1332" s="7">
        <f>Tabla_cocina[[#This Row],[Ganancia Bruta]]-Tabla_cocina[[#This Row],[Costo]]</f>
        <v>16</v>
      </c>
      <c r="M1332" s="7">
        <f>Tabla_cocina[[#This Row],[Costo Unitario]]*Tabla_cocina[[#This Row],[Cantidad Ordenada]]</f>
        <v>20</v>
      </c>
      <c r="N1332" s="12">
        <f>(Tabla_cocina[[#This Row],[Ganancia Neta]]/Tabla_cocina[[#This Row],[Costo]])</f>
        <v>0.8</v>
      </c>
      <c r="O1332" s="17">
        <f>Tabla_cocina[[#This Row],[Tiempo de Preparacion]]/1440</f>
        <v>1.9444444444444445E-2</v>
      </c>
    </row>
    <row r="1333" spans="1:15" x14ac:dyDescent="0.3">
      <c r="A1333" s="1">
        <v>540</v>
      </c>
      <c r="B1333" s="1">
        <v>6</v>
      </c>
      <c r="C1333" s="2" t="s">
        <v>24</v>
      </c>
      <c r="D1333" s="2" t="s">
        <v>101</v>
      </c>
      <c r="E1333" s="3">
        <v>10</v>
      </c>
      <c r="F1333" s="3">
        <v>18</v>
      </c>
      <c r="G1333" s="1">
        <v>3</v>
      </c>
      <c r="H1333" s="1">
        <v>47</v>
      </c>
      <c r="I1333" s="2" t="s">
        <v>6</v>
      </c>
      <c r="J1333" s="7">
        <f>Tabla_cocina[[#This Row],[Precio Unitario]]*Tabla_cocina[[#This Row],[Cantidad Ordenada]]</f>
        <v>54</v>
      </c>
      <c r="K1333" s="7">
        <f>Tabla_cocina[[#This Row],[Total del Pedido]]</f>
        <v>54</v>
      </c>
      <c r="L1333" s="7">
        <f>Tabla_cocina[[#This Row],[Ganancia Bruta]]-Tabla_cocina[[#This Row],[Costo]]</f>
        <v>24</v>
      </c>
      <c r="M1333" s="7">
        <f>Tabla_cocina[[#This Row],[Costo Unitario]]*Tabla_cocina[[#This Row],[Cantidad Ordenada]]</f>
        <v>30</v>
      </c>
      <c r="N1333" s="12">
        <f>(Tabla_cocina[[#This Row],[Ganancia Neta]]/Tabla_cocina[[#This Row],[Costo]])</f>
        <v>0.8</v>
      </c>
      <c r="O1333" s="17">
        <f>Tabla_cocina[[#This Row],[Tiempo de Preparacion]]/1440</f>
        <v>3.2638888888888891E-2</v>
      </c>
    </row>
    <row r="1334" spans="1:15" x14ac:dyDescent="0.3">
      <c r="A1334" s="1">
        <v>540</v>
      </c>
      <c r="B1334" s="1">
        <v>6</v>
      </c>
      <c r="C1334" s="2" t="s">
        <v>17</v>
      </c>
      <c r="D1334" s="2" t="s">
        <v>94</v>
      </c>
      <c r="E1334" s="3">
        <v>21</v>
      </c>
      <c r="F1334" s="3">
        <v>35</v>
      </c>
      <c r="G1334" s="1">
        <v>2</v>
      </c>
      <c r="H1334" s="1">
        <v>35</v>
      </c>
      <c r="I1334" s="2" t="s">
        <v>6</v>
      </c>
      <c r="J1334" s="7">
        <f>Tabla_cocina[[#This Row],[Precio Unitario]]*Tabla_cocina[[#This Row],[Cantidad Ordenada]]</f>
        <v>70</v>
      </c>
      <c r="K1334" s="7">
        <f>Tabla_cocina[[#This Row],[Total del Pedido]]</f>
        <v>70</v>
      </c>
      <c r="L1334" s="7">
        <f>Tabla_cocina[[#This Row],[Ganancia Bruta]]-Tabla_cocina[[#This Row],[Costo]]</f>
        <v>28</v>
      </c>
      <c r="M1334" s="7">
        <f>Tabla_cocina[[#This Row],[Costo Unitario]]*Tabla_cocina[[#This Row],[Cantidad Ordenada]]</f>
        <v>42</v>
      </c>
      <c r="N1334" s="12">
        <f>(Tabla_cocina[[#This Row],[Ganancia Neta]]/Tabla_cocina[[#This Row],[Costo]])</f>
        <v>0.66666666666666663</v>
      </c>
      <c r="O1334" s="17">
        <f>Tabla_cocina[[#This Row],[Tiempo de Preparacion]]/1440</f>
        <v>2.4305555555555556E-2</v>
      </c>
    </row>
    <row r="1335" spans="1:15" x14ac:dyDescent="0.3">
      <c r="A1335" s="1">
        <v>541</v>
      </c>
      <c r="B1335" s="1">
        <v>19</v>
      </c>
      <c r="C1335" s="2" t="s">
        <v>16</v>
      </c>
      <c r="D1335" s="2" t="s">
        <v>93</v>
      </c>
      <c r="E1335" s="3">
        <v>11</v>
      </c>
      <c r="F1335" s="3">
        <v>19</v>
      </c>
      <c r="G1335" s="1">
        <v>2</v>
      </c>
      <c r="H1335" s="1">
        <v>31</v>
      </c>
      <c r="I1335" s="2" t="s">
        <v>6</v>
      </c>
      <c r="J1335" s="7">
        <f>Tabla_cocina[[#This Row],[Precio Unitario]]*Tabla_cocina[[#This Row],[Cantidad Ordenada]]</f>
        <v>38</v>
      </c>
      <c r="K1335" s="7">
        <f>Tabla_cocina[[#This Row],[Total del Pedido]]</f>
        <v>38</v>
      </c>
      <c r="L1335" s="7">
        <f>Tabla_cocina[[#This Row],[Ganancia Bruta]]-Tabla_cocina[[#This Row],[Costo]]</f>
        <v>16</v>
      </c>
      <c r="M1335" s="7">
        <f>Tabla_cocina[[#This Row],[Costo Unitario]]*Tabla_cocina[[#This Row],[Cantidad Ordenada]]</f>
        <v>22</v>
      </c>
      <c r="N1335" s="12">
        <f>(Tabla_cocina[[#This Row],[Ganancia Neta]]/Tabla_cocina[[#This Row],[Costo]])</f>
        <v>0.72727272727272729</v>
      </c>
      <c r="O1335" s="17">
        <f>Tabla_cocina[[#This Row],[Tiempo de Preparacion]]/1440</f>
        <v>2.1527777777777778E-2</v>
      </c>
    </row>
    <row r="1336" spans="1:15" x14ac:dyDescent="0.3">
      <c r="A1336" s="1">
        <v>541</v>
      </c>
      <c r="B1336" s="1">
        <v>19</v>
      </c>
      <c r="C1336" s="2" t="s">
        <v>14</v>
      </c>
      <c r="D1336" s="2" t="s">
        <v>91</v>
      </c>
      <c r="E1336" s="3">
        <v>20</v>
      </c>
      <c r="F1336" s="3">
        <v>33</v>
      </c>
      <c r="G1336" s="1">
        <v>2</v>
      </c>
      <c r="H1336" s="1">
        <v>21</v>
      </c>
      <c r="I1336" s="2" t="s">
        <v>6</v>
      </c>
      <c r="J1336" s="7">
        <f>Tabla_cocina[[#This Row],[Precio Unitario]]*Tabla_cocina[[#This Row],[Cantidad Ordenada]]</f>
        <v>66</v>
      </c>
      <c r="K1336" s="7">
        <f>Tabla_cocina[[#This Row],[Total del Pedido]]</f>
        <v>66</v>
      </c>
      <c r="L1336" s="7">
        <f>Tabla_cocina[[#This Row],[Ganancia Bruta]]-Tabla_cocina[[#This Row],[Costo]]</f>
        <v>26</v>
      </c>
      <c r="M1336" s="7">
        <f>Tabla_cocina[[#This Row],[Costo Unitario]]*Tabla_cocina[[#This Row],[Cantidad Ordenada]]</f>
        <v>40</v>
      </c>
      <c r="N1336" s="12">
        <f>(Tabla_cocina[[#This Row],[Ganancia Neta]]/Tabla_cocina[[#This Row],[Costo]])</f>
        <v>0.65</v>
      </c>
      <c r="O1336" s="17">
        <f>Tabla_cocina[[#This Row],[Tiempo de Preparacion]]/1440</f>
        <v>1.4583333333333334E-2</v>
      </c>
    </row>
    <row r="1337" spans="1:15" x14ac:dyDescent="0.3">
      <c r="A1337" s="1">
        <v>541</v>
      </c>
      <c r="B1337" s="1">
        <v>19</v>
      </c>
      <c r="C1337" s="2" t="s">
        <v>13</v>
      </c>
      <c r="D1337" s="2" t="s">
        <v>90</v>
      </c>
      <c r="E1337" s="3">
        <v>17</v>
      </c>
      <c r="F1337" s="3">
        <v>29</v>
      </c>
      <c r="G1337" s="1">
        <v>1</v>
      </c>
      <c r="H1337" s="1">
        <v>35</v>
      </c>
      <c r="I1337" s="2" t="s">
        <v>6</v>
      </c>
      <c r="J1337" s="7">
        <f>Tabla_cocina[[#This Row],[Precio Unitario]]*Tabla_cocina[[#This Row],[Cantidad Ordenada]]</f>
        <v>29</v>
      </c>
      <c r="K1337" s="7">
        <f>Tabla_cocina[[#This Row],[Total del Pedido]]</f>
        <v>29</v>
      </c>
      <c r="L1337" s="7">
        <f>Tabla_cocina[[#This Row],[Ganancia Bruta]]-Tabla_cocina[[#This Row],[Costo]]</f>
        <v>12</v>
      </c>
      <c r="M1337" s="7">
        <f>Tabla_cocina[[#This Row],[Costo Unitario]]*Tabla_cocina[[#This Row],[Cantidad Ordenada]]</f>
        <v>17</v>
      </c>
      <c r="N1337" s="12">
        <f>(Tabla_cocina[[#This Row],[Ganancia Neta]]/Tabla_cocina[[#This Row],[Costo]])</f>
        <v>0.70588235294117652</v>
      </c>
      <c r="O1337" s="17">
        <f>Tabla_cocina[[#This Row],[Tiempo de Preparacion]]/1440</f>
        <v>2.4305555555555556E-2</v>
      </c>
    </row>
    <row r="1338" spans="1:15" x14ac:dyDescent="0.3">
      <c r="A1338" s="1">
        <v>541</v>
      </c>
      <c r="B1338" s="1">
        <v>19</v>
      </c>
      <c r="C1338" s="2" t="s">
        <v>22</v>
      </c>
      <c r="D1338" s="2" t="s">
        <v>99</v>
      </c>
      <c r="E1338" s="3">
        <v>14</v>
      </c>
      <c r="F1338" s="3">
        <v>23</v>
      </c>
      <c r="G1338" s="1">
        <v>3</v>
      </c>
      <c r="H1338" s="1">
        <v>37</v>
      </c>
      <c r="I1338" s="2" t="s">
        <v>6</v>
      </c>
      <c r="J1338" s="7">
        <f>Tabla_cocina[[#This Row],[Precio Unitario]]*Tabla_cocina[[#This Row],[Cantidad Ordenada]]</f>
        <v>69</v>
      </c>
      <c r="K1338" s="7">
        <f>Tabla_cocina[[#This Row],[Total del Pedido]]</f>
        <v>69</v>
      </c>
      <c r="L1338" s="7">
        <f>Tabla_cocina[[#This Row],[Ganancia Bruta]]-Tabla_cocina[[#This Row],[Costo]]</f>
        <v>27</v>
      </c>
      <c r="M1338" s="7">
        <f>Tabla_cocina[[#This Row],[Costo Unitario]]*Tabla_cocina[[#This Row],[Cantidad Ordenada]]</f>
        <v>42</v>
      </c>
      <c r="N1338" s="12">
        <f>(Tabla_cocina[[#This Row],[Ganancia Neta]]/Tabla_cocina[[#This Row],[Costo]])</f>
        <v>0.6428571428571429</v>
      </c>
      <c r="O1338" s="17">
        <f>Tabla_cocina[[#This Row],[Tiempo de Preparacion]]/1440</f>
        <v>2.5694444444444443E-2</v>
      </c>
    </row>
    <row r="1339" spans="1:15" x14ac:dyDescent="0.3">
      <c r="A1339" s="1">
        <v>542</v>
      </c>
      <c r="B1339" s="1">
        <v>9</v>
      </c>
      <c r="C1339" s="2" t="s">
        <v>20</v>
      </c>
      <c r="D1339" s="2" t="s">
        <v>97</v>
      </c>
      <c r="E1339" s="3">
        <v>20</v>
      </c>
      <c r="F1339" s="3">
        <v>34</v>
      </c>
      <c r="G1339" s="1">
        <v>2</v>
      </c>
      <c r="H1339" s="1">
        <v>17</v>
      </c>
      <c r="I1339" s="2" t="s">
        <v>8</v>
      </c>
      <c r="J1339" s="7">
        <f>Tabla_cocina[[#This Row],[Precio Unitario]]*Tabla_cocina[[#This Row],[Cantidad Ordenada]]</f>
        <v>68</v>
      </c>
      <c r="K1339" s="7">
        <f>Tabla_cocina[[#This Row],[Total del Pedido]]</f>
        <v>68</v>
      </c>
      <c r="L1339" s="7">
        <f>Tabla_cocina[[#This Row],[Ganancia Bruta]]-Tabla_cocina[[#This Row],[Costo]]</f>
        <v>28</v>
      </c>
      <c r="M1339" s="7">
        <f>Tabla_cocina[[#This Row],[Costo Unitario]]*Tabla_cocina[[#This Row],[Cantidad Ordenada]]</f>
        <v>40</v>
      </c>
      <c r="N1339" s="12">
        <f>(Tabla_cocina[[#This Row],[Ganancia Neta]]/Tabla_cocina[[#This Row],[Costo]])</f>
        <v>0.7</v>
      </c>
      <c r="O1339" s="17">
        <f>Tabla_cocina[[#This Row],[Tiempo de Preparacion]]/1440</f>
        <v>1.1805555555555555E-2</v>
      </c>
    </row>
    <row r="1340" spans="1:15" x14ac:dyDescent="0.3">
      <c r="A1340" s="1">
        <v>542</v>
      </c>
      <c r="B1340" s="1">
        <v>9</v>
      </c>
      <c r="C1340" s="2" t="s">
        <v>25</v>
      </c>
      <c r="D1340" s="2" t="s">
        <v>102</v>
      </c>
      <c r="E1340" s="3">
        <v>15</v>
      </c>
      <c r="F1340" s="3">
        <v>26</v>
      </c>
      <c r="G1340" s="1">
        <v>1</v>
      </c>
      <c r="H1340" s="1">
        <v>46</v>
      </c>
      <c r="I1340" s="2" t="s">
        <v>6</v>
      </c>
      <c r="J1340" s="7">
        <f>Tabla_cocina[[#This Row],[Precio Unitario]]*Tabla_cocina[[#This Row],[Cantidad Ordenada]]</f>
        <v>26</v>
      </c>
      <c r="K1340" s="7">
        <f>Tabla_cocina[[#This Row],[Total del Pedido]]</f>
        <v>26</v>
      </c>
      <c r="L1340" s="7">
        <f>Tabla_cocina[[#This Row],[Ganancia Bruta]]-Tabla_cocina[[#This Row],[Costo]]</f>
        <v>11</v>
      </c>
      <c r="M1340" s="7">
        <f>Tabla_cocina[[#This Row],[Costo Unitario]]*Tabla_cocina[[#This Row],[Cantidad Ordenada]]</f>
        <v>15</v>
      </c>
      <c r="N1340" s="12">
        <f>(Tabla_cocina[[#This Row],[Ganancia Neta]]/Tabla_cocina[[#This Row],[Costo]])</f>
        <v>0.73333333333333328</v>
      </c>
      <c r="O1340" s="17">
        <f>Tabla_cocina[[#This Row],[Tiempo de Preparacion]]/1440</f>
        <v>3.1944444444444442E-2</v>
      </c>
    </row>
    <row r="1341" spans="1:15" x14ac:dyDescent="0.3">
      <c r="A1341" s="1">
        <v>542</v>
      </c>
      <c r="B1341" s="1">
        <v>9</v>
      </c>
      <c r="C1341" s="2" t="s">
        <v>10</v>
      </c>
      <c r="D1341" s="2" t="s">
        <v>87</v>
      </c>
      <c r="E1341" s="3">
        <v>16</v>
      </c>
      <c r="F1341" s="3">
        <v>27</v>
      </c>
      <c r="G1341" s="1">
        <v>2</v>
      </c>
      <c r="H1341" s="1">
        <v>52</v>
      </c>
      <c r="I1341" s="2" t="s">
        <v>8</v>
      </c>
      <c r="J1341" s="7">
        <f>Tabla_cocina[[#This Row],[Precio Unitario]]*Tabla_cocina[[#This Row],[Cantidad Ordenada]]</f>
        <v>54</v>
      </c>
      <c r="K1341" s="7">
        <f>Tabla_cocina[[#This Row],[Total del Pedido]]</f>
        <v>54</v>
      </c>
      <c r="L1341" s="7">
        <f>Tabla_cocina[[#This Row],[Ganancia Bruta]]-Tabla_cocina[[#This Row],[Costo]]</f>
        <v>22</v>
      </c>
      <c r="M1341" s="7">
        <f>Tabla_cocina[[#This Row],[Costo Unitario]]*Tabla_cocina[[#This Row],[Cantidad Ordenada]]</f>
        <v>32</v>
      </c>
      <c r="N1341" s="12">
        <f>(Tabla_cocina[[#This Row],[Ganancia Neta]]/Tabla_cocina[[#This Row],[Costo]])</f>
        <v>0.6875</v>
      </c>
      <c r="O1341" s="17">
        <f>Tabla_cocina[[#This Row],[Tiempo de Preparacion]]/1440</f>
        <v>3.6111111111111108E-2</v>
      </c>
    </row>
    <row r="1342" spans="1:15" x14ac:dyDescent="0.3">
      <c r="A1342" s="1">
        <v>543</v>
      </c>
      <c r="B1342" s="1">
        <v>19</v>
      </c>
      <c r="C1342" s="2" t="s">
        <v>15</v>
      </c>
      <c r="D1342" s="2" t="s">
        <v>92</v>
      </c>
      <c r="E1342" s="3">
        <v>16</v>
      </c>
      <c r="F1342" s="3">
        <v>28</v>
      </c>
      <c r="G1342" s="1">
        <v>2</v>
      </c>
      <c r="H1342" s="1">
        <v>27</v>
      </c>
      <c r="I1342" s="2" t="s">
        <v>8</v>
      </c>
      <c r="J1342" s="7">
        <f>Tabla_cocina[[#This Row],[Precio Unitario]]*Tabla_cocina[[#This Row],[Cantidad Ordenada]]</f>
        <v>56</v>
      </c>
      <c r="K1342" s="7">
        <f>Tabla_cocina[[#This Row],[Total del Pedido]]</f>
        <v>56</v>
      </c>
      <c r="L1342" s="7">
        <f>Tabla_cocina[[#This Row],[Ganancia Bruta]]-Tabla_cocina[[#This Row],[Costo]]</f>
        <v>24</v>
      </c>
      <c r="M1342" s="7">
        <f>Tabla_cocina[[#This Row],[Costo Unitario]]*Tabla_cocina[[#This Row],[Cantidad Ordenada]]</f>
        <v>32</v>
      </c>
      <c r="N1342" s="12">
        <f>(Tabla_cocina[[#This Row],[Ganancia Neta]]/Tabla_cocina[[#This Row],[Costo]])</f>
        <v>0.75</v>
      </c>
      <c r="O1342" s="17">
        <f>Tabla_cocina[[#This Row],[Tiempo de Preparacion]]/1440</f>
        <v>1.8749999999999999E-2</v>
      </c>
    </row>
    <row r="1343" spans="1:15" x14ac:dyDescent="0.3">
      <c r="A1343" s="1">
        <v>543</v>
      </c>
      <c r="B1343" s="1">
        <v>19</v>
      </c>
      <c r="C1343" s="2" t="s">
        <v>10</v>
      </c>
      <c r="D1343" s="2" t="s">
        <v>87</v>
      </c>
      <c r="E1343" s="3">
        <v>16</v>
      </c>
      <c r="F1343" s="3">
        <v>27</v>
      </c>
      <c r="G1343" s="1">
        <v>2</v>
      </c>
      <c r="H1343" s="1">
        <v>5</v>
      </c>
      <c r="I1343" s="2" t="s">
        <v>6</v>
      </c>
      <c r="J1343" s="7">
        <f>Tabla_cocina[[#This Row],[Precio Unitario]]*Tabla_cocina[[#This Row],[Cantidad Ordenada]]</f>
        <v>54</v>
      </c>
      <c r="K1343" s="7">
        <f>Tabla_cocina[[#This Row],[Total del Pedido]]</f>
        <v>54</v>
      </c>
      <c r="L1343" s="7">
        <f>Tabla_cocina[[#This Row],[Ganancia Bruta]]-Tabla_cocina[[#This Row],[Costo]]</f>
        <v>22</v>
      </c>
      <c r="M1343" s="7">
        <f>Tabla_cocina[[#This Row],[Costo Unitario]]*Tabla_cocina[[#This Row],[Cantidad Ordenada]]</f>
        <v>32</v>
      </c>
      <c r="N1343" s="12">
        <f>(Tabla_cocina[[#This Row],[Ganancia Neta]]/Tabla_cocina[[#This Row],[Costo]])</f>
        <v>0.6875</v>
      </c>
      <c r="O1343" s="17">
        <f>Tabla_cocina[[#This Row],[Tiempo de Preparacion]]/1440</f>
        <v>3.472222222222222E-3</v>
      </c>
    </row>
    <row r="1344" spans="1:15" x14ac:dyDescent="0.3">
      <c r="A1344" s="1">
        <v>543</v>
      </c>
      <c r="B1344" s="1">
        <v>19</v>
      </c>
      <c r="C1344" s="2" t="s">
        <v>18</v>
      </c>
      <c r="D1344" s="2" t="s">
        <v>95</v>
      </c>
      <c r="E1344" s="3">
        <v>19</v>
      </c>
      <c r="F1344" s="3">
        <v>32</v>
      </c>
      <c r="G1344" s="1">
        <v>3</v>
      </c>
      <c r="H1344" s="1">
        <v>42</v>
      </c>
      <c r="I1344" s="2" t="s">
        <v>8</v>
      </c>
      <c r="J1344" s="7">
        <f>Tabla_cocina[[#This Row],[Precio Unitario]]*Tabla_cocina[[#This Row],[Cantidad Ordenada]]</f>
        <v>96</v>
      </c>
      <c r="K1344" s="7">
        <f>Tabla_cocina[[#This Row],[Total del Pedido]]</f>
        <v>96</v>
      </c>
      <c r="L1344" s="7">
        <f>Tabla_cocina[[#This Row],[Ganancia Bruta]]-Tabla_cocina[[#This Row],[Costo]]</f>
        <v>39</v>
      </c>
      <c r="M1344" s="7">
        <f>Tabla_cocina[[#This Row],[Costo Unitario]]*Tabla_cocina[[#This Row],[Cantidad Ordenada]]</f>
        <v>57</v>
      </c>
      <c r="N1344" s="12">
        <f>(Tabla_cocina[[#This Row],[Ganancia Neta]]/Tabla_cocina[[#This Row],[Costo]])</f>
        <v>0.68421052631578949</v>
      </c>
      <c r="O1344" s="17">
        <f>Tabla_cocina[[#This Row],[Tiempo de Preparacion]]/1440</f>
        <v>2.9166666666666667E-2</v>
      </c>
    </row>
    <row r="1345" spans="1:15" x14ac:dyDescent="0.3">
      <c r="A1345" s="1">
        <v>544</v>
      </c>
      <c r="B1345" s="1">
        <v>7</v>
      </c>
      <c r="C1345" s="2" t="s">
        <v>17</v>
      </c>
      <c r="D1345" s="2" t="s">
        <v>94</v>
      </c>
      <c r="E1345" s="3">
        <v>21</v>
      </c>
      <c r="F1345" s="3">
        <v>35</v>
      </c>
      <c r="G1345" s="1">
        <v>2</v>
      </c>
      <c r="H1345" s="1">
        <v>48</v>
      </c>
      <c r="I1345" s="2" t="s">
        <v>6</v>
      </c>
      <c r="J1345" s="7">
        <f>Tabla_cocina[[#This Row],[Precio Unitario]]*Tabla_cocina[[#This Row],[Cantidad Ordenada]]</f>
        <v>70</v>
      </c>
      <c r="K1345" s="7">
        <f>Tabla_cocina[[#This Row],[Total del Pedido]]</f>
        <v>70</v>
      </c>
      <c r="L1345" s="7">
        <f>Tabla_cocina[[#This Row],[Ganancia Bruta]]-Tabla_cocina[[#This Row],[Costo]]</f>
        <v>28</v>
      </c>
      <c r="M1345" s="7">
        <f>Tabla_cocina[[#This Row],[Costo Unitario]]*Tabla_cocina[[#This Row],[Cantidad Ordenada]]</f>
        <v>42</v>
      </c>
      <c r="N1345" s="12">
        <f>(Tabla_cocina[[#This Row],[Ganancia Neta]]/Tabla_cocina[[#This Row],[Costo]])</f>
        <v>0.66666666666666663</v>
      </c>
      <c r="O1345" s="17">
        <f>Tabla_cocina[[#This Row],[Tiempo de Preparacion]]/1440</f>
        <v>3.3333333333333333E-2</v>
      </c>
    </row>
    <row r="1346" spans="1:15" x14ac:dyDescent="0.3">
      <c r="A1346" s="1">
        <v>545</v>
      </c>
      <c r="B1346" s="1">
        <v>20</v>
      </c>
      <c r="C1346" s="2" t="s">
        <v>14</v>
      </c>
      <c r="D1346" s="2" t="s">
        <v>91</v>
      </c>
      <c r="E1346" s="3">
        <v>20</v>
      </c>
      <c r="F1346" s="3">
        <v>33</v>
      </c>
      <c r="G1346" s="1">
        <v>3</v>
      </c>
      <c r="H1346" s="1">
        <v>57</v>
      </c>
      <c r="I1346" s="2" t="s">
        <v>8</v>
      </c>
      <c r="J1346" s="7">
        <f>Tabla_cocina[[#This Row],[Precio Unitario]]*Tabla_cocina[[#This Row],[Cantidad Ordenada]]</f>
        <v>99</v>
      </c>
      <c r="K1346" s="7">
        <f>Tabla_cocina[[#This Row],[Total del Pedido]]</f>
        <v>99</v>
      </c>
      <c r="L1346" s="7">
        <f>Tabla_cocina[[#This Row],[Ganancia Bruta]]-Tabla_cocina[[#This Row],[Costo]]</f>
        <v>39</v>
      </c>
      <c r="M1346" s="7">
        <f>Tabla_cocina[[#This Row],[Costo Unitario]]*Tabla_cocina[[#This Row],[Cantidad Ordenada]]</f>
        <v>60</v>
      </c>
      <c r="N1346" s="12">
        <f>(Tabla_cocina[[#This Row],[Ganancia Neta]]/Tabla_cocina[[#This Row],[Costo]])</f>
        <v>0.65</v>
      </c>
      <c r="O1346" s="17">
        <f>Tabla_cocina[[#This Row],[Tiempo de Preparacion]]/1440</f>
        <v>3.9583333333333331E-2</v>
      </c>
    </row>
    <row r="1347" spans="1:15" x14ac:dyDescent="0.3">
      <c r="A1347" s="1">
        <v>545</v>
      </c>
      <c r="B1347" s="1">
        <v>20</v>
      </c>
      <c r="C1347" s="2" t="s">
        <v>9</v>
      </c>
      <c r="D1347" s="2" t="s">
        <v>86</v>
      </c>
      <c r="E1347" s="3">
        <v>19</v>
      </c>
      <c r="F1347" s="3">
        <v>31</v>
      </c>
      <c r="G1347" s="1">
        <v>1</v>
      </c>
      <c r="H1347" s="1">
        <v>42</v>
      </c>
      <c r="I1347" s="2" t="s">
        <v>8</v>
      </c>
      <c r="J1347" s="7">
        <f>Tabla_cocina[[#This Row],[Precio Unitario]]*Tabla_cocina[[#This Row],[Cantidad Ordenada]]</f>
        <v>31</v>
      </c>
      <c r="K1347" s="7">
        <f>Tabla_cocina[[#This Row],[Total del Pedido]]</f>
        <v>31</v>
      </c>
      <c r="L1347" s="7">
        <f>Tabla_cocina[[#This Row],[Ganancia Bruta]]-Tabla_cocina[[#This Row],[Costo]]</f>
        <v>12</v>
      </c>
      <c r="M1347" s="7">
        <f>Tabla_cocina[[#This Row],[Costo Unitario]]*Tabla_cocina[[#This Row],[Cantidad Ordenada]]</f>
        <v>19</v>
      </c>
      <c r="N1347" s="12">
        <f>(Tabla_cocina[[#This Row],[Ganancia Neta]]/Tabla_cocina[[#This Row],[Costo]])</f>
        <v>0.63157894736842102</v>
      </c>
      <c r="O1347" s="17">
        <f>Tabla_cocina[[#This Row],[Tiempo de Preparacion]]/1440</f>
        <v>2.9166666666666667E-2</v>
      </c>
    </row>
    <row r="1348" spans="1:15" x14ac:dyDescent="0.3">
      <c r="A1348" s="1">
        <v>546</v>
      </c>
      <c r="B1348" s="1">
        <v>5</v>
      </c>
      <c r="C1348" s="2" t="s">
        <v>18</v>
      </c>
      <c r="D1348" s="2" t="s">
        <v>95</v>
      </c>
      <c r="E1348" s="3">
        <v>19</v>
      </c>
      <c r="F1348" s="3">
        <v>32</v>
      </c>
      <c r="G1348" s="1">
        <v>2</v>
      </c>
      <c r="H1348" s="1">
        <v>33</v>
      </c>
      <c r="I1348" s="2" t="s">
        <v>8</v>
      </c>
      <c r="J1348" s="7">
        <f>Tabla_cocina[[#This Row],[Precio Unitario]]*Tabla_cocina[[#This Row],[Cantidad Ordenada]]</f>
        <v>64</v>
      </c>
      <c r="K1348" s="7">
        <f>Tabla_cocina[[#This Row],[Total del Pedido]]</f>
        <v>64</v>
      </c>
      <c r="L1348" s="7">
        <f>Tabla_cocina[[#This Row],[Ganancia Bruta]]-Tabla_cocina[[#This Row],[Costo]]</f>
        <v>26</v>
      </c>
      <c r="M1348" s="7">
        <f>Tabla_cocina[[#This Row],[Costo Unitario]]*Tabla_cocina[[#This Row],[Cantidad Ordenada]]</f>
        <v>38</v>
      </c>
      <c r="N1348" s="12">
        <f>(Tabla_cocina[[#This Row],[Ganancia Neta]]/Tabla_cocina[[#This Row],[Costo]])</f>
        <v>0.68421052631578949</v>
      </c>
      <c r="O1348" s="17">
        <f>Tabla_cocina[[#This Row],[Tiempo de Preparacion]]/1440</f>
        <v>2.2916666666666665E-2</v>
      </c>
    </row>
    <row r="1349" spans="1:15" x14ac:dyDescent="0.3">
      <c r="A1349" s="1">
        <v>546</v>
      </c>
      <c r="B1349" s="1">
        <v>5</v>
      </c>
      <c r="C1349" s="2" t="s">
        <v>15</v>
      </c>
      <c r="D1349" s="2" t="s">
        <v>92</v>
      </c>
      <c r="E1349" s="3">
        <v>16</v>
      </c>
      <c r="F1349" s="3">
        <v>28</v>
      </c>
      <c r="G1349" s="1">
        <v>1</v>
      </c>
      <c r="H1349" s="1">
        <v>58</v>
      </c>
      <c r="I1349" s="2" t="s">
        <v>8</v>
      </c>
      <c r="J1349" s="7">
        <f>Tabla_cocina[[#This Row],[Precio Unitario]]*Tabla_cocina[[#This Row],[Cantidad Ordenada]]</f>
        <v>28</v>
      </c>
      <c r="K1349" s="7">
        <f>Tabla_cocina[[#This Row],[Total del Pedido]]</f>
        <v>28</v>
      </c>
      <c r="L1349" s="7">
        <f>Tabla_cocina[[#This Row],[Ganancia Bruta]]-Tabla_cocina[[#This Row],[Costo]]</f>
        <v>12</v>
      </c>
      <c r="M1349" s="7">
        <f>Tabla_cocina[[#This Row],[Costo Unitario]]*Tabla_cocina[[#This Row],[Cantidad Ordenada]]</f>
        <v>16</v>
      </c>
      <c r="N1349" s="12">
        <f>(Tabla_cocina[[#This Row],[Ganancia Neta]]/Tabla_cocina[[#This Row],[Costo]])</f>
        <v>0.75</v>
      </c>
      <c r="O1349" s="17">
        <f>Tabla_cocina[[#This Row],[Tiempo de Preparacion]]/1440</f>
        <v>4.027777777777778E-2</v>
      </c>
    </row>
    <row r="1350" spans="1:15" x14ac:dyDescent="0.3">
      <c r="A1350" s="1">
        <v>547</v>
      </c>
      <c r="B1350" s="1">
        <v>9</v>
      </c>
      <c r="C1350" s="2" t="s">
        <v>9</v>
      </c>
      <c r="D1350" s="2" t="s">
        <v>86</v>
      </c>
      <c r="E1350" s="3">
        <v>19</v>
      </c>
      <c r="F1350" s="3">
        <v>31</v>
      </c>
      <c r="G1350" s="1">
        <v>3</v>
      </c>
      <c r="H1350" s="1">
        <v>13</v>
      </c>
      <c r="I1350" s="2" t="s">
        <v>6</v>
      </c>
      <c r="J1350" s="7">
        <f>Tabla_cocina[[#This Row],[Precio Unitario]]*Tabla_cocina[[#This Row],[Cantidad Ordenada]]</f>
        <v>93</v>
      </c>
      <c r="K1350" s="7">
        <f>Tabla_cocina[[#This Row],[Total del Pedido]]</f>
        <v>93</v>
      </c>
      <c r="L1350" s="7">
        <f>Tabla_cocina[[#This Row],[Ganancia Bruta]]-Tabla_cocina[[#This Row],[Costo]]</f>
        <v>36</v>
      </c>
      <c r="M1350" s="7">
        <f>Tabla_cocina[[#This Row],[Costo Unitario]]*Tabla_cocina[[#This Row],[Cantidad Ordenada]]</f>
        <v>57</v>
      </c>
      <c r="N1350" s="12">
        <f>(Tabla_cocina[[#This Row],[Ganancia Neta]]/Tabla_cocina[[#This Row],[Costo]])</f>
        <v>0.63157894736842102</v>
      </c>
      <c r="O1350" s="17">
        <f>Tabla_cocina[[#This Row],[Tiempo de Preparacion]]/1440</f>
        <v>9.0277777777777769E-3</v>
      </c>
    </row>
    <row r="1351" spans="1:15" x14ac:dyDescent="0.3">
      <c r="A1351" s="1">
        <v>547</v>
      </c>
      <c r="B1351" s="1">
        <v>9</v>
      </c>
      <c r="C1351" s="2" t="s">
        <v>14</v>
      </c>
      <c r="D1351" s="2" t="s">
        <v>91</v>
      </c>
      <c r="E1351" s="3">
        <v>20</v>
      </c>
      <c r="F1351" s="3">
        <v>33</v>
      </c>
      <c r="G1351" s="1">
        <v>3</v>
      </c>
      <c r="H1351" s="1">
        <v>54</v>
      </c>
      <c r="I1351" s="2" t="s">
        <v>8</v>
      </c>
      <c r="J1351" s="7">
        <f>Tabla_cocina[[#This Row],[Precio Unitario]]*Tabla_cocina[[#This Row],[Cantidad Ordenada]]</f>
        <v>99</v>
      </c>
      <c r="K1351" s="7">
        <f>Tabla_cocina[[#This Row],[Total del Pedido]]</f>
        <v>99</v>
      </c>
      <c r="L1351" s="7">
        <f>Tabla_cocina[[#This Row],[Ganancia Bruta]]-Tabla_cocina[[#This Row],[Costo]]</f>
        <v>39</v>
      </c>
      <c r="M1351" s="7">
        <f>Tabla_cocina[[#This Row],[Costo Unitario]]*Tabla_cocina[[#This Row],[Cantidad Ordenada]]</f>
        <v>60</v>
      </c>
      <c r="N1351" s="12">
        <f>(Tabla_cocina[[#This Row],[Ganancia Neta]]/Tabla_cocina[[#This Row],[Costo]])</f>
        <v>0.65</v>
      </c>
      <c r="O1351" s="17">
        <f>Tabla_cocina[[#This Row],[Tiempo de Preparacion]]/1440</f>
        <v>3.7499999999999999E-2</v>
      </c>
    </row>
    <row r="1352" spans="1:15" x14ac:dyDescent="0.3">
      <c r="A1352" s="1">
        <v>547</v>
      </c>
      <c r="B1352" s="1">
        <v>9</v>
      </c>
      <c r="C1352" s="2" t="s">
        <v>17</v>
      </c>
      <c r="D1352" s="2" t="s">
        <v>94</v>
      </c>
      <c r="E1352" s="3">
        <v>21</v>
      </c>
      <c r="F1352" s="3">
        <v>35</v>
      </c>
      <c r="G1352" s="1">
        <v>1</v>
      </c>
      <c r="H1352" s="1">
        <v>30</v>
      </c>
      <c r="I1352" s="2" t="s">
        <v>8</v>
      </c>
      <c r="J1352" s="7">
        <f>Tabla_cocina[[#This Row],[Precio Unitario]]*Tabla_cocina[[#This Row],[Cantidad Ordenada]]</f>
        <v>35</v>
      </c>
      <c r="K1352" s="7">
        <f>Tabla_cocina[[#This Row],[Total del Pedido]]</f>
        <v>35</v>
      </c>
      <c r="L1352" s="7">
        <f>Tabla_cocina[[#This Row],[Ganancia Bruta]]-Tabla_cocina[[#This Row],[Costo]]</f>
        <v>14</v>
      </c>
      <c r="M1352" s="7">
        <f>Tabla_cocina[[#This Row],[Costo Unitario]]*Tabla_cocina[[#This Row],[Cantidad Ordenada]]</f>
        <v>21</v>
      </c>
      <c r="N1352" s="12">
        <f>(Tabla_cocina[[#This Row],[Ganancia Neta]]/Tabla_cocina[[#This Row],[Costo]])</f>
        <v>0.66666666666666663</v>
      </c>
      <c r="O1352" s="17">
        <f>Tabla_cocina[[#This Row],[Tiempo de Preparacion]]/1440</f>
        <v>2.0833333333333332E-2</v>
      </c>
    </row>
    <row r="1353" spans="1:15" x14ac:dyDescent="0.3">
      <c r="A1353" s="1">
        <v>548</v>
      </c>
      <c r="B1353" s="1">
        <v>4</v>
      </c>
      <c r="C1353" s="2" t="s">
        <v>20</v>
      </c>
      <c r="D1353" s="2" t="s">
        <v>97</v>
      </c>
      <c r="E1353" s="3">
        <v>20</v>
      </c>
      <c r="F1353" s="3">
        <v>34</v>
      </c>
      <c r="G1353" s="1">
        <v>1</v>
      </c>
      <c r="H1353" s="1">
        <v>58</v>
      </c>
      <c r="I1353" s="2" t="s">
        <v>8</v>
      </c>
      <c r="J1353" s="7">
        <f>Tabla_cocina[[#This Row],[Precio Unitario]]*Tabla_cocina[[#This Row],[Cantidad Ordenada]]</f>
        <v>34</v>
      </c>
      <c r="K1353" s="7">
        <f>Tabla_cocina[[#This Row],[Total del Pedido]]</f>
        <v>34</v>
      </c>
      <c r="L1353" s="7">
        <f>Tabla_cocina[[#This Row],[Ganancia Bruta]]-Tabla_cocina[[#This Row],[Costo]]</f>
        <v>14</v>
      </c>
      <c r="M1353" s="7">
        <f>Tabla_cocina[[#This Row],[Costo Unitario]]*Tabla_cocina[[#This Row],[Cantidad Ordenada]]</f>
        <v>20</v>
      </c>
      <c r="N1353" s="12">
        <f>(Tabla_cocina[[#This Row],[Ganancia Neta]]/Tabla_cocina[[#This Row],[Costo]])</f>
        <v>0.7</v>
      </c>
      <c r="O1353" s="17">
        <f>Tabla_cocina[[#This Row],[Tiempo de Preparacion]]/1440</f>
        <v>4.027777777777778E-2</v>
      </c>
    </row>
    <row r="1354" spans="1:15" x14ac:dyDescent="0.3">
      <c r="A1354" s="1">
        <v>548</v>
      </c>
      <c r="B1354" s="1">
        <v>4</v>
      </c>
      <c r="C1354" s="2" t="s">
        <v>9</v>
      </c>
      <c r="D1354" s="2" t="s">
        <v>86</v>
      </c>
      <c r="E1354" s="3">
        <v>19</v>
      </c>
      <c r="F1354" s="3">
        <v>31</v>
      </c>
      <c r="G1354" s="1">
        <v>2</v>
      </c>
      <c r="H1354" s="1">
        <v>48</v>
      </c>
      <c r="I1354" s="2" t="s">
        <v>8</v>
      </c>
      <c r="J1354" s="7">
        <f>Tabla_cocina[[#This Row],[Precio Unitario]]*Tabla_cocina[[#This Row],[Cantidad Ordenada]]</f>
        <v>62</v>
      </c>
      <c r="K1354" s="7">
        <f>Tabla_cocina[[#This Row],[Total del Pedido]]</f>
        <v>62</v>
      </c>
      <c r="L1354" s="7">
        <f>Tabla_cocina[[#This Row],[Ganancia Bruta]]-Tabla_cocina[[#This Row],[Costo]]</f>
        <v>24</v>
      </c>
      <c r="M1354" s="7">
        <f>Tabla_cocina[[#This Row],[Costo Unitario]]*Tabla_cocina[[#This Row],[Cantidad Ordenada]]</f>
        <v>38</v>
      </c>
      <c r="N1354" s="12">
        <f>(Tabla_cocina[[#This Row],[Ganancia Neta]]/Tabla_cocina[[#This Row],[Costo]])</f>
        <v>0.63157894736842102</v>
      </c>
      <c r="O1354" s="17">
        <f>Tabla_cocina[[#This Row],[Tiempo de Preparacion]]/1440</f>
        <v>3.3333333333333333E-2</v>
      </c>
    </row>
    <row r="1355" spans="1:15" x14ac:dyDescent="0.3">
      <c r="A1355" s="1">
        <v>549</v>
      </c>
      <c r="B1355" s="1">
        <v>12</v>
      </c>
      <c r="C1355" s="2" t="s">
        <v>26</v>
      </c>
      <c r="D1355" s="2" t="s">
        <v>103</v>
      </c>
      <c r="E1355" s="3">
        <v>15</v>
      </c>
      <c r="F1355" s="3">
        <v>25</v>
      </c>
      <c r="G1355" s="1">
        <v>1</v>
      </c>
      <c r="H1355" s="1">
        <v>19</v>
      </c>
      <c r="I1355" s="2" t="s">
        <v>6</v>
      </c>
      <c r="J1355" s="7">
        <f>Tabla_cocina[[#This Row],[Precio Unitario]]*Tabla_cocina[[#This Row],[Cantidad Ordenada]]</f>
        <v>25</v>
      </c>
      <c r="K1355" s="7">
        <f>Tabla_cocina[[#This Row],[Total del Pedido]]</f>
        <v>25</v>
      </c>
      <c r="L1355" s="7">
        <f>Tabla_cocina[[#This Row],[Ganancia Bruta]]-Tabla_cocina[[#This Row],[Costo]]</f>
        <v>10</v>
      </c>
      <c r="M1355" s="7">
        <f>Tabla_cocina[[#This Row],[Costo Unitario]]*Tabla_cocina[[#This Row],[Cantidad Ordenada]]</f>
        <v>15</v>
      </c>
      <c r="N1355" s="12">
        <f>(Tabla_cocina[[#This Row],[Ganancia Neta]]/Tabla_cocina[[#This Row],[Costo]])</f>
        <v>0.66666666666666663</v>
      </c>
      <c r="O1355" s="17">
        <f>Tabla_cocina[[#This Row],[Tiempo de Preparacion]]/1440</f>
        <v>1.3194444444444444E-2</v>
      </c>
    </row>
    <row r="1356" spans="1:15" x14ac:dyDescent="0.3">
      <c r="A1356" s="1">
        <v>549</v>
      </c>
      <c r="B1356" s="1">
        <v>12</v>
      </c>
      <c r="C1356" s="2" t="s">
        <v>17</v>
      </c>
      <c r="D1356" s="2" t="s">
        <v>94</v>
      </c>
      <c r="E1356" s="3">
        <v>21</v>
      </c>
      <c r="F1356" s="3">
        <v>35</v>
      </c>
      <c r="G1356" s="1">
        <v>1</v>
      </c>
      <c r="H1356" s="1">
        <v>20</v>
      </c>
      <c r="I1356" s="2" t="s">
        <v>8</v>
      </c>
      <c r="J1356" s="7">
        <f>Tabla_cocina[[#This Row],[Precio Unitario]]*Tabla_cocina[[#This Row],[Cantidad Ordenada]]</f>
        <v>35</v>
      </c>
      <c r="K1356" s="7">
        <f>Tabla_cocina[[#This Row],[Total del Pedido]]</f>
        <v>35</v>
      </c>
      <c r="L1356" s="7">
        <f>Tabla_cocina[[#This Row],[Ganancia Bruta]]-Tabla_cocina[[#This Row],[Costo]]</f>
        <v>14</v>
      </c>
      <c r="M1356" s="7">
        <f>Tabla_cocina[[#This Row],[Costo Unitario]]*Tabla_cocina[[#This Row],[Cantidad Ordenada]]</f>
        <v>21</v>
      </c>
      <c r="N1356" s="12">
        <f>(Tabla_cocina[[#This Row],[Ganancia Neta]]/Tabla_cocina[[#This Row],[Costo]])</f>
        <v>0.66666666666666663</v>
      </c>
      <c r="O1356" s="17">
        <f>Tabla_cocina[[#This Row],[Tiempo de Preparacion]]/1440</f>
        <v>1.3888888888888888E-2</v>
      </c>
    </row>
    <row r="1357" spans="1:15" x14ac:dyDescent="0.3">
      <c r="A1357" s="1">
        <v>549</v>
      </c>
      <c r="B1357" s="1">
        <v>12</v>
      </c>
      <c r="C1357" s="2" t="s">
        <v>20</v>
      </c>
      <c r="D1357" s="2" t="s">
        <v>97</v>
      </c>
      <c r="E1357" s="3">
        <v>20</v>
      </c>
      <c r="F1357" s="3">
        <v>34</v>
      </c>
      <c r="G1357" s="1">
        <v>3</v>
      </c>
      <c r="H1357" s="1">
        <v>59</v>
      </c>
      <c r="I1357" s="2" t="s">
        <v>6</v>
      </c>
      <c r="J1357" s="7">
        <f>Tabla_cocina[[#This Row],[Precio Unitario]]*Tabla_cocina[[#This Row],[Cantidad Ordenada]]</f>
        <v>102</v>
      </c>
      <c r="K1357" s="7">
        <f>Tabla_cocina[[#This Row],[Total del Pedido]]</f>
        <v>102</v>
      </c>
      <c r="L1357" s="7">
        <f>Tabla_cocina[[#This Row],[Ganancia Bruta]]-Tabla_cocina[[#This Row],[Costo]]</f>
        <v>42</v>
      </c>
      <c r="M1357" s="7">
        <f>Tabla_cocina[[#This Row],[Costo Unitario]]*Tabla_cocina[[#This Row],[Cantidad Ordenada]]</f>
        <v>60</v>
      </c>
      <c r="N1357" s="12">
        <f>(Tabla_cocina[[#This Row],[Ganancia Neta]]/Tabla_cocina[[#This Row],[Costo]])</f>
        <v>0.7</v>
      </c>
      <c r="O1357" s="17">
        <f>Tabla_cocina[[#This Row],[Tiempo de Preparacion]]/1440</f>
        <v>4.0972222222222222E-2</v>
      </c>
    </row>
    <row r="1358" spans="1:15" x14ac:dyDescent="0.3">
      <c r="A1358" s="1">
        <v>550</v>
      </c>
      <c r="B1358" s="1">
        <v>1</v>
      </c>
      <c r="C1358" s="2" t="s">
        <v>7</v>
      </c>
      <c r="D1358" s="2" t="s">
        <v>85</v>
      </c>
      <c r="E1358" s="3">
        <v>18</v>
      </c>
      <c r="F1358" s="3">
        <v>30</v>
      </c>
      <c r="G1358" s="1">
        <v>2</v>
      </c>
      <c r="H1358" s="1">
        <v>28</v>
      </c>
      <c r="I1358" s="2" t="s">
        <v>8</v>
      </c>
      <c r="J1358" s="7">
        <f>Tabla_cocina[[#This Row],[Precio Unitario]]*Tabla_cocina[[#This Row],[Cantidad Ordenada]]</f>
        <v>60</v>
      </c>
      <c r="K1358" s="7">
        <f>Tabla_cocina[[#This Row],[Total del Pedido]]</f>
        <v>60</v>
      </c>
      <c r="L1358" s="7">
        <f>Tabla_cocina[[#This Row],[Ganancia Bruta]]-Tabla_cocina[[#This Row],[Costo]]</f>
        <v>24</v>
      </c>
      <c r="M1358" s="7">
        <f>Tabla_cocina[[#This Row],[Costo Unitario]]*Tabla_cocina[[#This Row],[Cantidad Ordenada]]</f>
        <v>36</v>
      </c>
      <c r="N1358" s="12">
        <f>(Tabla_cocina[[#This Row],[Ganancia Neta]]/Tabla_cocina[[#This Row],[Costo]])</f>
        <v>0.66666666666666663</v>
      </c>
      <c r="O1358" s="17">
        <f>Tabla_cocina[[#This Row],[Tiempo de Preparacion]]/1440</f>
        <v>1.9444444444444445E-2</v>
      </c>
    </row>
    <row r="1359" spans="1:15" x14ac:dyDescent="0.3">
      <c r="A1359" s="1">
        <v>550</v>
      </c>
      <c r="B1359" s="1">
        <v>1</v>
      </c>
      <c r="C1359" s="2" t="s">
        <v>5</v>
      </c>
      <c r="D1359" s="2" t="s">
        <v>84</v>
      </c>
      <c r="E1359" s="3">
        <v>14</v>
      </c>
      <c r="F1359" s="3">
        <v>24</v>
      </c>
      <c r="G1359" s="1">
        <v>1</v>
      </c>
      <c r="H1359" s="1">
        <v>5</v>
      </c>
      <c r="I1359" s="2" t="s">
        <v>6</v>
      </c>
      <c r="J1359" s="7">
        <f>Tabla_cocina[[#This Row],[Precio Unitario]]*Tabla_cocina[[#This Row],[Cantidad Ordenada]]</f>
        <v>24</v>
      </c>
      <c r="K1359" s="7">
        <f>Tabla_cocina[[#This Row],[Total del Pedido]]</f>
        <v>24</v>
      </c>
      <c r="L1359" s="7">
        <f>Tabla_cocina[[#This Row],[Ganancia Bruta]]-Tabla_cocina[[#This Row],[Costo]]</f>
        <v>10</v>
      </c>
      <c r="M1359" s="7">
        <f>Tabla_cocina[[#This Row],[Costo Unitario]]*Tabla_cocina[[#This Row],[Cantidad Ordenada]]</f>
        <v>14</v>
      </c>
      <c r="N1359" s="12">
        <f>(Tabla_cocina[[#This Row],[Ganancia Neta]]/Tabla_cocina[[#This Row],[Costo]])</f>
        <v>0.7142857142857143</v>
      </c>
      <c r="O1359" s="17">
        <f>Tabla_cocina[[#This Row],[Tiempo de Preparacion]]/1440</f>
        <v>3.472222222222222E-3</v>
      </c>
    </row>
    <row r="1360" spans="1:15" x14ac:dyDescent="0.3">
      <c r="A1360" s="1">
        <v>550</v>
      </c>
      <c r="B1360" s="1">
        <v>1</v>
      </c>
      <c r="C1360" s="2" t="s">
        <v>21</v>
      </c>
      <c r="D1360" s="2" t="s">
        <v>98</v>
      </c>
      <c r="E1360" s="3">
        <v>12</v>
      </c>
      <c r="F1360" s="3">
        <v>20</v>
      </c>
      <c r="G1360" s="1">
        <v>2</v>
      </c>
      <c r="H1360" s="1">
        <v>24</v>
      </c>
      <c r="I1360" s="2" t="s">
        <v>6</v>
      </c>
      <c r="J1360" s="7">
        <f>Tabla_cocina[[#This Row],[Precio Unitario]]*Tabla_cocina[[#This Row],[Cantidad Ordenada]]</f>
        <v>40</v>
      </c>
      <c r="K1360" s="7">
        <f>Tabla_cocina[[#This Row],[Total del Pedido]]</f>
        <v>40</v>
      </c>
      <c r="L1360" s="7">
        <f>Tabla_cocina[[#This Row],[Ganancia Bruta]]-Tabla_cocina[[#This Row],[Costo]]</f>
        <v>16</v>
      </c>
      <c r="M1360" s="7">
        <f>Tabla_cocina[[#This Row],[Costo Unitario]]*Tabla_cocina[[#This Row],[Cantidad Ordenada]]</f>
        <v>24</v>
      </c>
      <c r="N1360" s="12">
        <f>(Tabla_cocina[[#This Row],[Ganancia Neta]]/Tabla_cocina[[#This Row],[Costo]])</f>
        <v>0.66666666666666663</v>
      </c>
      <c r="O1360" s="17">
        <f>Tabla_cocina[[#This Row],[Tiempo de Preparacion]]/1440</f>
        <v>1.6666666666666666E-2</v>
      </c>
    </row>
    <row r="1361" spans="1:15" x14ac:dyDescent="0.3">
      <c r="A1361" s="1">
        <v>551</v>
      </c>
      <c r="B1361" s="1">
        <v>4</v>
      </c>
      <c r="C1361" s="2" t="s">
        <v>7</v>
      </c>
      <c r="D1361" s="2" t="s">
        <v>85</v>
      </c>
      <c r="E1361" s="3">
        <v>18</v>
      </c>
      <c r="F1361" s="3">
        <v>30</v>
      </c>
      <c r="G1361" s="1">
        <v>1</v>
      </c>
      <c r="H1361" s="1">
        <v>32</v>
      </c>
      <c r="I1361" s="2" t="s">
        <v>8</v>
      </c>
      <c r="J1361" s="7">
        <f>Tabla_cocina[[#This Row],[Precio Unitario]]*Tabla_cocina[[#This Row],[Cantidad Ordenada]]</f>
        <v>30</v>
      </c>
      <c r="K1361" s="7">
        <f>Tabla_cocina[[#This Row],[Total del Pedido]]</f>
        <v>30</v>
      </c>
      <c r="L1361" s="7">
        <f>Tabla_cocina[[#This Row],[Ganancia Bruta]]-Tabla_cocina[[#This Row],[Costo]]</f>
        <v>12</v>
      </c>
      <c r="M1361" s="7">
        <f>Tabla_cocina[[#This Row],[Costo Unitario]]*Tabla_cocina[[#This Row],[Cantidad Ordenada]]</f>
        <v>18</v>
      </c>
      <c r="N1361" s="12">
        <f>(Tabla_cocina[[#This Row],[Ganancia Neta]]/Tabla_cocina[[#This Row],[Costo]])</f>
        <v>0.66666666666666663</v>
      </c>
      <c r="O1361" s="17">
        <f>Tabla_cocina[[#This Row],[Tiempo de Preparacion]]/1440</f>
        <v>2.2222222222222223E-2</v>
      </c>
    </row>
    <row r="1362" spans="1:15" x14ac:dyDescent="0.3">
      <c r="A1362" s="1">
        <v>551</v>
      </c>
      <c r="B1362" s="1">
        <v>4</v>
      </c>
      <c r="C1362" s="2" t="s">
        <v>21</v>
      </c>
      <c r="D1362" s="2" t="s">
        <v>98</v>
      </c>
      <c r="E1362" s="3">
        <v>12</v>
      </c>
      <c r="F1362" s="3">
        <v>20</v>
      </c>
      <c r="G1362" s="1">
        <v>3</v>
      </c>
      <c r="H1362" s="1">
        <v>11</v>
      </c>
      <c r="I1362" s="2" t="s">
        <v>6</v>
      </c>
      <c r="J1362" s="7">
        <f>Tabla_cocina[[#This Row],[Precio Unitario]]*Tabla_cocina[[#This Row],[Cantidad Ordenada]]</f>
        <v>60</v>
      </c>
      <c r="K1362" s="7">
        <f>Tabla_cocina[[#This Row],[Total del Pedido]]</f>
        <v>60</v>
      </c>
      <c r="L1362" s="7">
        <f>Tabla_cocina[[#This Row],[Ganancia Bruta]]-Tabla_cocina[[#This Row],[Costo]]</f>
        <v>24</v>
      </c>
      <c r="M1362" s="7">
        <f>Tabla_cocina[[#This Row],[Costo Unitario]]*Tabla_cocina[[#This Row],[Cantidad Ordenada]]</f>
        <v>36</v>
      </c>
      <c r="N1362" s="12">
        <f>(Tabla_cocina[[#This Row],[Ganancia Neta]]/Tabla_cocina[[#This Row],[Costo]])</f>
        <v>0.66666666666666663</v>
      </c>
      <c r="O1362" s="17">
        <f>Tabla_cocina[[#This Row],[Tiempo de Preparacion]]/1440</f>
        <v>7.6388888888888886E-3</v>
      </c>
    </row>
    <row r="1363" spans="1:15" x14ac:dyDescent="0.3">
      <c r="A1363" s="1">
        <v>551</v>
      </c>
      <c r="B1363" s="1">
        <v>4</v>
      </c>
      <c r="C1363" s="2" t="s">
        <v>24</v>
      </c>
      <c r="D1363" s="2" t="s">
        <v>101</v>
      </c>
      <c r="E1363" s="3">
        <v>10</v>
      </c>
      <c r="F1363" s="3">
        <v>18</v>
      </c>
      <c r="G1363" s="1">
        <v>1</v>
      </c>
      <c r="H1363" s="1">
        <v>29</v>
      </c>
      <c r="I1363" s="2" t="s">
        <v>6</v>
      </c>
      <c r="J1363" s="7">
        <f>Tabla_cocina[[#This Row],[Precio Unitario]]*Tabla_cocina[[#This Row],[Cantidad Ordenada]]</f>
        <v>18</v>
      </c>
      <c r="K1363" s="7">
        <f>Tabla_cocina[[#This Row],[Total del Pedido]]</f>
        <v>18</v>
      </c>
      <c r="L1363" s="7">
        <f>Tabla_cocina[[#This Row],[Ganancia Bruta]]-Tabla_cocina[[#This Row],[Costo]]</f>
        <v>8</v>
      </c>
      <c r="M1363" s="7">
        <f>Tabla_cocina[[#This Row],[Costo Unitario]]*Tabla_cocina[[#This Row],[Cantidad Ordenada]]</f>
        <v>10</v>
      </c>
      <c r="N1363" s="12">
        <f>(Tabla_cocina[[#This Row],[Ganancia Neta]]/Tabla_cocina[[#This Row],[Costo]])</f>
        <v>0.8</v>
      </c>
      <c r="O1363" s="17">
        <f>Tabla_cocina[[#This Row],[Tiempo de Preparacion]]/1440</f>
        <v>2.013888888888889E-2</v>
      </c>
    </row>
    <row r="1364" spans="1:15" x14ac:dyDescent="0.3">
      <c r="A1364" s="1">
        <v>551</v>
      </c>
      <c r="B1364" s="1">
        <v>4</v>
      </c>
      <c r="C1364" s="2" t="s">
        <v>23</v>
      </c>
      <c r="D1364" s="2" t="s">
        <v>100</v>
      </c>
      <c r="E1364" s="3">
        <v>13</v>
      </c>
      <c r="F1364" s="3">
        <v>21</v>
      </c>
      <c r="G1364" s="1">
        <v>3</v>
      </c>
      <c r="H1364" s="1">
        <v>51</v>
      </c>
      <c r="I1364" s="2" t="s">
        <v>8</v>
      </c>
      <c r="J1364" s="7">
        <f>Tabla_cocina[[#This Row],[Precio Unitario]]*Tabla_cocina[[#This Row],[Cantidad Ordenada]]</f>
        <v>63</v>
      </c>
      <c r="K1364" s="7">
        <f>Tabla_cocina[[#This Row],[Total del Pedido]]</f>
        <v>63</v>
      </c>
      <c r="L1364" s="7">
        <f>Tabla_cocina[[#This Row],[Ganancia Bruta]]-Tabla_cocina[[#This Row],[Costo]]</f>
        <v>24</v>
      </c>
      <c r="M1364" s="7">
        <f>Tabla_cocina[[#This Row],[Costo Unitario]]*Tabla_cocina[[#This Row],[Cantidad Ordenada]]</f>
        <v>39</v>
      </c>
      <c r="N1364" s="12">
        <f>(Tabla_cocina[[#This Row],[Ganancia Neta]]/Tabla_cocina[[#This Row],[Costo]])</f>
        <v>0.61538461538461542</v>
      </c>
      <c r="O1364" s="17">
        <f>Tabla_cocina[[#This Row],[Tiempo de Preparacion]]/1440</f>
        <v>3.5416666666666666E-2</v>
      </c>
    </row>
    <row r="1365" spans="1:15" x14ac:dyDescent="0.3">
      <c r="A1365" s="1">
        <v>552</v>
      </c>
      <c r="B1365" s="1">
        <v>11</v>
      </c>
      <c r="C1365" s="2" t="s">
        <v>11</v>
      </c>
      <c r="D1365" s="2" t="s">
        <v>88</v>
      </c>
      <c r="E1365" s="3">
        <v>25</v>
      </c>
      <c r="F1365" s="3">
        <v>40</v>
      </c>
      <c r="G1365" s="1">
        <v>3</v>
      </c>
      <c r="H1365" s="1">
        <v>26</v>
      </c>
      <c r="I1365" s="2" t="s">
        <v>8</v>
      </c>
      <c r="J1365" s="7">
        <f>Tabla_cocina[[#This Row],[Precio Unitario]]*Tabla_cocina[[#This Row],[Cantidad Ordenada]]</f>
        <v>120</v>
      </c>
      <c r="K1365" s="7">
        <f>Tabla_cocina[[#This Row],[Total del Pedido]]</f>
        <v>120</v>
      </c>
      <c r="L1365" s="7">
        <f>Tabla_cocina[[#This Row],[Ganancia Bruta]]-Tabla_cocina[[#This Row],[Costo]]</f>
        <v>45</v>
      </c>
      <c r="M1365" s="7">
        <f>Tabla_cocina[[#This Row],[Costo Unitario]]*Tabla_cocina[[#This Row],[Cantidad Ordenada]]</f>
        <v>75</v>
      </c>
      <c r="N1365" s="12">
        <f>(Tabla_cocina[[#This Row],[Ganancia Neta]]/Tabla_cocina[[#This Row],[Costo]])</f>
        <v>0.6</v>
      </c>
      <c r="O1365" s="17">
        <f>Tabla_cocina[[#This Row],[Tiempo de Preparacion]]/1440</f>
        <v>1.8055555555555554E-2</v>
      </c>
    </row>
    <row r="1366" spans="1:15" x14ac:dyDescent="0.3">
      <c r="A1366" s="1">
        <v>552</v>
      </c>
      <c r="B1366" s="1">
        <v>11</v>
      </c>
      <c r="C1366" s="2" t="s">
        <v>23</v>
      </c>
      <c r="D1366" s="2" t="s">
        <v>100</v>
      </c>
      <c r="E1366" s="3">
        <v>13</v>
      </c>
      <c r="F1366" s="3">
        <v>21</v>
      </c>
      <c r="G1366" s="1">
        <v>3</v>
      </c>
      <c r="H1366" s="1">
        <v>57</v>
      </c>
      <c r="I1366" s="2" t="s">
        <v>8</v>
      </c>
      <c r="J1366" s="7">
        <f>Tabla_cocina[[#This Row],[Precio Unitario]]*Tabla_cocina[[#This Row],[Cantidad Ordenada]]</f>
        <v>63</v>
      </c>
      <c r="K1366" s="7">
        <f>Tabla_cocina[[#This Row],[Total del Pedido]]</f>
        <v>63</v>
      </c>
      <c r="L1366" s="7">
        <f>Tabla_cocina[[#This Row],[Ganancia Bruta]]-Tabla_cocina[[#This Row],[Costo]]</f>
        <v>24</v>
      </c>
      <c r="M1366" s="7">
        <f>Tabla_cocina[[#This Row],[Costo Unitario]]*Tabla_cocina[[#This Row],[Cantidad Ordenada]]</f>
        <v>39</v>
      </c>
      <c r="N1366" s="12">
        <f>(Tabla_cocina[[#This Row],[Ganancia Neta]]/Tabla_cocina[[#This Row],[Costo]])</f>
        <v>0.61538461538461542</v>
      </c>
      <c r="O1366" s="17">
        <f>Tabla_cocina[[#This Row],[Tiempo de Preparacion]]/1440</f>
        <v>3.9583333333333331E-2</v>
      </c>
    </row>
    <row r="1367" spans="1:15" x14ac:dyDescent="0.3">
      <c r="A1367" s="1">
        <v>552</v>
      </c>
      <c r="B1367" s="1">
        <v>11</v>
      </c>
      <c r="C1367" s="2" t="s">
        <v>21</v>
      </c>
      <c r="D1367" s="2" t="s">
        <v>98</v>
      </c>
      <c r="E1367" s="3">
        <v>12</v>
      </c>
      <c r="F1367" s="3">
        <v>20</v>
      </c>
      <c r="G1367" s="1">
        <v>3</v>
      </c>
      <c r="H1367" s="1">
        <v>32</v>
      </c>
      <c r="I1367" s="2" t="s">
        <v>8</v>
      </c>
      <c r="J1367" s="7">
        <f>Tabla_cocina[[#This Row],[Precio Unitario]]*Tabla_cocina[[#This Row],[Cantidad Ordenada]]</f>
        <v>60</v>
      </c>
      <c r="K1367" s="7">
        <f>Tabla_cocina[[#This Row],[Total del Pedido]]</f>
        <v>60</v>
      </c>
      <c r="L1367" s="7">
        <f>Tabla_cocina[[#This Row],[Ganancia Bruta]]-Tabla_cocina[[#This Row],[Costo]]</f>
        <v>24</v>
      </c>
      <c r="M1367" s="7">
        <f>Tabla_cocina[[#This Row],[Costo Unitario]]*Tabla_cocina[[#This Row],[Cantidad Ordenada]]</f>
        <v>36</v>
      </c>
      <c r="N1367" s="12">
        <f>(Tabla_cocina[[#This Row],[Ganancia Neta]]/Tabla_cocina[[#This Row],[Costo]])</f>
        <v>0.66666666666666663</v>
      </c>
      <c r="O1367" s="17">
        <f>Tabla_cocina[[#This Row],[Tiempo de Preparacion]]/1440</f>
        <v>2.2222222222222223E-2</v>
      </c>
    </row>
    <row r="1368" spans="1:15" x14ac:dyDescent="0.3">
      <c r="A1368" s="1">
        <v>553</v>
      </c>
      <c r="B1368" s="1">
        <v>14</v>
      </c>
      <c r="C1368" s="2" t="s">
        <v>7</v>
      </c>
      <c r="D1368" s="2" t="s">
        <v>85</v>
      </c>
      <c r="E1368" s="3">
        <v>18</v>
      </c>
      <c r="F1368" s="3">
        <v>30</v>
      </c>
      <c r="G1368" s="1">
        <v>3</v>
      </c>
      <c r="H1368" s="1">
        <v>26</v>
      </c>
      <c r="I1368" s="2" t="s">
        <v>8</v>
      </c>
      <c r="J1368" s="7">
        <f>Tabla_cocina[[#This Row],[Precio Unitario]]*Tabla_cocina[[#This Row],[Cantidad Ordenada]]</f>
        <v>90</v>
      </c>
      <c r="K1368" s="7">
        <f>Tabla_cocina[[#This Row],[Total del Pedido]]</f>
        <v>90</v>
      </c>
      <c r="L1368" s="7">
        <f>Tabla_cocina[[#This Row],[Ganancia Bruta]]-Tabla_cocina[[#This Row],[Costo]]</f>
        <v>36</v>
      </c>
      <c r="M1368" s="7">
        <f>Tabla_cocina[[#This Row],[Costo Unitario]]*Tabla_cocina[[#This Row],[Cantidad Ordenada]]</f>
        <v>54</v>
      </c>
      <c r="N1368" s="12">
        <f>(Tabla_cocina[[#This Row],[Ganancia Neta]]/Tabla_cocina[[#This Row],[Costo]])</f>
        <v>0.66666666666666663</v>
      </c>
      <c r="O1368" s="17">
        <f>Tabla_cocina[[#This Row],[Tiempo de Preparacion]]/1440</f>
        <v>1.8055555555555554E-2</v>
      </c>
    </row>
    <row r="1369" spans="1:15" x14ac:dyDescent="0.3">
      <c r="A1369" s="1">
        <v>553</v>
      </c>
      <c r="B1369" s="1">
        <v>14</v>
      </c>
      <c r="C1369" s="2" t="s">
        <v>26</v>
      </c>
      <c r="D1369" s="2" t="s">
        <v>103</v>
      </c>
      <c r="E1369" s="3">
        <v>15</v>
      </c>
      <c r="F1369" s="3">
        <v>25</v>
      </c>
      <c r="G1369" s="1">
        <v>2</v>
      </c>
      <c r="H1369" s="1">
        <v>56</v>
      </c>
      <c r="I1369" s="2" t="s">
        <v>6</v>
      </c>
      <c r="J1369" s="7">
        <f>Tabla_cocina[[#This Row],[Precio Unitario]]*Tabla_cocina[[#This Row],[Cantidad Ordenada]]</f>
        <v>50</v>
      </c>
      <c r="K1369" s="7">
        <f>Tabla_cocina[[#This Row],[Total del Pedido]]</f>
        <v>50</v>
      </c>
      <c r="L1369" s="7">
        <f>Tabla_cocina[[#This Row],[Ganancia Bruta]]-Tabla_cocina[[#This Row],[Costo]]</f>
        <v>20</v>
      </c>
      <c r="M1369" s="7">
        <f>Tabla_cocina[[#This Row],[Costo Unitario]]*Tabla_cocina[[#This Row],[Cantidad Ordenada]]</f>
        <v>30</v>
      </c>
      <c r="N1369" s="12">
        <f>(Tabla_cocina[[#This Row],[Ganancia Neta]]/Tabla_cocina[[#This Row],[Costo]])</f>
        <v>0.66666666666666663</v>
      </c>
      <c r="O1369" s="17">
        <f>Tabla_cocina[[#This Row],[Tiempo de Preparacion]]/1440</f>
        <v>3.888888888888889E-2</v>
      </c>
    </row>
    <row r="1370" spans="1:15" x14ac:dyDescent="0.3">
      <c r="A1370" s="1">
        <v>553</v>
      </c>
      <c r="B1370" s="1">
        <v>14</v>
      </c>
      <c r="C1370" s="2" t="s">
        <v>19</v>
      </c>
      <c r="D1370" s="2" t="s">
        <v>96</v>
      </c>
      <c r="E1370" s="3">
        <v>13</v>
      </c>
      <c r="F1370" s="3">
        <v>22</v>
      </c>
      <c r="G1370" s="1">
        <v>2</v>
      </c>
      <c r="H1370" s="1">
        <v>54</v>
      </c>
      <c r="I1370" s="2" t="s">
        <v>6</v>
      </c>
      <c r="J1370" s="7">
        <f>Tabla_cocina[[#This Row],[Precio Unitario]]*Tabla_cocina[[#This Row],[Cantidad Ordenada]]</f>
        <v>44</v>
      </c>
      <c r="K1370" s="7">
        <f>Tabla_cocina[[#This Row],[Total del Pedido]]</f>
        <v>44</v>
      </c>
      <c r="L1370" s="7">
        <f>Tabla_cocina[[#This Row],[Ganancia Bruta]]-Tabla_cocina[[#This Row],[Costo]]</f>
        <v>18</v>
      </c>
      <c r="M1370" s="7">
        <f>Tabla_cocina[[#This Row],[Costo Unitario]]*Tabla_cocina[[#This Row],[Cantidad Ordenada]]</f>
        <v>26</v>
      </c>
      <c r="N1370" s="12">
        <f>(Tabla_cocina[[#This Row],[Ganancia Neta]]/Tabla_cocina[[#This Row],[Costo]])</f>
        <v>0.69230769230769229</v>
      </c>
      <c r="O1370" s="17">
        <f>Tabla_cocina[[#This Row],[Tiempo de Preparacion]]/1440</f>
        <v>3.7499999999999999E-2</v>
      </c>
    </row>
    <row r="1371" spans="1:15" x14ac:dyDescent="0.3">
      <c r="A1371" s="1">
        <v>553</v>
      </c>
      <c r="B1371" s="1">
        <v>14</v>
      </c>
      <c r="C1371" s="2" t="s">
        <v>16</v>
      </c>
      <c r="D1371" s="2" t="s">
        <v>93</v>
      </c>
      <c r="E1371" s="3">
        <v>11</v>
      </c>
      <c r="F1371" s="3">
        <v>19</v>
      </c>
      <c r="G1371" s="1">
        <v>1</v>
      </c>
      <c r="H1371" s="1">
        <v>42</v>
      </c>
      <c r="I1371" s="2" t="s">
        <v>8</v>
      </c>
      <c r="J1371" s="7">
        <f>Tabla_cocina[[#This Row],[Precio Unitario]]*Tabla_cocina[[#This Row],[Cantidad Ordenada]]</f>
        <v>19</v>
      </c>
      <c r="K1371" s="7">
        <f>Tabla_cocina[[#This Row],[Total del Pedido]]</f>
        <v>19</v>
      </c>
      <c r="L1371" s="7">
        <f>Tabla_cocina[[#This Row],[Ganancia Bruta]]-Tabla_cocina[[#This Row],[Costo]]</f>
        <v>8</v>
      </c>
      <c r="M1371" s="7">
        <f>Tabla_cocina[[#This Row],[Costo Unitario]]*Tabla_cocina[[#This Row],[Cantidad Ordenada]]</f>
        <v>11</v>
      </c>
      <c r="N1371" s="12">
        <f>(Tabla_cocina[[#This Row],[Ganancia Neta]]/Tabla_cocina[[#This Row],[Costo]])</f>
        <v>0.72727272727272729</v>
      </c>
      <c r="O1371" s="17">
        <f>Tabla_cocina[[#This Row],[Tiempo de Preparacion]]/1440</f>
        <v>2.9166666666666667E-2</v>
      </c>
    </row>
    <row r="1372" spans="1:15" x14ac:dyDescent="0.3">
      <c r="A1372" s="1">
        <v>554</v>
      </c>
      <c r="B1372" s="1">
        <v>10</v>
      </c>
      <c r="C1372" s="2" t="s">
        <v>22</v>
      </c>
      <c r="D1372" s="2" t="s">
        <v>99</v>
      </c>
      <c r="E1372" s="3">
        <v>14</v>
      </c>
      <c r="F1372" s="3">
        <v>23</v>
      </c>
      <c r="G1372" s="1">
        <v>2</v>
      </c>
      <c r="H1372" s="1">
        <v>55</v>
      </c>
      <c r="I1372" s="2" t="s">
        <v>8</v>
      </c>
      <c r="J1372" s="7">
        <f>Tabla_cocina[[#This Row],[Precio Unitario]]*Tabla_cocina[[#This Row],[Cantidad Ordenada]]</f>
        <v>46</v>
      </c>
      <c r="K1372" s="7">
        <f>Tabla_cocina[[#This Row],[Total del Pedido]]</f>
        <v>46</v>
      </c>
      <c r="L1372" s="7">
        <f>Tabla_cocina[[#This Row],[Ganancia Bruta]]-Tabla_cocina[[#This Row],[Costo]]</f>
        <v>18</v>
      </c>
      <c r="M1372" s="7">
        <f>Tabla_cocina[[#This Row],[Costo Unitario]]*Tabla_cocina[[#This Row],[Cantidad Ordenada]]</f>
        <v>28</v>
      </c>
      <c r="N1372" s="12">
        <f>(Tabla_cocina[[#This Row],[Ganancia Neta]]/Tabla_cocina[[#This Row],[Costo]])</f>
        <v>0.6428571428571429</v>
      </c>
      <c r="O1372" s="17">
        <f>Tabla_cocina[[#This Row],[Tiempo de Preparacion]]/1440</f>
        <v>3.8194444444444448E-2</v>
      </c>
    </row>
    <row r="1373" spans="1:15" x14ac:dyDescent="0.3">
      <c r="A1373" s="1">
        <v>554</v>
      </c>
      <c r="B1373" s="1">
        <v>10</v>
      </c>
      <c r="C1373" s="2" t="s">
        <v>11</v>
      </c>
      <c r="D1373" s="2" t="s">
        <v>88</v>
      </c>
      <c r="E1373" s="3">
        <v>25</v>
      </c>
      <c r="F1373" s="3">
        <v>40</v>
      </c>
      <c r="G1373" s="1">
        <v>3</v>
      </c>
      <c r="H1373" s="1">
        <v>16</v>
      </c>
      <c r="I1373" s="2" t="s">
        <v>6</v>
      </c>
      <c r="J1373" s="7">
        <f>Tabla_cocina[[#This Row],[Precio Unitario]]*Tabla_cocina[[#This Row],[Cantidad Ordenada]]</f>
        <v>120</v>
      </c>
      <c r="K1373" s="7">
        <f>Tabla_cocina[[#This Row],[Total del Pedido]]</f>
        <v>120</v>
      </c>
      <c r="L1373" s="7">
        <f>Tabla_cocina[[#This Row],[Ganancia Bruta]]-Tabla_cocina[[#This Row],[Costo]]</f>
        <v>45</v>
      </c>
      <c r="M1373" s="7">
        <f>Tabla_cocina[[#This Row],[Costo Unitario]]*Tabla_cocina[[#This Row],[Cantidad Ordenada]]</f>
        <v>75</v>
      </c>
      <c r="N1373" s="12">
        <f>(Tabla_cocina[[#This Row],[Ganancia Neta]]/Tabla_cocina[[#This Row],[Costo]])</f>
        <v>0.6</v>
      </c>
      <c r="O1373" s="17">
        <f>Tabla_cocina[[#This Row],[Tiempo de Preparacion]]/1440</f>
        <v>1.1111111111111112E-2</v>
      </c>
    </row>
    <row r="1374" spans="1:15" x14ac:dyDescent="0.3">
      <c r="A1374" s="1">
        <v>555</v>
      </c>
      <c r="B1374" s="1">
        <v>20</v>
      </c>
      <c r="C1374" s="2" t="s">
        <v>7</v>
      </c>
      <c r="D1374" s="2" t="s">
        <v>85</v>
      </c>
      <c r="E1374" s="3">
        <v>18</v>
      </c>
      <c r="F1374" s="3">
        <v>30</v>
      </c>
      <c r="G1374" s="1">
        <v>1</v>
      </c>
      <c r="H1374" s="1">
        <v>46</v>
      </c>
      <c r="I1374" s="2" t="s">
        <v>6</v>
      </c>
      <c r="J1374" s="7">
        <f>Tabla_cocina[[#This Row],[Precio Unitario]]*Tabla_cocina[[#This Row],[Cantidad Ordenada]]</f>
        <v>30</v>
      </c>
      <c r="K1374" s="7">
        <f>Tabla_cocina[[#This Row],[Total del Pedido]]</f>
        <v>30</v>
      </c>
      <c r="L1374" s="7">
        <f>Tabla_cocina[[#This Row],[Ganancia Bruta]]-Tabla_cocina[[#This Row],[Costo]]</f>
        <v>12</v>
      </c>
      <c r="M1374" s="7">
        <f>Tabla_cocina[[#This Row],[Costo Unitario]]*Tabla_cocina[[#This Row],[Cantidad Ordenada]]</f>
        <v>18</v>
      </c>
      <c r="N1374" s="12">
        <f>(Tabla_cocina[[#This Row],[Ganancia Neta]]/Tabla_cocina[[#This Row],[Costo]])</f>
        <v>0.66666666666666663</v>
      </c>
      <c r="O1374" s="17">
        <f>Tabla_cocina[[#This Row],[Tiempo de Preparacion]]/1440</f>
        <v>3.1944444444444442E-2</v>
      </c>
    </row>
    <row r="1375" spans="1:15" x14ac:dyDescent="0.3">
      <c r="A1375" s="1">
        <v>556</v>
      </c>
      <c r="B1375" s="1">
        <v>9</v>
      </c>
      <c r="C1375" s="2" t="s">
        <v>19</v>
      </c>
      <c r="D1375" s="2" t="s">
        <v>96</v>
      </c>
      <c r="E1375" s="3">
        <v>13</v>
      </c>
      <c r="F1375" s="3">
        <v>22</v>
      </c>
      <c r="G1375" s="1">
        <v>1</v>
      </c>
      <c r="H1375" s="1">
        <v>36</v>
      </c>
      <c r="I1375" s="2" t="s">
        <v>6</v>
      </c>
      <c r="J1375" s="7">
        <f>Tabla_cocina[[#This Row],[Precio Unitario]]*Tabla_cocina[[#This Row],[Cantidad Ordenada]]</f>
        <v>22</v>
      </c>
      <c r="K1375" s="7">
        <f>Tabla_cocina[[#This Row],[Total del Pedido]]</f>
        <v>22</v>
      </c>
      <c r="L1375" s="7">
        <f>Tabla_cocina[[#This Row],[Ganancia Bruta]]-Tabla_cocina[[#This Row],[Costo]]</f>
        <v>9</v>
      </c>
      <c r="M1375" s="7">
        <f>Tabla_cocina[[#This Row],[Costo Unitario]]*Tabla_cocina[[#This Row],[Cantidad Ordenada]]</f>
        <v>13</v>
      </c>
      <c r="N1375" s="12">
        <f>(Tabla_cocina[[#This Row],[Ganancia Neta]]/Tabla_cocina[[#This Row],[Costo]])</f>
        <v>0.69230769230769229</v>
      </c>
      <c r="O1375" s="17">
        <f>Tabla_cocina[[#This Row],[Tiempo de Preparacion]]/1440</f>
        <v>2.5000000000000001E-2</v>
      </c>
    </row>
    <row r="1376" spans="1:15" x14ac:dyDescent="0.3">
      <c r="A1376" s="1">
        <v>556</v>
      </c>
      <c r="B1376" s="1">
        <v>9</v>
      </c>
      <c r="C1376" s="2" t="s">
        <v>24</v>
      </c>
      <c r="D1376" s="2" t="s">
        <v>101</v>
      </c>
      <c r="E1376" s="3">
        <v>10</v>
      </c>
      <c r="F1376" s="3">
        <v>18</v>
      </c>
      <c r="G1376" s="1">
        <v>3</v>
      </c>
      <c r="H1376" s="1">
        <v>30</v>
      </c>
      <c r="I1376" s="2" t="s">
        <v>8</v>
      </c>
      <c r="J1376" s="7">
        <f>Tabla_cocina[[#This Row],[Precio Unitario]]*Tabla_cocina[[#This Row],[Cantidad Ordenada]]</f>
        <v>54</v>
      </c>
      <c r="K1376" s="7">
        <f>Tabla_cocina[[#This Row],[Total del Pedido]]</f>
        <v>54</v>
      </c>
      <c r="L1376" s="7">
        <f>Tabla_cocina[[#This Row],[Ganancia Bruta]]-Tabla_cocina[[#This Row],[Costo]]</f>
        <v>24</v>
      </c>
      <c r="M1376" s="7">
        <f>Tabla_cocina[[#This Row],[Costo Unitario]]*Tabla_cocina[[#This Row],[Cantidad Ordenada]]</f>
        <v>30</v>
      </c>
      <c r="N1376" s="12">
        <f>(Tabla_cocina[[#This Row],[Ganancia Neta]]/Tabla_cocina[[#This Row],[Costo]])</f>
        <v>0.8</v>
      </c>
      <c r="O1376" s="17">
        <f>Tabla_cocina[[#This Row],[Tiempo de Preparacion]]/1440</f>
        <v>2.0833333333333332E-2</v>
      </c>
    </row>
    <row r="1377" spans="1:15" x14ac:dyDescent="0.3">
      <c r="A1377" s="1">
        <v>557</v>
      </c>
      <c r="B1377" s="1">
        <v>7</v>
      </c>
      <c r="C1377" s="2" t="s">
        <v>18</v>
      </c>
      <c r="D1377" s="2" t="s">
        <v>95</v>
      </c>
      <c r="E1377" s="3">
        <v>19</v>
      </c>
      <c r="F1377" s="3">
        <v>32</v>
      </c>
      <c r="G1377" s="1">
        <v>2</v>
      </c>
      <c r="H1377" s="1">
        <v>47</v>
      </c>
      <c r="I1377" s="2" t="s">
        <v>8</v>
      </c>
      <c r="J1377" s="7">
        <f>Tabla_cocina[[#This Row],[Precio Unitario]]*Tabla_cocina[[#This Row],[Cantidad Ordenada]]</f>
        <v>64</v>
      </c>
      <c r="K1377" s="7">
        <f>Tabla_cocina[[#This Row],[Total del Pedido]]</f>
        <v>64</v>
      </c>
      <c r="L1377" s="7">
        <f>Tabla_cocina[[#This Row],[Ganancia Bruta]]-Tabla_cocina[[#This Row],[Costo]]</f>
        <v>26</v>
      </c>
      <c r="M1377" s="7">
        <f>Tabla_cocina[[#This Row],[Costo Unitario]]*Tabla_cocina[[#This Row],[Cantidad Ordenada]]</f>
        <v>38</v>
      </c>
      <c r="N1377" s="12">
        <f>(Tabla_cocina[[#This Row],[Ganancia Neta]]/Tabla_cocina[[#This Row],[Costo]])</f>
        <v>0.68421052631578949</v>
      </c>
      <c r="O1377" s="17">
        <f>Tabla_cocina[[#This Row],[Tiempo de Preparacion]]/1440</f>
        <v>3.2638888888888891E-2</v>
      </c>
    </row>
    <row r="1378" spans="1:15" x14ac:dyDescent="0.3">
      <c r="A1378" s="1">
        <v>557</v>
      </c>
      <c r="B1378" s="1">
        <v>7</v>
      </c>
      <c r="C1378" s="2" t="s">
        <v>23</v>
      </c>
      <c r="D1378" s="2" t="s">
        <v>100</v>
      </c>
      <c r="E1378" s="3">
        <v>13</v>
      </c>
      <c r="F1378" s="3">
        <v>21</v>
      </c>
      <c r="G1378" s="1">
        <v>3</v>
      </c>
      <c r="H1378" s="1">
        <v>22</v>
      </c>
      <c r="I1378" s="2" t="s">
        <v>8</v>
      </c>
      <c r="J1378" s="7">
        <f>Tabla_cocina[[#This Row],[Precio Unitario]]*Tabla_cocina[[#This Row],[Cantidad Ordenada]]</f>
        <v>63</v>
      </c>
      <c r="K1378" s="7">
        <f>Tabla_cocina[[#This Row],[Total del Pedido]]</f>
        <v>63</v>
      </c>
      <c r="L1378" s="7">
        <f>Tabla_cocina[[#This Row],[Ganancia Bruta]]-Tabla_cocina[[#This Row],[Costo]]</f>
        <v>24</v>
      </c>
      <c r="M1378" s="7">
        <f>Tabla_cocina[[#This Row],[Costo Unitario]]*Tabla_cocina[[#This Row],[Cantidad Ordenada]]</f>
        <v>39</v>
      </c>
      <c r="N1378" s="12">
        <f>(Tabla_cocina[[#This Row],[Ganancia Neta]]/Tabla_cocina[[#This Row],[Costo]])</f>
        <v>0.61538461538461542</v>
      </c>
      <c r="O1378" s="17">
        <f>Tabla_cocina[[#This Row],[Tiempo de Preparacion]]/1440</f>
        <v>1.5277777777777777E-2</v>
      </c>
    </row>
    <row r="1379" spans="1:15" x14ac:dyDescent="0.3">
      <c r="A1379" s="1">
        <v>557</v>
      </c>
      <c r="B1379" s="1">
        <v>7</v>
      </c>
      <c r="C1379" s="2" t="s">
        <v>26</v>
      </c>
      <c r="D1379" s="2" t="s">
        <v>103</v>
      </c>
      <c r="E1379" s="3">
        <v>15</v>
      </c>
      <c r="F1379" s="3">
        <v>25</v>
      </c>
      <c r="G1379" s="1">
        <v>2</v>
      </c>
      <c r="H1379" s="1">
        <v>38</v>
      </c>
      <c r="I1379" s="2" t="s">
        <v>6</v>
      </c>
      <c r="J1379" s="7">
        <f>Tabla_cocina[[#This Row],[Precio Unitario]]*Tabla_cocina[[#This Row],[Cantidad Ordenada]]</f>
        <v>50</v>
      </c>
      <c r="K1379" s="7">
        <f>Tabla_cocina[[#This Row],[Total del Pedido]]</f>
        <v>50</v>
      </c>
      <c r="L1379" s="7">
        <f>Tabla_cocina[[#This Row],[Ganancia Bruta]]-Tabla_cocina[[#This Row],[Costo]]</f>
        <v>20</v>
      </c>
      <c r="M1379" s="7">
        <f>Tabla_cocina[[#This Row],[Costo Unitario]]*Tabla_cocina[[#This Row],[Cantidad Ordenada]]</f>
        <v>30</v>
      </c>
      <c r="N1379" s="12">
        <f>(Tabla_cocina[[#This Row],[Ganancia Neta]]/Tabla_cocina[[#This Row],[Costo]])</f>
        <v>0.66666666666666663</v>
      </c>
      <c r="O1379" s="17">
        <f>Tabla_cocina[[#This Row],[Tiempo de Preparacion]]/1440</f>
        <v>2.6388888888888889E-2</v>
      </c>
    </row>
    <row r="1380" spans="1:15" x14ac:dyDescent="0.3">
      <c r="A1380" s="1">
        <v>558</v>
      </c>
      <c r="B1380" s="1">
        <v>6</v>
      </c>
      <c r="C1380" s="2" t="s">
        <v>18</v>
      </c>
      <c r="D1380" s="2" t="s">
        <v>95</v>
      </c>
      <c r="E1380" s="3">
        <v>19</v>
      </c>
      <c r="F1380" s="3">
        <v>32</v>
      </c>
      <c r="G1380" s="1">
        <v>3</v>
      </c>
      <c r="H1380" s="1">
        <v>56</v>
      </c>
      <c r="I1380" s="2" t="s">
        <v>6</v>
      </c>
      <c r="J1380" s="7">
        <f>Tabla_cocina[[#This Row],[Precio Unitario]]*Tabla_cocina[[#This Row],[Cantidad Ordenada]]</f>
        <v>96</v>
      </c>
      <c r="K1380" s="7">
        <f>Tabla_cocina[[#This Row],[Total del Pedido]]</f>
        <v>96</v>
      </c>
      <c r="L1380" s="7">
        <f>Tabla_cocina[[#This Row],[Ganancia Bruta]]-Tabla_cocina[[#This Row],[Costo]]</f>
        <v>39</v>
      </c>
      <c r="M1380" s="7">
        <f>Tabla_cocina[[#This Row],[Costo Unitario]]*Tabla_cocina[[#This Row],[Cantidad Ordenada]]</f>
        <v>57</v>
      </c>
      <c r="N1380" s="12">
        <f>(Tabla_cocina[[#This Row],[Ganancia Neta]]/Tabla_cocina[[#This Row],[Costo]])</f>
        <v>0.68421052631578949</v>
      </c>
      <c r="O1380" s="17">
        <f>Tabla_cocina[[#This Row],[Tiempo de Preparacion]]/1440</f>
        <v>3.888888888888889E-2</v>
      </c>
    </row>
    <row r="1381" spans="1:15" x14ac:dyDescent="0.3">
      <c r="A1381" s="1">
        <v>558</v>
      </c>
      <c r="B1381" s="1">
        <v>6</v>
      </c>
      <c r="C1381" s="2" t="s">
        <v>26</v>
      </c>
      <c r="D1381" s="2" t="s">
        <v>103</v>
      </c>
      <c r="E1381" s="3">
        <v>15</v>
      </c>
      <c r="F1381" s="3">
        <v>25</v>
      </c>
      <c r="G1381" s="1">
        <v>2</v>
      </c>
      <c r="H1381" s="1">
        <v>54</v>
      </c>
      <c r="I1381" s="2" t="s">
        <v>8</v>
      </c>
      <c r="J1381" s="7">
        <f>Tabla_cocina[[#This Row],[Precio Unitario]]*Tabla_cocina[[#This Row],[Cantidad Ordenada]]</f>
        <v>50</v>
      </c>
      <c r="K1381" s="7">
        <f>Tabla_cocina[[#This Row],[Total del Pedido]]</f>
        <v>50</v>
      </c>
      <c r="L1381" s="7">
        <f>Tabla_cocina[[#This Row],[Ganancia Bruta]]-Tabla_cocina[[#This Row],[Costo]]</f>
        <v>20</v>
      </c>
      <c r="M1381" s="7">
        <f>Tabla_cocina[[#This Row],[Costo Unitario]]*Tabla_cocina[[#This Row],[Cantidad Ordenada]]</f>
        <v>30</v>
      </c>
      <c r="N1381" s="12">
        <f>(Tabla_cocina[[#This Row],[Ganancia Neta]]/Tabla_cocina[[#This Row],[Costo]])</f>
        <v>0.66666666666666663</v>
      </c>
      <c r="O1381" s="17">
        <f>Tabla_cocina[[#This Row],[Tiempo de Preparacion]]/1440</f>
        <v>3.7499999999999999E-2</v>
      </c>
    </row>
    <row r="1382" spans="1:15" x14ac:dyDescent="0.3">
      <c r="A1382" s="1">
        <v>558</v>
      </c>
      <c r="B1382" s="1">
        <v>6</v>
      </c>
      <c r="C1382" s="2" t="s">
        <v>14</v>
      </c>
      <c r="D1382" s="2" t="s">
        <v>91</v>
      </c>
      <c r="E1382" s="3">
        <v>20</v>
      </c>
      <c r="F1382" s="3">
        <v>33</v>
      </c>
      <c r="G1382" s="1">
        <v>1</v>
      </c>
      <c r="H1382" s="1">
        <v>57</v>
      </c>
      <c r="I1382" s="2" t="s">
        <v>6</v>
      </c>
      <c r="J1382" s="7">
        <f>Tabla_cocina[[#This Row],[Precio Unitario]]*Tabla_cocina[[#This Row],[Cantidad Ordenada]]</f>
        <v>33</v>
      </c>
      <c r="K1382" s="7">
        <f>Tabla_cocina[[#This Row],[Total del Pedido]]</f>
        <v>33</v>
      </c>
      <c r="L1382" s="7">
        <f>Tabla_cocina[[#This Row],[Ganancia Bruta]]-Tabla_cocina[[#This Row],[Costo]]</f>
        <v>13</v>
      </c>
      <c r="M1382" s="7">
        <f>Tabla_cocina[[#This Row],[Costo Unitario]]*Tabla_cocina[[#This Row],[Cantidad Ordenada]]</f>
        <v>20</v>
      </c>
      <c r="N1382" s="12">
        <f>(Tabla_cocina[[#This Row],[Ganancia Neta]]/Tabla_cocina[[#This Row],[Costo]])</f>
        <v>0.65</v>
      </c>
      <c r="O1382" s="17">
        <f>Tabla_cocina[[#This Row],[Tiempo de Preparacion]]/1440</f>
        <v>3.9583333333333331E-2</v>
      </c>
    </row>
    <row r="1383" spans="1:15" x14ac:dyDescent="0.3">
      <c r="A1383" s="1">
        <v>559</v>
      </c>
      <c r="B1383" s="1">
        <v>11</v>
      </c>
      <c r="C1383" s="2" t="s">
        <v>14</v>
      </c>
      <c r="D1383" s="2" t="s">
        <v>91</v>
      </c>
      <c r="E1383" s="3">
        <v>20</v>
      </c>
      <c r="F1383" s="3">
        <v>33</v>
      </c>
      <c r="G1383" s="1">
        <v>3</v>
      </c>
      <c r="H1383" s="1">
        <v>41</v>
      </c>
      <c r="I1383" s="2" t="s">
        <v>8</v>
      </c>
      <c r="J1383" s="7">
        <f>Tabla_cocina[[#This Row],[Precio Unitario]]*Tabla_cocina[[#This Row],[Cantidad Ordenada]]</f>
        <v>99</v>
      </c>
      <c r="K1383" s="7">
        <f>Tabla_cocina[[#This Row],[Total del Pedido]]</f>
        <v>99</v>
      </c>
      <c r="L1383" s="7">
        <f>Tabla_cocina[[#This Row],[Ganancia Bruta]]-Tabla_cocina[[#This Row],[Costo]]</f>
        <v>39</v>
      </c>
      <c r="M1383" s="7">
        <f>Tabla_cocina[[#This Row],[Costo Unitario]]*Tabla_cocina[[#This Row],[Cantidad Ordenada]]</f>
        <v>60</v>
      </c>
      <c r="N1383" s="12">
        <f>(Tabla_cocina[[#This Row],[Ganancia Neta]]/Tabla_cocina[[#This Row],[Costo]])</f>
        <v>0.65</v>
      </c>
      <c r="O1383" s="17">
        <f>Tabla_cocina[[#This Row],[Tiempo de Preparacion]]/1440</f>
        <v>2.8472222222222222E-2</v>
      </c>
    </row>
    <row r="1384" spans="1:15" x14ac:dyDescent="0.3">
      <c r="A1384" s="1">
        <v>560</v>
      </c>
      <c r="B1384" s="1">
        <v>6</v>
      </c>
      <c r="C1384" s="2" t="s">
        <v>24</v>
      </c>
      <c r="D1384" s="2" t="s">
        <v>101</v>
      </c>
      <c r="E1384" s="3">
        <v>10</v>
      </c>
      <c r="F1384" s="3">
        <v>18</v>
      </c>
      <c r="G1384" s="1">
        <v>2</v>
      </c>
      <c r="H1384" s="1">
        <v>36</v>
      </c>
      <c r="I1384" s="2" t="s">
        <v>8</v>
      </c>
      <c r="J1384" s="7">
        <f>Tabla_cocina[[#This Row],[Precio Unitario]]*Tabla_cocina[[#This Row],[Cantidad Ordenada]]</f>
        <v>36</v>
      </c>
      <c r="K1384" s="7">
        <f>Tabla_cocina[[#This Row],[Total del Pedido]]</f>
        <v>36</v>
      </c>
      <c r="L1384" s="7">
        <f>Tabla_cocina[[#This Row],[Ganancia Bruta]]-Tabla_cocina[[#This Row],[Costo]]</f>
        <v>16</v>
      </c>
      <c r="M1384" s="7">
        <f>Tabla_cocina[[#This Row],[Costo Unitario]]*Tabla_cocina[[#This Row],[Cantidad Ordenada]]</f>
        <v>20</v>
      </c>
      <c r="N1384" s="12">
        <f>(Tabla_cocina[[#This Row],[Ganancia Neta]]/Tabla_cocina[[#This Row],[Costo]])</f>
        <v>0.8</v>
      </c>
      <c r="O1384" s="17">
        <f>Tabla_cocina[[#This Row],[Tiempo de Preparacion]]/1440</f>
        <v>2.5000000000000001E-2</v>
      </c>
    </row>
    <row r="1385" spans="1:15" x14ac:dyDescent="0.3">
      <c r="A1385" s="1">
        <v>560</v>
      </c>
      <c r="B1385" s="1">
        <v>6</v>
      </c>
      <c r="C1385" s="2" t="s">
        <v>26</v>
      </c>
      <c r="D1385" s="2" t="s">
        <v>103</v>
      </c>
      <c r="E1385" s="3">
        <v>15</v>
      </c>
      <c r="F1385" s="3">
        <v>25</v>
      </c>
      <c r="G1385" s="1">
        <v>3</v>
      </c>
      <c r="H1385" s="1">
        <v>12</v>
      </c>
      <c r="I1385" s="2" t="s">
        <v>8</v>
      </c>
      <c r="J1385" s="7">
        <f>Tabla_cocina[[#This Row],[Precio Unitario]]*Tabla_cocina[[#This Row],[Cantidad Ordenada]]</f>
        <v>75</v>
      </c>
      <c r="K1385" s="7">
        <f>Tabla_cocina[[#This Row],[Total del Pedido]]</f>
        <v>75</v>
      </c>
      <c r="L1385" s="7">
        <f>Tabla_cocina[[#This Row],[Ganancia Bruta]]-Tabla_cocina[[#This Row],[Costo]]</f>
        <v>30</v>
      </c>
      <c r="M1385" s="7">
        <f>Tabla_cocina[[#This Row],[Costo Unitario]]*Tabla_cocina[[#This Row],[Cantidad Ordenada]]</f>
        <v>45</v>
      </c>
      <c r="N1385" s="12">
        <f>(Tabla_cocina[[#This Row],[Ganancia Neta]]/Tabla_cocina[[#This Row],[Costo]])</f>
        <v>0.66666666666666663</v>
      </c>
      <c r="O1385" s="17">
        <f>Tabla_cocina[[#This Row],[Tiempo de Preparacion]]/1440</f>
        <v>8.3333333333333332E-3</v>
      </c>
    </row>
    <row r="1386" spans="1:15" x14ac:dyDescent="0.3">
      <c r="A1386" s="1">
        <v>561</v>
      </c>
      <c r="B1386" s="1">
        <v>4</v>
      </c>
      <c r="C1386" s="2" t="s">
        <v>24</v>
      </c>
      <c r="D1386" s="2" t="s">
        <v>101</v>
      </c>
      <c r="E1386" s="3">
        <v>10</v>
      </c>
      <c r="F1386" s="3">
        <v>18</v>
      </c>
      <c r="G1386" s="1">
        <v>1</v>
      </c>
      <c r="H1386" s="1">
        <v>56</v>
      </c>
      <c r="I1386" s="2" t="s">
        <v>8</v>
      </c>
      <c r="J1386" s="7">
        <f>Tabla_cocina[[#This Row],[Precio Unitario]]*Tabla_cocina[[#This Row],[Cantidad Ordenada]]</f>
        <v>18</v>
      </c>
      <c r="K1386" s="7">
        <f>Tabla_cocina[[#This Row],[Total del Pedido]]</f>
        <v>18</v>
      </c>
      <c r="L1386" s="7">
        <f>Tabla_cocina[[#This Row],[Ganancia Bruta]]-Tabla_cocina[[#This Row],[Costo]]</f>
        <v>8</v>
      </c>
      <c r="M1386" s="7">
        <f>Tabla_cocina[[#This Row],[Costo Unitario]]*Tabla_cocina[[#This Row],[Cantidad Ordenada]]</f>
        <v>10</v>
      </c>
      <c r="N1386" s="12">
        <f>(Tabla_cocina[[#This Row],[Ganancia Neta]]/Tabla_cocina[[#This Row],[Costo]])</f>
        <v>0.8</v>
      </c>
      <c r="O1386" s="17">
        <f>Tabla_cocina[[#This Row],[Tiempo de Preparacion]]/1440</f>
        <v>3.888888888888889E-2</v>
      </c>
    </row>
    <row r="1387" spans="1:15" x14ac:dyDescent="0.3">
      <c r="A1387" s="1">
        <v>561</v>
      </c>
      <c r="B1387" s="1">
        <v>4</v>
      </c>
      <c r="C1387" s="2" t="s">
        <v>22</v>
      </c>
      <c r="D1387" s="2" t="s">
        <v>99</v>
      </c>
      <c r="E1387" s="3">
        <v>14</v>
      </c>
      <c r="F1387" s="3">
        <v>23</v>
      </c>
      <c r="G1387" s="1">
        <v>2</v>
      </c>
      <c r="H1387" s="1">
        <v>8</v>
      </c>
      <c r="I1387" s="2" t="s">
        <v>8</v>
      </c>
      <c r="J1387" s="7">
        <f>Tabla_cocina[[#This Row],[Precio Unitario]]*Tabla_cocina[[#This Row],[Cantidad Ordenada]]</f>
        <v>46</v>
      </c>
      <c r="K1387" s="7">
        <f>Tabla_cocina[[#This Row],[Total del Pedido]]</f>
        <v>46</v>
      </c>
      <c r="L1387" s="7">
        <f>Tabla_cocina[[#This Row],[Ganancia Bruta]]-Tabla_cocina[[#This Row],[Costo]]</f>
        <v>18</v>
      </c>
      <c r="M1387" s="7">
        <f>Tabla_cocina[[#This Row],[Costo Unitario]]*Tabla_cocina[[#This Row],[Cantidad Ordenada]]</f>
        <v>28</v>
      </c>
      <c r="N1387" s="12">
        <f>(Tabla_cocina[[#This Row],[Ganancia Neta]]/Tabla_cocina[[#This Row],[Costo]])</f>
        <v>0.6428571428571429</v>
      </c>
      <c r="O1387" s="17">
        <f>Tabla_cocina[[#This Row],[Tiempo de Preparacion]]/1440</f>
        <v>5.5555555555555558E-3</v>
      </c>
    </row>
    <row r="1388" spans="1:15" x14ac:dyDescent="0.3">
      <c r="A1388" s="1">
        <v>562</v>
      </c>
      <c r="B1388" s="1">
        <v>20</v>
      </c>
      <c r="C1388" s="2" t="s">
        <v>11</v>
      </c>
      <c r="D1388" s="2" t="s">
        <v>88</v>
      </c>
      <c r="E1388" s="3">
        <v>25</v>
      </c>
      <c r="F1388" s="3">
        <v>40</v>
      </c>
      <c r="G1388" s="1">
        <v>3</v>
      </c>
      <c r="H1388" s="1">
        <v>41</v>
      </c>
      <c r="I1388" s="2" t="s">
        <v>6</v>
      </c>
      <c r="J1388" s="7">
        <f>Tabla_cocina[[#This Row],[Precio Unitario]]*Tabla_cocina[[#This Row],[Cantidad Ordenada]]</f>
        <v>120</v>
      </c>
      <c r="K1388" s="7">
        <f>Tabla_cocina[[#This Row],[Total del Pedido]]</f>
        <v>120</v>
      </c>
      <c r="L1388" s="7">
        <f>Tabla_cocina[[#This Row],[Ganancia Bruta]]-Tabla_cocina[[#This Row],[Costo]]</f>
        <v>45</v>
      </c>
      <c r="M1388" s="7">
        <f>Tabla_cocina[[#This Row],[Costo Unitario]]*Tabla_cocina[[#This Row],[Cantidad Ordenada]]</f>
        <v>75</v>
      </c>
      <c r="N1388" s="12">
        <f>(Tabla_cocina[[#This Row],[Ganancia Neta]]/Tabla_cocina[[#This Row],[Costo]])</f>
        <v>0.6</v>
      </c>
      <c r="O1388" s="17">
        <f>Tabla_cocina[[#This Row],[Tiempo de Preparacion]]/1440</f>
        <v>2.8472222222222222E-2</v>
      </c>
    </row>
    <row r="1389" spans="1:15" x14ac:dyDescent="0.3">
      <c r="A1389" s="1">
        <v>562</v>
      </c>
      <c r="B1389" s="1">
        <v>20</v>
      </c>
      <c r="C1389" s="2" t="s">
        <v>13</v>
      </c>
      <c r="D1389" s="2" t="s">
        <v>90</v>
      </c>
      <c r="E1389" s="3">
        <v>17</v>
      </c>
      <c r="F1389" s="3">
        <v>29</v>
      </c>
      <c r="G1389" s="1">
        <v>2</v>
      </c>
      <c r="H1389" s="1">
        <v>7</v>
      </c>
      <c r="I1389" s="2" t="s">
        <v>6</v>
      </c>
      <c r="J1389" s="7">
        <f>Tabla_cocina[[#This Row],[Precio Unitario]]*Tabla_cocina[[#This Row],[Cantidad Ordenada]]</f>
        <v>58</v>
      </c>
      <c r="K1389" s="7">
        <f>Tabla_cocina[[#This Row],[Total del Pedido]]</f>
        <v>58</v>
      </c>
      <c r="L1389" s="7">
        <f>Tabla_cocina[[#This Row],[Ganancia Bruta]]-Tabla_cocina[[#This Row],[Costo]]</f>
        <v>24</v>
      </c>
      <c r="M1389" s="7">
        <f>Tabla_cocina[[#This Row],[Costo Unitario]]*Tabla_cocina[[#This Row],[Cantidad Ordenada]]</f>
        <v>34</v>
      </c>
      <c r="N1389" s="12">
        <f>(Tabla_cocina[[#This Row],[Ganancia Neta]]/Tabla_cocina[[#This Row],[Costo]])</f>
        <v>0.70588235294117652</v>
      </c>
      <c r="O1389" s="17">
        <f>Tabla_cocina[[#This Row],[Tiempo de Preparacion]]/1440</f>
        <v>4.8611111111111112E-3</v>
      </c>
    </row>
    <row r="1390" spans="1:15" x14ac:dyDescent="0.3">
      <c r="A1390" s="1">
        <v>562</v>
      </c>
      <c r="B1390" s="1">
        <v>20</v>
      </c>
      <c r="C1390" s="2" t="s">
        <v>5</v>
      </c>
      <c r="D1390" s="2" t="s">
        <v>84</v>
      </c>
      <c r="E1390" s="3">
        <v>14</v>
      </c>
      <c r="F1390" s="3">
        <v>24</v>
      </c>
      <c r="G1390" s="1">
        <v>2</v>
      </c>
      <c r="H1390" s="1">
        <v>22</v>
      </c>
      <c r="I1390" s="2" t="s">
        <v>6</v>
      </c>
      <c r="J1390" s="7">
        <f>Tabla_cocina[[#This Row],[Precio Unitario]]*Tabla_cocina[[#This Row],[Cantidad Ordenada]]</f>
        <v>48</v>
      </c>
      <c r="K1390" s="7">
        <f>Tabla_cocina[[#This Row],[Total del Pedido]]</f>
        <v>48</v>
      </c>
      <c r="L1390" s="7">
        <f>Tabla_cocina[[#This Row],[Ganancia Bruta]]-Tabla_cocina[[#This Row],[Costo]]</f>
        <v>20</v>
      </c>
      <c r="M1390" s="7">
        <f>Tabla_cocina[[#This Row],[Costo Unitario]]*Tabla_cocina[[#This Row],[Cantidad Ordenada]]</f>
        <v>28</v>
      </c>
      <c r="N1390" s="12">
        <f>(Tabla_cocina[[#This Row],[Ganancia Neta]]/Tabla_cocina[[#This Row],[Costo]])</f>
        <v>0.7142857142857143</v>
      </c>
      <c r="O1390" s="17">
        <f>Tabla_cocina[[#This Row],[Tiempo de Preparacion]]/1440</f>
        <v>1.5277777777777777E-2</v>
      </c>
    </row>
    <row r="1391" spans="1:15" x14ac:dyDescent="0.3">
      <c r="A1391" s="1">
        <v>562</v>
      </c>
      <c r="B1391" s="1">
        <v>20</v>
      </c>
      <c r="C1391" s="2" t="s">
        <v>9</v>
      </c>
      <c r="D1391" s="2" t="s">
        <v>86</v>
      </c>
      <c r="E1391" s="3">
        <v>19</v>
      </c>
      <c r="F1391" s="3">
        <v>31</v>
      </c>
      <c r="G1391" s="1">
        <v>2</v>
      </c>
      <c r="H1391" s="1">
        <v>42</v>
      </c>
      <c r="I1391" s="2" t="s">
        <v>8</v>
      </c>
      <c r="J1391" s="7">
        <f>Tabla_cocina[[#This Row],[Precio Unitario]]*Tabla_cocina[[#This Row],[Cantidad Ordenada]]</f>
        <v>62</v>
      </c>
      <c r="K1391" s="7">
        <f>Tabla_cocina[[#This Row],[Total del Pedido]]</f>
        <v>62</v>
      </c>
      <c r="L1391" s="7">
        <f>Tabla_cocina[[#This Row],[Ganancia Bruta]]-Tabla_cocina[[#This Row],[Costo]]</f>
        <v>24</v>
      </c>
      <c r="M1391" s="7">
        <f>Tabla_cocina[[#This Row],[Costo Unitario]]*Tabla_cocina[[#This Row],[Cantidad Ordenada]]</f>
        <v>38</v>
      </c>
      <c r="N1391" s="12">
        <f>(Tabla_cocina[[#This Row],[Ganancia Neta]]/Tabla_cocina[[#This Row],[Costo]])</f>
        <v>0.63157894736842102</v>
      </c>
      <c r="O1391" s="17">
        <f>Tabla_cocina[[#This Row],[Tiempo de Preparacion]]/1440</f>
        <v>2.9166666666666667E-2</v>
      </c>
    </row>
    <row r="1392" spans="1:15" x14ac:dyDescent="0.3">
      <c r="A1392" s="1">
        <v>563</v>
      </c>
      <c r="B1392" s="1">
        <v>12</v>
      </c>
      <c r="C1392" s="2" t="s">
        <v>10</v>
      </c>
      <c r="D1392" s="2" t="s">
        <v>87</v>
      </c>
      <c r="E1392" s="3">
        <v>16</v>
      </c>
      <c r="F1392" s="3">
        <v>27</v>
      </c>
      <c r="G1392" s="1">
        <v>2</v>
      </c>
      <c r="H1392" s="1">
        <v>37</v>
      </c>
      <c r="I1392" s="2" t="s">
        <v>8</v>
      </c>
      <c r="J1392" s="7">
        <f>Tabla_cocina[[#This Row],[Precio Unitario]]*Tabla_cocina[[#This Row],[Cantidad Ordenada]]</f>
        <v>54</v>
      </c>
      <c r="K1392" s="7">
        <f>Tabla_cocina[[#This Row],[Total del Pedido]]</f>
        <v>54</v>
      </c>
      <c r="L1392" s="7">
        <f>Tabla_cocina[[#This Row],[Ganancia Bruta]]-Tabla_cocina[[#This Row],[Costo]]</f>
        <v>22</v>
      </c>
      <c r="M1392" s="7">
        <f>Tabla_cocina[[#This Row],[Costo Unitario]]*Tabla_cocina[[#This Row],[Cantidad Ordenada]]</f>
        <v>32</v>
      </c>
      <c r="N1392" s="12">
        <f>(Tabla_cocina[[#This Row],[Ganancia Neta]]/Tabla_cocina[[#This Row],[Costo]])</f>
        <v>0.6875</v>
      </c>
      <c r="O1392" s="17">
        <f>Tabla_cocina[[#This Row],[Tiempo de Preparacion]]/1440</f>
        <v>2.5694444444444443E-2</v>
      </c>
    </row>
    <row r="1393" spans="1:15" x14ac:dyDescent="0.3">
      <c r="A1393" s="1">
        <v>564</v>
      </c>
      <c r="B1393" s="1">
        <v>9</v>
      </c>
      <c r="C1393" s="2" t="s">
        <v>12</v>
      </c>
      <c r="D1393" s="2" t="s">
        <v>89</v>
      </c>
      <c r="E1393" s="3">
        <v>22</v>
      </c>
      <c r="F1393" s="3">
        <v>36</v>
      </c>
      <c r="G1393" s="1">
        <v>1</v>
      </c>
      <c r="H1393" s="1">
        <v>7</v>
      </c>
      <c r="I1393" s="2" t="s">
        <v>8</v>
      </c>
      <c r="J1393" s="7">
        <f>Tabla_cocina[[#This Row],[Precio Unitario]]*Tabla_cocina[[#This Row],[Cantidad Ordenada]]</f>
        <v>36</v>
      </c>
      <c r="K1393" s="7">
        <f>Tabla_cocina[[#This Row],[Total del Pedido]]</f>
        <v>36</v>
      </c>
      <c r="L1393" s="7">
        <f>Tabla_cocina[[#This Row],[Ganancia Bruta]]-Tabla_cocina[[#This Row],[Costo]]</f>
        <v>14</v>
      </c>
      <c r="M1393" s="7">
        <f>Tabla_cocina[[#This Row],[Costo Unitario]]*Tabla_cocina[[#This Row],[Cantidad Ordenada]]</f>
        <v>22</v>
      </c>
      <c r="N1393" s="12">
        <f>(Tabla_cocina[[#This Row],[Ganancia Neta]]/Tabla_cocina[[#This Row],[Costo]])</f>
        <v>0.63636363636363635</v>
      </c>
      <c r="O1393" s="17">
        <f>Tabla_cocina[[#This Row],[Tiempo de Preparacion]]/1440</f>
        <v>4.8611111111111112E-3</v>
      </c>
    </row>
    <row r="1394" spans="1:15" x14ac:dyDescent="0.3">
      <c r="A1394" s="1">
        <v>564</v>
      </c>
      <c r="B1394" s="1">
        <v>9</v>
      </c>
      <c r="C1394" s="2" t="s">
        <v>11</v>
      </c>
      <c r="D1394" s="2" t="s">
        <v>88</v>
      </c>
      <c r="E1394" s="3">
        <v>25</v>
      </c>
      <c r="F1394" s="3">
        <v>40</v>
      </c>
      <c r="G1394" s="1">
        <v>2</v>
      </c>
      <c r="H1394" s="1">
        <v>36</v>
      </c>
      <c r="I1394" s="2" t="s">
        <v>8</v>
      </c>
      <c r="J1394" s="7">
        <f>Tabla_cocina[[#This Row],[Precio Unitario]]*Tabla_cocina[[#This Row],[Cantidad Ordenada]]</f>
        <v>80</v>
      </c>
      <c r="K1394" s="7">
        <f>Tabla_cocina[[#This Row],[Total del Pedido]]</f>
        <v>80</v>
      </c>
      <c r="L1394" s="7">
        <f>Tabla_cocina[[#This Row],[Ganancia Bruta]]-Tabla_cocina[[#This Row],[Costo]]</f>
        <v>30</v>
      </c>
      <c r="M1394" s="7">
        <f>Tabla_cocina[[#This Row],[Costo Unitario]]*Tabla_cocina[[#This Row],[Cantidad Ordenada]]</f>
        <v>50</v>
      </c>
      <c r="N1394" s="12">
        <f>(Tabla_cocina[[#This Row],[Ganancia Neta]]/Tabla_cocina[[#This Row],[Costo]])</f>
        <v>0.6</v>
      </c>
      <c r="O1394" s="17">
        <f>Tabla_cocina[[#This Row],[Tiempo de Preparacion]]/1440</f>
        <v>2.5000000000000001E-2</v>
      </c>
    </row>
    <row r="1395" spans="1:15" x14ac:dyDescent="0.3">
      <c r="A1395" s="1">
        <v>564</v>
      </c>
      <c r="B1395" s="1">
        <v>9</v>
      </c>
      <c r="C1395" s="2" t="s">
        <v>21</v>
      </c>
      <c r="D1395" s="2" t="s">
        <v>98</v>
      </c>
      <c r="E1395" s="3">
        <v>12</v>
      </c>
      <c r="F1395" s="3">
        <v>20</v>
      </c>
      <c r="G1395" s="1">
        <v>2</v>
      </c>
      <c r="H1395" s="1">
        <v>11</v>
      </c>
      <c r="I1395" s="2" t="s">
        <v>8</v>
      </c>
      <c r="J1395" s="7">
        <f>Tabla_cocina[[#This Row],[Precio Unitario]]*Tabla_cocina[[#This Row],[Cantidad Ordenada]]</f>
        <v>40</v>
      </c>
      <c r="K1395" s="7">
        <f>Tabla_cocina[[#This Row],[Total del Pedido]]</f>
        <v>40</v>
      </c>
      <c r="L1395" s="7">
        <f>Tabla_cocina[[#This Row],[Ganancia Bruta]]-Tabla_cocina[[#This Row],[Costo]]</f>
        <v>16</v>
      </c>
      <c r="M1395" s="7">
        <f>Tabla_cocina[[#This Row],[Costo Unitario]]*Tabla_cocina[[#This Row],[Cantidad Ordenada]]</f>
        <v>24</v>
      </c>
      <c r="N1395" s="12">
        <f>(Tabla_cocina[[#This Row],[Ganancia Neta]]/Tabla_cocina[[#This Row],[Costo]])</f>
        <v>0.66666666666666663</v>
      </c>
      <c r="O1395" s="17">
        <f>Tabla_cocina[[#This Row],[Tiempo de Preparacion]]/1440</f>
        <v>7.6388888888888886E-3</v>
      </c>
    </row>
    <row r="1396" spans="1:15" x14ac:dyDescent="0.3">
      <c r="A1396" s="1">
        <v>565</v>
      </c>
      <c r="B1396" s="1">
        <v>3</v>
      </c>
      <c r="C1396" s="2" t="s">
        <v>18</v>
      </c>
      <c r="D1396" s="2" t="s">
        <v>95</v>
      </c>
      <c r="E1396" s="3">
        <v>19</v>
      </c>
      <c r="F1396" s="3">
        <v>32</v>
      </c>
      <c r="G1396" s="1">
        <v>3</v>
      </c>
      <c r="H1396" s="1">
        <v>19</v>
      </c>
      <c r="I1396" s="2" t="s">
        <v>6</v>
      </c>
      <c r="J1396" s="7">
        <f>Tabla_cocina[[#This Row],[Precio Unitario]]*Tabla_cocina[[#This Row],[Cantidad Ordenada]]</f>
        <v>96</v>
      </c>
      <c r="K1396" s="7">
        <f>Tabla_cocina[[#This Row],[Total del Pedido]]</f>
        <v>96</v>
      </c>
      <c r="L1396" s="7">
        <f>Tabla_cocina[[#This Row],[Ganancia Bruta]]-Tabla_cocina[[#This Row],[Costo]]</f>
        <v>39</v>
      </c>
      <c r="M1396" s="7">
        <f>Tabla_cocina[[#This Row],[Costo Unitario]]*Tabla_cocina[[#This Row],[Cantidad Ordenada]]</f>
        <v>57</v>
      </c>
      <c r="N1396" s="12">
        <f>(Tabla_cocina[[#This Row],[Ganancia Neta]]/Tabla_cocina[[#This Row],[Costo]])</f>
        <v>0.68421052631578949</v>
      </c>
      <c r="O1396" s="17">
        <f>Tabla_cocina[[#This Row],[Tiempo de Preparacion]]/1440</f>
        <v>1.3194444444444444E-2</v>
      </c>
    </row>
    <row r="1397" spans="1:15" x14ac:dyDescent="0.3">
      <c r="A1397" s="1">
        <v>565</v>
      </c>
      <c r="B1397" s="1">
        <v>3</v>
      </c>
      <c r="C1397" s="2" t="s">
        <v>24</v>
      </c>
      <c r="D1397" s="2" t="s">
        <v>101</v>
      </c>
      <c r="E1397" s="3">
        <v>10</v>
      </c>
      <c r="F1397" s="3">
        <v>18</v>
      </c>
      <c r="G1397" s="1">
        <v>3</v>
      </c>
      <c r="H1397" s="1">
        <v>53</v>
      </c>
      <c r="I1397" s="2" t="s">
        <v>8</v>
      </c>
      <c r="J1397" s="7">
        <f>Tabla_cocina[[#This Row],[Precio Unitario]]*Tabla_cocina[[#This Row],[Cantidad Ordenada]]</f>
        <v>54</v>
      </c>
      <c r="K1397" s="7">
        <f>Tabla_cocina[[#This Row],[Total del Pedido]]</f>
        <v>54</v>
      </c>
      <c r="L1397" s="7">
        <f>Tabla_cocina[[#This Row],[Ganancia Bruta]]-Tabla_cocina[[#This Row],[Costo]]</f>
        <v>24</v>
      </c>
      <c r="M1397" s="7">
        <f>Tabla_cocina[[#This Row],[Costo Unitario]]*Tabla_cocina[[#This Row],[Cantidad Ordenada]]</f>
        <v>30</v>
      </c>
      <c r="N1397" s="12">
        <f>(Tabla_cocina[[#This Row],[Ganancia Neta]]/Tabla_cocina[[#This Row],[Costo]])</f>
        <v>0.8</v>
      </c>
      <c r="O1397" s="17">
        <f>Tabla_cocina[[#This Row],[Tiempo de Preparacion]]/1440</f>
        <v>3.6805555555555557E-2</v>
      </c>
    </row>
    <row r="1398" spans="1:15" x14ac:dyDescent="0.3">
      <c r="A1398" s="1">
        <v>565</v>
      </c>
      <c r="B1398" s="1">
        <v>3</v>
      </c>
      <c r="C1398" s="2" t="s">
        <v>14</v>
      </c>
      <c r="D1398" s="2" t="s">
        <v>91</v>
      </c>
      <c r="E1398" s="3">
        <v>20</v>
      </c>
      <c r="F1398" s="3">
        <v>33</v>
      </c>
      <c r="G1398" s="1">
        <v>2</v>
      </c>
      <c r="H1398" s="1">
        <v>21</v>
      </c>
      <c r="I1398" s="2" t="s">
        <v>8</v>
      </c>
      <c r="J1398" s="7">
        <f>Tabla_cocina[[#This Row],[Precio Unitario]]*Tabla_cocina[[#This Row],[Cantidad Ordenada]]</f>
        <v>66</v>
      </c>
      <c r="K1398" s="7">
        <f>Tabla_cocina[[#This Row],[Total del Pedido]]</f>
        <v>66</v>
      </c>
      <c r="L1398" s="7">
        <f>Tabla_cocina[[#This Row],[Ganancia Bruta]]-Tabla_cocina[[#This Row],[Costo]]</f>
        <v>26</v>
      </c>
      <c r="M1398" s="7">
        <f>Tabla_cocina[[#This Row],[Costo Unitario]]*Tabla_cocina[[#This Row],[Cantidad Ordenada]]</f>
        <v>40</v>
      </c>
      <c r="N1398" s="12">
        <f>(Tabla_cocina[[#This Row],[Ganancia Neta]]/Tabla_cocina[[#This Row],[Costo]])</f>
        <v>0.65</v>
      </c>
      <c r="O1398" s="17">
        <f>Tabla_cocina[[#This Row],[Tiempo de Preparacion]]/1440</f>
        <v>1.4583333333333334E-2</v>
      </c>
    </row>
    <row r="1399" spans="1:15" x14ac:dyDescent="0.3">
      <c r="A1399" s="1">
        <v>565</v>
      </c>
      <c r="B1399" s="1">
        <v>3</v>
      </c>
      <c r="C1399" s="2" t="s">
        <v>17</v>
      </c>
      <c r="D1399" s="2" t="s">
        <v>94</v>
      </c>
      <c r="E1399" s="3">
        <v>21</v>
      </c>
      <c r="F1399" s="3">
        <v>35</v>
      </c>
      <c r="G1399" s="1">
        <v>1</v>
      </c>
      <c r="H1399" s="1">
        <v>5</v>
      </c>
      <c r="I1399" s="2" t="s">
        <v>8</v>
      </c>
      <c r="J1399" s="7">
        <f>Tabla_cocina[[#This Row],[Precio Unitario]]*Tabla_cocina[[#This Row],[Cantidad Ordenada]]</f>
        <v>35</v>
      </c>
      <c r="K1399" s="7">
        <f>Tabla_cocina[[#This Row],[Total del Pedido]]</f>
        <v>35</v>
      </c>
      <c r="L1399" s="7">
        <f>Tabla_cocina[[#This Row],[Ganancia Bruta]]-Tabla_cocina[[#This Row],[Costo]]</f>
        <v>14</v>
      </c>
      <c r="M1399" s="7">
        <f>Tabla_cocina[[#This Row],[Costo Unitario]]*Tabla_cocina[[#This Row],[Cantidad Ordenada]]</f>
        <v>21</v>
      </c>
      <c r="N1399" s="12">
        <f>(Tabla_cocina[[#This Row],[Ganancia Neta]]/Tabla_cocina[[#This Row],[Costo]])</f>
        <v>0.66666666666666663</v>
      </c>
      <c r="O1399" s="17">
        <f>Tabla_cocina[[#This Row],[Tiempo de Preparacion]]/1440</f>
        <v>3.472222222222222E-3</v>
      </c>
    </row>
    <row r="1400" spans="1:15" x14ac:dyDescent="0.3">
      <c r="A1400" s="1">
        <v>566</v>
      </c>
      <c r="B1400" s="1">
        <v>4</v>
      </c>
      <c r="C1400" s="2" t="s">
        <v>25</v>
      </c>
      <c r="D1400" s="2" t="s">
        <v>102</v>
      </c>
      <c r="E1400" s="3">
        <v>15</v>
      </c>
      <c r="F1400" s="3">
        <v>26</v>
      </c>
      <c r="G1400" s="1">
        <v>3</v>
      </c>
      <c r="H1400" s="1">
        <v>56</v>
      </c>
      <c r="I1400" s="2" t="s">
        <v>6</v>
      </c>
      <c r="J1400" s="7">
        <f>Tabla_cocina[[#This Row],[Precio Unitario]]*Tabla_cocina[[#This Row],[Cantidad Ordenada]]</f>
        <v>78</v>
      </c>
      <c r="K1400" s="7">
        <f>Tabla_cocina[[#This Row],[Total del Pedido]]</f>
        <v>78</v>
      </c>
      <c r="L1400" s="7">
        <f>Tabla_cocina[[#This Row],[Ganancia Bruta]]-Tabla_cocina[[#This Row],[Costo]]</f>
        <v>33</v>
      </c>
      <c r="M1400" s="7">
        <f>Tabla_cocina[[#This Row],[Costo Unitario]]*Tabla_cocina[[#This Row],[Cantidad Ordenada]]</f>
        <v>45</v>
      </c>
      <c r="N1400" s="12">
        <f>(Tabla_cocina[[#This Row],[Ganancia Neta]]/Tabla_cocina[[#This Row],[Costo]])</f>
        <v>0.73333333333333328</v>
      </c>
      <c r="O1400" s="17">
        <f>Tabla_cocina[[#This Row],[Tiempo de Preparacion]]/1440</f>
        <v>3.888888888888889E-2</v>
      </c>
    </row>
    <row r="1401" spans="1:15" x14ac:dyDescent="0.3">
      <c r="A1401" s="1">
        <v>567</v>
      </c>
      <c r="B1401" s="1">
        <v>15</v>
      </c>
      <c r="C1401" s="2" t="s">
        <v>15</v>
      </c>
      <c r="D1401" s="2" t="s">
        <v>92</v>
      </c>
      <c r="E1401" s="3">
        <v>16</v>
      </c>
      <c r="F1401" s="3">
        <v>28</v>
      </c>
      <c r="G1401" s="1">
        <v>2</v>
      </c>
      <c r="H1401" s="1">
        <v>9</v>
      </c>
      <c r="I1401" s="2" t="s">
        <v>6</v>
      </c>
      <c r="J1401" s="7">
        <f>Tabla_cocina[[#This Row],[Precio Unitario]]*Tabla_cocina[[#This Row],[Cantidad Ordenada]]</f>
        <v>56</v>
      </c>
      <c r="K1401" s="7">
        <f>Tabla_cocina[[#This Row],[Total del Pedido]]</f>
        <v>56</v>
      </c>
      <c r="L1401" s="7">
        <f>Tabla_cocina[[#This Row],[Ganancia Bruta]]-Tabla_cocina[[#This Row],[Costo]]</f>
        <v>24</v>
      </c>
      <c r="M1401" s="7">
        <f>Tabla_cocina[[#This Row],[Costo Unitario]]*Tabla_cocina[[#This Row],[Cantidad Ordenada]]</f>
        <v>32</v>
      </c>
      <c r="N1401" s="12">
        <f>(Tabla_cocina[[#This Row],[Ganancia Neta]]/Tabla_cocina[[#This Row],[Costo]])</f>
        <v>0.75</v>
      </c>
      <c r="O1401" s="17">
        <f>Tabla_cocina[[#This Row],[Tiempo de Preparacion]]/1440</f>
        <v>6.2500000000000003E-3</v>
      </c>
    </row>
    <row r="1402" spans="1:15" x14ac:dyDescent="0.3">
      <c r="A1402" s="1">
        <v>567</v>
      </c>
      <c r="B1402" s="1">
        <v>15</v>
      </c>
      <c r="C1402" s="2" t="s">
        <v>14</v>
      </c>
      <c r="D1402" s="2" t="s">
        <v>91</v>
      </c>
      <c r="E1402" s="3">
        <v>20</v>
      </c>
      <c r="F1402" s="3">
        <v>33</v>
      </c>
      <c r="G1402" s="1">
        <v>2</v>
      </c>
      <c r="H1402" s="1">
        <v>34</v>
      </c>
      <c r="I1402" s="2" t="s">
        <v>8</v>
      </c>
      <c r="J1402" s="7">
        <f>Tabla_cocina[[#This Row],[Precio Unitario]]*Tabla_cocina[[#This Row],[Cantidad Ordenada]]</f>
        <v>66</v>
      </c>
      <c r="K1402" s="7">
        <f>Tabla_cocina[[#This Row],[Total del Pedido]]</f>
        <v>66</v>
      </c>
      <c r="L1402" s="7">
        <f>Tabla_cocina[[#This Row],[Ganancia Bruta]]-Tabla_cocina[[#This Row],[Costo]]</f>
        <v>26</v>
      </c>
      <c r="M1402" s="7">
        <f>Tabla_cocina[[#This Row],[Costo Unitario]]*Tabla_cocina[[#This Row],[Cantidad Ordenada]]</f>
        <v>40</v>
      </c>
      <c r="N1402" s="12">
        <f>(Tabla_cocina[[#This Row],[Ganancia Neta]]/Tabla_cocina[[#This Row],[Costo]])</f>
        <v>0.65</v>
      </c>
      <c r="O1402" s="17">
        <f>Tabla_cocina[[#This Row],[Tiempo de Preparacion]]/1440</f>
        <v>2.361111111111111E-2</v>
      </c>
    </row>
    <row r="1403" spans="1:15" x14ac:dyDescent="0.3">
      <c r="A1403" s="1">
        <v>567</v>
      </c>
      <c r="B1403" s="1">
        <v>15</v>
      </c>
      <c r="C1403" s="2" t="s">
        <v>20</v>
      </c>
      <c r="D1403" s="2" t="s">
        <v>97</v>
      </c>
      <c r="E1403" s="3">
        <v>20</v>
      </c>
      <c r="F1403" s="3">
        <v>34</v>
      </c>
      <c r="G1403" s="1">
        <v>2</v>
      </c>
      <c r="H1403" s="1">
        <v>18</v>
      </c>
      <c r="I1403" s="2" t="s">
        <v>6</v>
      </c>
      <c r="J1403" s="7">
        <f>Tabla_cocina[[#This Row],[Precio Unitario]]*Tabla_cocina[[#This Row],[Cantidad Ordenada]]</f>
        <v>68</v>
      </c>
      <c r="K1403" s="7">
        <f>Tabla_cocina[[#This Row],[Total del Pedido]]</f>
        <v>68</v>
      </c>
      <c r="L1403" s="7">
        <f>Tabla_cocina[[#This Row],[Ganancia Bruta]]-Tabla_cocina[[#This Row],[Costo]]</f>
        <v>28</v>
      </c>
      <c r="M1403" s="7">
        <f>Tabla_cocina[[#This Row],[Costo Unitario]]*Tabla_cocina[[#This Row],[Cantidad Ordenada]]</f>
        <v>40</v>
      </c>
      <c r="N1403" s="12">
        <f>(Tabla_cocina[[#This Row],[Ganancia Neta]]/Tabla_cocina[[#This Row],[Costo]])</f>
        <v>0.7</v>
      </c>
      <c r="O1403" s="17">
        <f>Tabla_cocina[[#This Row],[Tiempo de Preparacion]]/1440</f>
        <v>1.2500000000000001E-2</v>
      </c>
    </row>
    <row r="1404" spans="1:15" x14ac:dyDescent="0.3">
      <c r="A1404" s="1">
        <v>567</v>
      </c>
      <c r="B1404" s="1">
        <v>15</v>
      </c>
      <c r="C1404" s="2" t="s">
        <v>23</v>
      </c>
      <c r="D1404" s="2" t="s">
        <v>100</v>
      </c>
      <c r="E1404" s="3">
        <v>13</v>
      </c>
      <c r="F1404" s="3">
        <v>21</v>
      </c>
      <c r="G1404" s="1">
        <v>3</v>
      </c>
      <c r="H1404" s="1">
        <v>41</v>
      </c>
      <c r="I1404" s="2" t="s">
        <v>8</v>
      </c>
      <c r="J1404" s="7">
        <f>Tabla_cocina[[#This Row],[Precio Unitario]]*Tabla_cocina[[#This Row],[Cantidad Ordenada]]</f>
        <v>63</v>
      </c>
      <c r="K1404" s="7">
        <f>Tabla_cocina[[#This Row],[Total del Pedido]]</f>
        <v>63</v>
      </c>
      <c r="L1404" s="7">
        <f>Tabla_cocina[[#This Row],[Ganancia Bruta]]-Tabla_cocina[[#This Row],[Costo]]</f>
        <v>24</v>
      </c>
      <c r="M1404" s="7">
        <f>Tabla_cocina[[#This Row],[Costo Unitario]]*Tabla_cocina[[#This Row],[Cantidad Ordenada]]</f>
        <v>39</v>
      </c>
      <c r="N1404" s="12">
        <f>(Tabla_cocina[[#This Row],[Ganancia Neta]]/Tabla_cocina[[#This Row],[Costo]])</f>
        <v>0.61538461538461542</v>
      </c>
      <c r="O1404" s="17">
        <f>Tabla_cocina[[#This Row],[Tiempo de Preparacion]]/1440</f>
        <v>2.8472222222222222E-2</v>
      </c>
    </row>
    <row r="1405" spans="1:15" x14ac:dyDescent="0.3">
      <c r="A1405" s="1">
        <v>568</v>
      </c>
      <c r="B1405" s="1">
        <v>5</v>
      </c>
      <c r="C1405" s="2" t="s">
        <v>20</v>
      </c>
      <c r="D1405" s="2" t="s">
        <v>97</v>
      </c>
      <c r="E1405" s="3">
        <v>20</v>
      </c>
      <c r="F1405" s="3">
        <v>34</v>
      </c>
      <c r="G1405" s="1">
        <v>3</v>
      </c>
      <c r="H1405" s="1">
        <v>40</v>
      </c>
      <c r="I1405" s="2" t="s">
        <v>6</v>
      </c>
      <c r="J1405" s="7">
        <f>Tabla_cocina[[#This Row],[Precio Unitario]]*Tabla_cocina[[#This Row],[Cantidad Ordenada]]</f>
        <v>102</v>
      </c>
      <c r="K1405" s="7">
        <f>Tabla_cocina[[#This Row],[Total del Pedido]]</f>
        <v>102</v>
      </c>
      <c r="L1405" s="7">
        <f>Tabla_cocina[[#This Row],[Ganancia Bruta]]-Tabla_cocina[[#This Row],[Costo]]</f>
        <v>42</v>
      </c>
      <c r="M1405" s="7">
        <f>Tabla_cocina[[#This Row],[Costo Unitario]]*Tabla_cocina[[#This Row],[Cantidad Ordenada]]</f>
        <v>60</v>
      </c>
      <c r="N1405" s="12">
        <f>(Tabla_cocina[[#This Row],[Ganancia Neta]]/Tabla_cocina[[#This Row],[Costo]])</f>
        <v>0.7</v>
      </c>
      <c r="O1405" s="17">
        <f>Tabla_cocina[[#This Row],[Tiempo de Preparacion]]/1440</f>
        <v>2.7777777777777776E-2</v>
      </c>
    </row>
    <row r="1406" spans="1:15" x14ac:dyDescent="0.3">
      <c r="A1406" s="1">
        <v>568</v>
      </c>
      <c r="B1406" s="1">
        <v>5</v>
      </c>
      <c r="C1406" s="2" t="s">
        <v>11</v>
      </c>
      <c r="D1406" s="2" t="s">
        <v>88</v>
      </c>
      <c r="E1406" s="3">
        <v>25</v>
      </c>
      <c r="F1406" s="3">
        <v>40</v>
      </c>
      <c r="G1406" s="1">
        <v>2</v>
      </c>
      <c r="H1406" s="1">
        <v>44</v>
      </c>
      <c r="I1406" s="2" t="s">
        <v>8</v>
      </c>
      <c r="J1406" s="7">
        <f>Tabla_cocina[[#This Row],[Precio Unitario]]*Tabla_cocina[[#This Row],[Cantidad Ordenada]]</f>
        <v>80</v>
      </c>
      <c r="K1406" s="7">
        <f>Tabla_cocina[[#This Row],[Total del Pedido]]</f>
        <v>80</v>
      </c>
      <c r="L1406" s="7">
        <f>Tabla_cocina[[#This Row],[Ganancia Bruta]]-Tabla_cocina[[#This Row],[Costo]]</f>
        <v>30</v>
      </c>
      <c r="M1406" s="7">
        <f>Tabla_cocina[[#This Row],[Costo Unitario]]*Tabla_cocina[[#This Row],[Cantidad Ordenada]]</f>
        <v>50</v>
      </c>
      <c r="N1406" s="12">
        <f>(Tabla_cocina[[#This Row],[Ganancia Neta]]/Tabla_cocina[[#This Row],[Costo]])</f>
        <v>0.6</v>
      </c>
      <c r="O1406" s="17">
        <f>Tabla_cocina[[#This Row],[Tiempo de Preparacion]]/1440</f>
        <v>3.0555555555555555E-2</v>
      </c>
    </row>
    <row r="1407" spans="1:15" x14ac:dyDescent="0.3">
      <c r="A1407" s="1">
        <v>569</v>
      </c>
      <c r="B1407" s="1">
        <v>12</v>
      </c>
      <c r="C1407" s="2" t="s">
        <v>20</v>
      </c>
      <c r="D1407" s="2" t="s">
        <v>97</v>
      </c>
      <c r="E1407" s="3">
        <v>20</v>
      </c>
      <c r="F1407" s="3">
        <v>34</v>
      </c>
      <c r="G1407" s="1">
        <v>2</v>
      </c>
      <c r="H1407" s="1">
        <v>26</v>
      </c>
      <c r="I1407" s="2" t="s">
        <v>6</v>
      </c>
      <c r="J1407" s="7">
        <f>Tabla_cocina[[#This Row],[Precio Unitario]]*Tabla_cocina[[#This Row],[Cantidad Ordenada]]</f>
        <v>68</v>
      </c>
      <c r="K1407" s="7">
        <f>Tabla_cocina[[#This Row],[Total del Pedido]]</f>
        <v>68</v>
      </c>
      <c r="L1407" s="7">
        <f>Tabla_cocina[[#This Row],[Ganancia Bruta]]-Tabla_cocina[[#This Row],[Costo]]</f>
        <v>28</v>
      </c>
      <c r="M1407" s="7">
        <f>Tabla_cocina[[#This Row],[Costo Unitario]]*Tabla_cocina[[#This Row],[Cantidad Ordenada]]</f>
        <v>40</v>
      </c>
      <c r="N1407" s="12">
        <f>(Tabla_cocina[[#This Row],[Ganancia Neta]]/Tabla_cocina[[#This Row],[Costo]])</f>
        <v>0.7</v>
      </c>
      <c r="O1407" s="17">
        <f>Tabla_cocina[[#This Row],[Tiempo de Preparacion]]/1440</f>
        <v>1.8055555555555554E-2</v>
      </c>
    </row>
    <row r="1408" spans="1:15" x14ac:dyDescent="0.3">
      <c r="A1408" s="1">
        <v>569</v>
      </c>
      <c r="B1408" s="1">
        <v>12</v>
      </c>
      <c r="C1408" s="2" t="s">
        <v>23</v>
      </c>
      <c r="D1408" s="2" t="s">
        <v>100</v>
      </c>
      <c r="E1408" s="3">
        <v>13</v>
      </c>
      <c r="F1408" s="3">
        <v>21</v>
      </c>
      <c r="G1408" s="1">
        <v>3</v>
      </c>
      <c r="H1408" s="1">
        <v>32</v>
      </c>
      <c r="I1408" s="2" t="s">
        <v>8</v>
      </c>
      <c r="J1408" s="7">
        <f>Tabla_cocina[[#This Row],[Precio Unitario]]*Tabla_cocina[[#This Row],[Cantidad Ordenada]]</f>
        <v>63</v>
      </c>
      <c r="K1408" s="7">
        <f>Tabla_cocina[[#This Row],[Total del Pedido]]</f>
        <v>63</v>
      </c>
      <c r="L1408" s="7">
        <f>Tabla_cocina[[#This Row],[Ganancia Bruta]]-Tabla_cocina[[#This Row],[Costo]]</f>
        <v>24</v>
      </c>
      <c r="M1408" s="7">
        <f>Tabla_cocina[[#This Row],[Costo Unitario]]*Tabla_cocina[[#This Row],[Cantidad Ordenada]]</f>
        <v>39</v>
      </c>
      <c r="N1408" s="12">
        <f>(Tabla_cocina[[#This Row],[Ganancia Neta]]/Tabla_cocina[[#This Row],[Costo]])</f>
        <v>0.61538461538461542</v>
      </c>
      <c r="O1408" s="17">
        <f>Tabla_cocina[[#This Row],[Tiempo de Preparacion]]/1440</f>
        <v>2.2222222222222223E-2</v>
      </c>
    </row>
    <row r="1409" spans="1:15" x14ac:dyDescent="0.3">
      <c r="A1409" s="1">
        <v>570</v>
      </c>
      <c r="B1409" s="1">
        <v>1</v>
      </c>
      <c r="C1409" s="2" t="s">
        <v>14</v>
      </c>
      <c r="D1409" s="2" t="s">
        <v>91</v>
      </c>
      <c r="E1409" s="3">
        <v>20</v>
      </c>
      <c r="F1409" s="3">
        <v>33</v>
      </c>
      <c r="G1409" s="1">
        <v>1</v>
      </c>
      <c r="H1409" s="1">
        <v>38</v>
      </c>
      <c r="I1409" s="2" t="s">
        <v>6</v>
      </c>
      <c r="J1409" s="7">
        <f>Tabla_cocina[[#This Row],[Precio Unitario]]*Tabla_cocina[[#This Row],[Cantidad Ordenada]]</f>
        <v>33</v>
      </c>
      <c r="K1409" s="7">
        <f>Tabla_cocina[[#This Row],[Total del Pedido]]</f>
        <v>33</v>
      </c>
      <c r="L1409" s="7">
        <f>Tabla_cocina[[#This Row],[Ganancia Bruta]]-Tabla_cocina[[#This Row],[Costo]]</f>
        <v>13</v>
      </c>
      <c r="M1409" s="7">
        <f>Tabla_cocina[[#This Row],[Costo Unitario]]*Tabla_cocina[[#This Row],[Cantidad Ordenada]]</f>
        <v>20</v>
      </c>
      <c r="N1409" s="12">
        <f>(Tabla_cocina[[#This Row],[Ganancia Neta]]/Tabla_cocina[[#This Row],[Costo]])</f>
        <v>0.65</v>
      </c>
      <c r="O1409" s="17">
        <f>Tabla_cocina[[#This Row],[Tiempo de Preparacion]]/1440</f>
        <v>2.6388888888888889E-2</v>
      </c>
    </row>
    <row r="1410" spans="1:15" x14ac:dyDescent="0.3">
      <c r="A1410" s="1">
        <v>570</v>
      </c>
      <c r="B1410" s="1">
        <v>1</v>
      </c>
      <c r="C1410" s="2" t="s">
        <v>25</v>
      </c>
      <c r="D1410" s="2" t="s">
        <v>102</v>
      </c>
      <c r="E1410" s="3">
        <v>15</v>
      </c>
      <c r="F1410" s="3">
        <v>26</v>
      </c>
      <c r="G1410" s="1">
        <v>2</v>
      </c>
      <c r="H1410" s="1">
        <v>8</v>
      </c>
      <c r="I1410" s="2" t="s">
        <v>8</v>
      </c>
      <c r="J1410" s="7">
        <f>Tabla_cocina[[#This Row],[Precio Unitario]]*Tabla_cocina[[#This Row],[Cantidad Ordenada]]</f>
        <v>52</v>
      </c>
      <c r="K1410" s="7">
        <f>Tabla_cocina[[#This Row],[Total del Pedido]]</f>
        <v>52</v>
      </c>
      <c r="L1410" s="7">
        <f>Tabla_cocina[[#This Row],[Ganancia Bruta]]-Tabla_cocina[[#This Row],[Costo]]</f>
        <v>22</v>
      </c>
      <c r="M1410" s="7">
        <f>Tabla_cocina[[#This Row],[Costo Unitario]]*Tabla_cocina[[#This Row],[Cantidad Ordenada]]</f>
        <v>30</v>
      </c>
      <c r="N1410" s="12">
        <f>(Tabla_cocina[[#This Row],[Ganancia Neta]]/Tabla_cocina[[#This Row],[Costo]])</f>
        <v>0.73333333333333328</v>
      </c>
      <c r="O1410" s="17">
        <f>Tabla_cocina[[#This Row],[Tiempo de Preparacion]]/1440</f>
        <v>5.5555555555555558E-3</v>
      </c>
    </row>
    <row r="1411" spans="1:15" x14ac:dyDescent="0.3">
      <c r="A1411" s="1">
        <v>571</v>
      </c>
      <c r="B1411" s="1">
        <v>15</v>
      </c>
      <c r="C1411" s="2" t="s">
        <v>10</v>
      </c>
      <c r="D1411" s="2" t="s">
        <v>87</v>
      </c>
      <c r="E1411" s="3">
        <v>16</v>
      </c>
      <c r="F1411" s="3">
        <v>27</v>
      </c>
      <c r="G1411" s="1">
        <v>2</v>
      </c>
      <c r="H1411" s="1">
        <v>26</v>
      </c>
      <c r="I1411" s="2" t="s">
        <v>6</v>
      </c>
      <c r="J1411" s="7">
        <f>Tabla_cocina[[#This Row],[Precio Unitario]]*Tabla_cocina[[#This Row],[Cantidad Ordenada]]</f>
        <v>54</v>
      </c>
      <c r="K1411" s="7">
        <f>Tabla_cocina[[#This Row],[Total del Pedido]]</f>
        <v>54</v>
      </c>
      <c r="L1411" s="7">
        <f>Tabla_cocina[[#This Row],[Ganancia Bruta]]-Tabla_cocina[[#This Row],[Costo]]</f>
        <v>22</v>
      </c>
      <c r="M1411" s="7">
        <f>Tabla_cocina[[#This Row],[Costo Unitario]]*Tabla_cocina[[#This Row],[Cantidad Ordenada]]</f>
        <v>32</v>
      </c>
      <c r="N1411" s="12">
        <f>(Tabla_cocina[[#This Row],[Ganancia Neta]]/Tabla_cocina[[#This Row],[Costo]])</f>
        <v>0.6875</v>
      </c>
      <c r="O1411" s="17">
        <f>Tabla_cocina[[#This Row],[Tiempo de Preparacion]]/1440</f>
        <v>1.8055555555555554E-2</v>
      </c>
    </row>
    <row r="1412" spans="1:15" x14ac:dyDescent="0.3">
      <c r="A1412" s="1">
        <v>572</v>
      </c>
      <c r="B1412" s="1">
        <v>19</v>
      </c>
      <c r="C1412" s="2" t="s">
        <v>7</v>
      </c>
      <c r="D1412" s="2" t="s">
        <v>85</v>
      </c>
      <c r="E1412" s="3">
        <v>18</v>
      </c>
      <c r="F1412" s="3">
        <v>30</v>
      </c>
      <c r="G1412" s="1">
        <v>1</v>
      </c>
      <c r="H1412" s="1">
        <v>34</v>
      </c>
      <c r="I1412" s="2" t="s">
        <v>8</v>
      </c>
      <c r="J1412" s="7">
        <f>Tabla_cocina[[#This Row],[Precio Unitario]]*Tabla_cocina[[#This Row],[Cantidad Ordenada]]</f>
        <v>30</v>
      </c>
      <c r="K1412" s="7">
        <f>Tabla_cocina[[#This Row],[Total del Pedido]]</f>
        <v>30</v>
      </c>
      <c r="L1412" s="7">
        <f>Tabla_cocina[[#This Row],[Ganancia Bruta]]-Tabla_cocina[[#This Row],[Costo]]</f>
        <v>12</v>
      </c>
      <c r="M1412" s="7">
        <f>Tabla_cocina[[#This Row],[Costo Unitario]]*Tabla_cocina[[#This Row],[Cantidad Ordenada]]</f>
        <v>18</v>
      </c>
      <c r="N1412" s="12">
        <f>(Tabla_cocina[[#This Row],[Ganancia Neta]]/Tabla_cocina[[#This Row],[Costo]])</f>
        <v>0.66666666666666663</v>
      </c>
      <c r="O1412" s="17">
        <f>Tabla_cocina[[#This Row],[Tiempo de Preparacion]]/1440</f>
        <v>2.361111111111111E-2</v>
      </c>
    </row>
    <row r="1413" spans="1:15" x14ac:dyDescent="0.3">
      <c r="A1413" s="1">
        <v>572</v>
      </c>
      <c r="B1413" s="1">
        <v>19</v>
      </c>
      <c r="C1413" s="2" t="s">
        <v>19</v>
      </c>
      <c r="D1413" s="2" t="s">
        <v>96</v>
      </c>
      <c r="E1413" s="3">
        <v>13</v>
      </c>
      <c r="F1413" s="3">
        <v>22</v>
      </c>
      <c r="G1413" s="1">
        <v>2</v>
      </c>
      <c r="H1413" s="1">
        <v>10</v>
      </c>
      <c r="I1413" s="2" t="s">
        <v>8</v>
      </c>
      <c r="J1413" s="7">
        <f>Tabla_cocina[[#This Row],[Precio Unitario]]*Tabla_cocina[[#This Row],[Cantidad Ordenada]]</f>
        <v>44</v>
      </c>
      <c r="K1413" s="7">
        <f>Tabla_cocina[[#This Row],[Total del Pedido]]</f>
        <v>44</v>
      </c>
      <c r="L1413" s="7">
        <f>Tabla_cocina[[#This Row],[Ganancia Bruta]]-Tabla_cocina[[#This Row],[Costo]]</f>
        <v>18</v>
      </c>
      <c r="M1413" s="7">
        <f>Tabla_cocina[[#This Row],[Costo Unitario]]*Tabla_cocina[[#This Row],[Cantidad Ordenada]]</f>
        <v>26</v>
      </c>
      <c r="N1413" s="12">
        <f>(Tabla_cocina[[#This Row],[Ganancia Neta]]/Tabla_cocina[[#This Row],[Costo]])</f>
        <v>0.69230769230769229</v>
      </c>
      <c r="O1413" s="17">
        <f>Tabla_cocina[[#This Row],[Tiempo de Preparacion]]/1440</f>
        <v>6.9444444444444441E-3</v>
      </c>
    </row>
    <row r="1414" spans="1:15" x14ac:dyDescent="0.3">
      <c r="A1414" s="1">
        <v>573</v>
      </c>
      <c r="B1414" s="1">
        <v>7</v>
      </c>
      <c r="C1414" s="2" t="s">
        <v>23</v>
      </c>
      <c r="D1414" s="2" t="s">
        <v>100</v>
      </c>
      <c r="E1414" s="3">
        <v>13</v>
      </c>
      <c r="F1414" s="3">
        <v>21</v>
      </c>
      <c r="G1414" s="1">
        <v>3</v>
      </c>
      <c r="H1414" s="1">
        <v>41</v>
      </c>
      <c r="I1414" s="2" t="s">
        <v>6</v>
      </c>
      <c r="J1414" s="7">
        <f>Tabla_cocina[[#This Row],[Precio Unitario]]*Tabla_cocina[[#This Row],[Cantidad Ordenada]]</f>
        <v>63</v>
      </c>
      <c r="K1414" s="7">
        <f>Tabla_cocina[[#This Row],[Total del Pedido]]</f>
        <v>63</v>
      </c>
      <c r="L1414" s="7">
        <f>Tabla_cocina[[#This Row],[Ganancia Bruta]]-Tabla_cocina[[#This Row],[Costo]]</f>
        <v>24</v>
      </c>
      <c r="M1414" s="7">
        <f>Tabla_cocina[[#This Row],[Costo Unitario]]*Tabla_cocina[[#This Row],[Cantidad Ordenada]]</f>
        <v>39</v>
      </c>
      <c r="N1414" s="12">
        <f>(Tabla_cocina[[#This Row],[Ganancia Neta]]/Tabla_cocina[[#This Row],[Costo]])</f>
        <v>0.61538461538461542</v>
      </c>
      <c r="O1414" s="17">
        <f>Tabla_cocina[[#This Row],[Tiempo de Preparacion]]/1440</f>
        <v>2.8472222222222222E-2</v>
      </c>
    </row>
    <row r="1415" spans="1:15" x14ac:dyDescent="0.3">
      <c r="A1415" s="1">
        <v>573</v>
      </c>
      <c r="B1415" s="1">
        <v>7</v>
      </c>
      <c r="C1415" s="2" t="s">
        <v>20</v>
      </c>
      <c r="D1415" s="2" t="s">
        <v>97</v>
      </c>
      <c r="E1415" s="3">
        <v>20</v>
      </c>
      <c r="F1415" s="3">
        <v>34</v>
      </c>
      <c r="G1415" s="1">
        <v>3</v>
      </c>
      <c r="H1415" s="1">
        <v>28</v>
      </c>
      <c r="I1415" s="2" t="s">
        <v>8</v>
      </c>
      <c r="J1415" s="7">
        <f>Tabla_cocina[[#This Row],[Precio Unitario]]*Tabla_cocina[[#This Row],[Cantidad Ordenada]]</f>
        <v>102</v>
      </c>
      <c r="K1415" s="7">
        <f>Tabla_cocina[[#This Row],[Total del Pedido]]</f>
        <v>102</v>
      </c>
      <c r="L1415" s="7">
        <f>Tabla_cocina[[#This Row],[Ganancia Bruta]]-Tabla_cocina[[#This Row],[Costo]]</f>
        <v>42</v>
      </c>
      <c r="M1415" s="7">
        <f>Tabla_cocina[[#This Row],[Costo Unitario]]*Tabla_cocina[[#This Row],[Cantidad Ordenada]]</f>
        <v>60</v>
      </c>
      <c r="N1415" s="12">
        <f>(Tabla_cocina[[#This Row],[Ganancia Neta]]/Tabla_cocina[[#This Row],[Costo]])</f>
        <v>0.7</v>
      </c>
      <c r="O1415" s="17">
        <f>Tabla_cocina[[#This Row],[Tiempo de Preparacion]]/1440</f>
        <v>1.9444444444444445E-2</v>
      </c>
    </row>
    <row r="1416" spans="1:15" x14ac:dyDescent="0.3">
      <c r="A1416" s="1">
        <v>574</v>
      </c>
      <c r="B1416" s="1">
        <v>20</v>
      </c>
      <c r="C1416" s="2" t="s">
        <v>25</v>
      </c>
      <c r="D1416" s="2" t="s">
        <v>102</v>
      </c>
      <c r="E1416" s="3">
        <v>15</v>
      </c>
      <c r="F1416" s="3">
        <v>26</v>
      </c>
      <c r="G1416" s="1">
        <v>3</v>
      </c>
      <c r="H1416" s="1">
        <v>50</v>
      </c>
      <c r="I1416" s="2" t="s">
        <v>8</v>
      </c>
      <c r="J1416" s="7">
        <f>Tabla_cocina[[#This Row],[Precio Unitario]]*Tabla_cocina[[#This Row],[Cantidad Ordenada]]</f>
        <v>78</v>
      </c>
      <c r="K1416" s="7">
        <f>Tabla_cocina[[#This Row],[Total del Pedido]]</f>
        <v>78</v>
      </c>
      <c r="L1416" s="7">
        <f>Tabla_cocina[[#This Row],[Ganancia Bruta]]-Tabla_cocina[[#This Row],[Costo]]</f>
        <v>33</v>
      </c>
      <c r="M1416" s="7">
        <f>Tabla_cocina[[#This Row],[Costo Unitario]]*Tabla_cocina[[#This Row],[Cantidad Ordenada]]</f>
        <v>45</v>
      </c>
      <c r="N1416" s="12">
        <f>(Tabla_cocina[[#This Row],[Ganancia Neta]]/Tabla_cocina[[#This Row],[Costo]])</f>
        <v>0.73333333333333328</v>
      </c>
      <c r="O1416" s="17">
        <f>Tabla_cocina[[#This Row],[Tiempo de Preparacion]]/1440</f>
        <v>3.4722222222222224E-2</v>
      </c>
    </row>
    <row r="1417" spans="1:15" x14ac:dyDescent="0.3">
      <c r="A1417" s="1">
        <v>574</v>
      </c>
      <c r="B1417" s="1">
        <v>20</v>
      </c>
      <c r="C1417" s="2" t="s">
        <v>12</v>
      </c>
      <c r="D1417" s="2" t="s">
        <v>89</v>
      </c>
      <c r="E1417" s="3">
        <v>22</v>
      </c>
      <c r="F1417" s="3">
        <v>36</v>
      </c>
      <c r="G1417" s="1">
        <v>2</v>
      </c>
      <c r="H1417" s="1">
        <v>40</v>
      </c>
      <c r="I1417" s="2" t="s">
        <v>6</v>
      </c>
      <c r="J1417" s="7">
        <f>Tabla_cocina[[#This Row],[Precio Unitario]]*Tabla_cocina[[#This Row],[Cantidad Ordenada]]</f>
        <v>72</v>
      </c>
      <c r="K1417" s="7">
        <f>Tabla_cocina[[#This Row],[Total del Pedido]]</f>
        <v>72</v>
      </c>
      <c r="L1417" s="7">
        <f>Tabla_cocina[[#This Row],[Ganancia Bruta]]-Tabla_cocina[[#This Row],[Costo]]</f>
        <v>28</v>
      </c>
      <c r="M1417" s="7">
        <f>Tabla_cocina[[#This Row],[Costo Unitario]]*Tabla_cocina[[#This Row],[Cantidad Ordenada]]</f>
        <v>44</v>
      </c>
      <c r="N1417" s="12">
        <f>(Tabla_cocina[[#This Row],[Ganancia Neta]]/Tabla_cocina[[#This Row],[Costo]])</f>
        <v>0.63636363636363635</v>
      </c>
      <c r="O1417" s="17">
        <f>Tabla_cocina[[#This Row],[Tiempo de Preparacion]]/1440</f>
        <v>2.7777777777777776E-2</v>
      </c>
    </row>
    <row r="1418" spans="1:15" x14ac:dyDescent="0.3">
      <c r="A1418" s="1">
        <v>574</v>
      </c>
      <c r="B1418" s="1">
        <v>20</v>
      </c>
      <c r="C1418" s="2" t="s">
        <v>24</v>
      </c>
      <c r="D1418" s="2" t="s">
        <v>101</v>
      </c>
      <c r="E1418" s="3">
        <v>10</v>
      </c>
      <c r="F1418" s="3">
        <v>18</v>
      </c>
      <c r="G1418" s="1">
        <v>2</v>
      </c>
      <c r="H1418" s="1">
        <v>37</v>
      </c>
      <c r="I1418" s="2" t="s">
        <v>8</v>
      </c>
      <c r="J1418" s="7">
        <f>Tabla_cocina[[#This Row],[Precio Unitario]]*Tabla_cocina[[#This Row],[Cantidad Ordenada]]</f>
        <v>36</v>
      </c>
      <c r="K1418" s="7">
        <f>Tabla_cocina[[#This Row],[Total del Pedido]]</f>
        <v>36</v>
      </c>
      <c r="L1418" s="7">
        <f>Tabla_cocina[[#This Row],[Ganancia Bruta]]-Tabla_cocina[[#This Row],[Costo]]</f>
        <v>16</v>
      </c>
      <c r="M1418" s="7">
        <f>Tabla_cocina[[#This Row],[Costo Unitario]]*Tabla_cocina[[#This Row],[Cantidad Ordenada]]</f>
        <v>20</v>
      </c>
      <c r="N1418" s="12">
        <f>(Tabla_cocina[[#This Row],[Ganancia Neta]]/Tabla_cocina[[#This Row],[Costo]])</f>
        <v>0.8</v>
      </c>
      <c r="O1418" s="17">
        <f>Tabla_cocina[[#This Row],[Tiempo de Preparacion]]/1440</f>
        <v>2.5694444444444443E-2</v>
      </c>
    </row>
    <row r="1419" spans="1:15" x14ac:dyDescent="0.3">
      <c r="A1419" s="1">
        <v>574</v>
      </c>
      <c r="B1419" s="1">
        <v>20</v>
      </c>
      <c r="C1419" s="2" t="s">
        <v>23</v>
      </c>
      <c r="D1419" s="2" t="s">
        <v>100</v>
      </c>
      <c r="E1419" s="3">
        <v>13</v>
      </c>
      <c r="F1419" s="3">
        <v>21</v>
      </c>
      <c r="G1419" s="1">
        <v>1</v>
      </c>
      <c r="H1419" s="1">
        <v>41</v>
      </c>
      <c r="I1419" s="2" t="s">
        <v>8</v>
      </c>
      <c r="J1419" s="7">
        <f>Tabla_cocina[[#This Row],[Precio Unitario]]*Tabla_cocina[[#This Row],[Cantidad Ordenada]]</f>
        <v>21</v>
      </c>
      <c r="K1419" s="7">
        <f>Tabla_cocina[[#This Row],[Total del Pedido]]</f>
        <v>21</v>
      </c>
      <c r="L1419" s="7">
        <f>Tabla_cocina[[#This Row],[Ganancia Bruta]]-Tabla_cocina[[#This Row],[Costo]]</f>
        <v>8</v>
      </c>
      <c r="M1419" s="7">
        <f>Tabla_cocina[[#This Row],[Costo Unitario]]*Tabla_cocina[[#This Row],[Cantidad Ordenada]]</f>
        <v>13</v>
      </c>
      <c r="N1419" s="12">
        <f>(Tabla_cocina[[#This Row],[Ganancia Neta]]/Tabla_cocina[[#This Row],[Costo]])</f>
        <v>0.61538461538461542</v>
      </c>
      <c r="O1419" s="17">
        <f>Tabla_cocina[[#This Row],[Tiempo de Preparacion]]/1440</f>
        <v>2.8472222222222222E-2</v>
      </c>
    </row>
    <row r="1420" spans="1:15" x14ac:dyDescent="0.3">
      <c r="A1420" s="1">
        <v>575</v>
      </c>
      <c r="B1420" s="1">
        <v>15</v>
      </c>
      <c r="C1420" s="2" t="s">
        <v>24</v>
      </c>
      <c r="D1420" s="2" t="s">
        <v>101</v>
      </c>
      <c r="E1420" s="3">
        <v>10</v>
      </c>
      <c r="F1420" s="3">
        <v>18</v>
      </c>
      <c r="G1420" s="1">
        <v>1</v>
      </c>
      <c r="H1420" s="1">
        <v>44</v>
      </c>
      <c r="I1420" s="2" t="s">
        <v>6</v>
      </c>
      <c r="J1420" s="7">
        <f>Tabla_cocina[[#This Row],[Precio Unitario]]*Tabla_cocina[[#This Row],[Cantidad Ordenada]]</f>
        <v>18</v>
      </c>
      <c r="K1420" s="7">
        <f>Tabla_cocina[[#This Row],[Total del Pedido]]</f>
        <v>18</v>
      </c>
      <c r="L1420" s="7">
        <f>Tabla_cocina[[#This Row],[Ganancia Bruta]]-Tabla_cocina[[#This Row],[Costo]]</f>
        <v>8</v>
      </c>
      <c r="M1420" s="7">
        <f>Tabla_cocina[[#This Row],[Costo Unitario]]*Tabla_cocina[[#This Row],[Cantidad Ordenada]]</f>
        <v>10</v>
      </c>
      <c r="N1420" s="12">
        <f>(Tabla_cocina[[#This Row],[Ganancia Neta]]/Tabla_cocina[[#This Row],[Costo]])</f>
        <v>0.8</v>
      </c>
      <c r="O1420" s="17">
        <f>Tabla_cocina[[#This Row],[Tiempo de Preparacion]]/1440</f>
        <v>3.0555555555555555E-2</v>
      </c>
    </row>
    <row r="1421" spans="1:15" x14ac:dyDescent="0.3">
      <c r="A1421" s="1">
        <v>576</v>
      </c>
      <c r="B1421" s="1">
        <v>9</v>
      </c>
      <c r="C1421" s="2" t="s">
        <v>14</v>
      </c>
      <c r="D1421" s="2" t="s">
        <v>91</v>
      </c>
      <c r="E1421" s="3">
        <v>20</v>
      </c>
      <c r="F1421" s="3">
        <v>33</v>
      </c>
      <c r="G1421" s="1">
        <v>1</v>
      </c>
      <c r="H1421" s="1">
        <v>46</v>
      </c>
      <c r="I1421" s="2" t="s">
        <v>6</v>
      </c>
      <c r="J1421" s="7">
        <f>Tabla_cocina[[#This Row],[Precio Unitario]]*Tabla_cocina[[#This Row],[Cantidad Ordenada]]</f>
        <v>33</v>
      </c>
      <c r="K1421" s="7">
        <f>Tabla_cocina[[#This Row],[Total del Pedido]]</f>
        <v>33</v>
      </c>
      <c r="L1421" s="7">
        <f>Tabla_cocina[[#This Row],[Ganancia Bruta]]-Tabla_cocina[[#This Row],[Costo]]</f>
        <v>13</v>
      </c>
      <c r="M1421" s="7">
        <f>Tabla_cocina[[#This Row],[Costo Unitario]]*Tabla_cocina[[#This Row],[Cantidad Ordenada]]</f>
        <v>20</v>
      </c>
      <c r="N1421" s="12">
        <f>(Tabla_cocina[[#This Row],[Ganancia Neta]]/Tabla_cocina[[#This Row],[Costo]])</f>
        <v>0.65</v>
      </c>
      <c r="O1421" s="17">
        <f>Tabla_cocina[[#This Row],[Tiempo de Preparacion]]/1440</f>
        <v>3.1944444444444442E-2</v>
      </c>
    </row>
    <row r="1422" spans="1:15" x14ac:dyDescent="0.3">
      <c r="A1422" s="1">
        <v>576</v>
      </c>
      <c r="B1422" s="1">
        <v>9</v>
      </c>
      <c r="C1422" s="2" t="s">
        <v>9</v>
      </c>
      <c r="D1422" s="2" t="s">
        <v>86</v>
      </c>
      <c r="E1422" s="3">
        <v>19</v>
      </c>
      <c r="F1422" s="3">
        <v>31</v>
      </c>
      <c r="G1422" s="1">
        <v>3</v>
      </c>
      <c r="H1422" s="1">
        <v>32</v>
      </c>
      <c r="I1422" s="2" t="s">
        <v>6</v>
      </c>
      <c r="J1422" s="7">
        <f>Tabla_cocina[[#This Row],[Precio Unitario]]*Tabla_cocina[[#This Row],[Cantidad Ordenada]]</f>
        <v>93</v>
      </c>
      <c r="K1422" s="7">
        <f>Tabla_cocina[[#This Row],[Total del Pedido]]</f>
        <v>93</v>
      </c>
      <c r="L1422" s="7">
        <f>Tabla_cocina[[#This Row],[Ganancia Bruta]]-Tabla_cocina[[#This Row],[Costo]]</f>
        <v>36</v>
      </c>
      <c r="M1422" s="7">
        <f>Tabla_cocina[[#This Row],[Costo Unitario]]*Tabla_cocina[[#This Row],[Cantidad Ordenada]]</f>
        <v>57</v>
      </c>
      <c r="N1422" s="12">
        <f>(Tabla_cocina[[#This Row],[Ganancia Neta]]/Tabla_cocina[[#This Row],[Costo]])</f>
        <v>0.63157894736842102</v>
      </c>
      <c r="O1422" s="17">
        <f>Tabla_cocina[[#This Row],[Tiempo de Preparacion]]/1440</f>
        <v>2.2222222222222223E-2</v>
      </c>
    </row>
    <row r="1423" spans="1:15" x14ac:dyDescent="0.3">
      <c r="A1423" s="1">
        <v>576</v>
      </c>
      <c r="B1423" s="1">
        <v>9</v>
      </c>
      <c r="C1423" s="2" t="s">
        <v>12</v>
      </c>
      <c r="D1423" s="2" t="s">
        <v>89</v>
      </c>
      <c r="E1423" s="3">
        <v>22</v>
      </c>
      <c r="F1423" s="3">
        <v>36</v>
      </c>
      <c r="G1423" s="1">
        <v>3</v>
      </c>
      <c r="H1423" s="1">
        <v>37</v>
      </c>
      <c r="I1423" s="2" t="s">
        <v>8</v>
      </c>
      <c r="J1423" s="7">
        <f>Tabla_cocina[[#This Row],[Precio Unitario]]*Tabla_cocina[[#This Row],[Cantidad Ordenada]]</f>
        <v>108</v>
      </c>
      <c r="K1423" s="7">
        <f>Tabla_cocina[[#This Row],[Total del Pedido]]</f>
        <v>108</v>
      </c>
      <c r="L1423" s="7">
        <f>Tabla_cocina[[#This Row],[Ganancia Bruta]]-Tabla_cocina[[#This Row],[Costo]]</f>
        <v>42</v>
      </c>
      <c r="M1423" s="7">
        <f>Tabla_cocina[[#This Row],[Costo Unitario]]*Tabla_cocina[[#This Row],[Cantidad Ordenada]]</f>
        <v>66</v>
      </c>
      <c r="N1423" s="12">
        <f>(Tabla_cocina[[#This Row],[Ganancia Neta]]/Tabla_cocina[[#This Row],[Costo]])</f>
        <v>0.63636363636363635</v>
      </c>
      <c r="O1423" s="17">
        <f>Tabla_cocina[[#This Row],[Tiempo de Preparacion]]/1440</f>
        <v>2.5694444444444443E-2</v>
      </c>
    </row>
    <row r="1424" spans="1:15" x14ac:dyDescent="0.3">
      <c r="A1424" s="1">
        <v>577</v>
      </c>
      <c r="B1424" s="1">
        <v>5</v>
      </c>
      <c r="C1424" s="2" t="s">
        <v>24</v>
      </c>
      <c r="D1424" s="2" t="s">
        <v>101</v>
      </c>
      <c r="E1424" s="3">
        <v>10</v>
      </c>
      <c r="F1424" s="3">
        <v>18</v>
      </c>
      <c r="G1424" s="1">
        <v>1</v>
      </c>
      <c r="H1424" s="1">
        <v>10</v>
      </c>
      <c r="I1424" s="2" t="s">
        <v>8</v>
      </c>
      <c r="J1424" s="7">
        <f>Tabla_cocina[[#This Row],[Precio Unitario]]*Tabla_cocina[[#This Row],[Cantidad Ordenada]]</f>
        <v>18</v>
      </c>
      <c r="K1424" s="7">
        <f>Tabla_cocina[[#This Row],[Total del Pedido]]</f>
        <v>18</v>
      </c>
      <c r="L1424" s="7">
        <f>Tabla_cocina[[#This Row],[Ganancia Bruta]]-Tabla_cocina[[#This Row],[Costo]]</f>
        <v>8</v>
      </c>
      <c r="M1424" s="7">
        <f>Tabla_cocina[[#This Row],[Costo Unitario]]*Tabla_cocina[[#This Row],[Cantidad Ordenada]]</f>
        <v>10</v>
      </c>
      <c r="N1424" s="12">
        <f>(Tabla_cocina[[#This Row],[Ganancia Neta]]/Tabla_cocina[[#This Row],[Costo]])</f>
        <v>0.8</v>
      </c>
      <c r="O1424" s="17">
        <f>Tabla_cocina[[#This Row],[Tiempo de Preparacion]]/1440</f>
        <v>6.9444444444444441E-3</v>
      </c>
    </row>
    <row r="1425" spans="1:15" x14ac:dyDescent="0.3">
      <c r="A1425" s="1">
        <v>577</v>
      </c>
      <c r="B1425" s="1">
        <v>5</v>
      </c>
      <c r="C1425" s="2" t="s">
        <v>19</v>
      </c>
      <c r="D1425" s="2" t="s">
        <v>96</v>
      </c>
      <c r="E1425" s="3">
        <v>13</v>
      </c>
      <c r="F1425" s="3">
        <v>22</v>
      </c>
      <c r="G1425" s="1">
        <v>1</v>
      </c>
      <c r="H1425" s="1">
        <v>15</v>
      </c>
      <c r="I1425" s="2" t="s">
        <v>6</v>
      </c>
      <c r="J1425" s="7">
        <f>Tabla_cocina[[#This Row],[Precio Unitario]]*Tabla_cocina[[#This Row],[Cantidad Ordenada]]</f>
        <v>22</v>
      </c>
      <c r="K1425" s="7">
        <f>Tabla_cocina[[#This Row],[Total del Pedido]]</f>
        <v>22</v>
      </c>
      <c r="L1425" s="7">
        <f>Tabla_cocina[[#This Row],[Ganancia Bruta]]-Tabla_cocina[[#This Row],[Costo]]</f>
        <v>9</v>
      </c>
      <c r="M1425" s="7">
        <f>Tabla_cocina[[#This Row],[Costo Unitario]]*Tabla_cocina[[#This Row],[Cantidad Ordenada]]</f>
        <v>13</v>
      </c>
      <c r="N1425" s="12">
        <f>(Tabla_cocina[[#This Row],[Ganancia Neta]]/Tabla_cocina[[#This Row],[Costo]])</f>
        <v>0.69230769230769229</v>
      </c>
      <c r="O1425" s="17">
        <f>Tabla_cocina[[#This Row],[Tiempo de Preparacion]]/1440</f>
        <v>1.0416666666666666E-2</v>
      </c>
    </row>
    <row r="1426" spans="1:15" x14ac:dyDescent="0.3">
      <c r="A1426" s="1">
        <v>578</v>
      </c>
      <c r="B1426" s="1">
        <v>11</v>
      </c>
      <c r="C1426" s="2" t="s">
        <v>7</v>
      </c>
      <c r="D1426" s="2" t="s">
        <v>85</v>
      </c>
      <c r="E1426" s="3">
        <v>18</v>
      </c>
      <c r="F1426" s="3">
        <v>30</v>
      </c>
      <c r="G1426" s="1">
        <v>3</v>
      </c>
      <c r="H1426" s="1">
        <v>44</v>
      </c>
      <c r="I1426" s="2" t="s">
        <v>6</v>
      </c>
      <c r="J1426" s="7">
        <f>Tabla_cocina[[#This Row],[Precio Unitario]]*Tabla_cocina[[#This Row],[Cantidad Ordenada]]</f>
        <v>90</v>
      </c>
      <c r="K1426" s="7">
        <f>Tabla_cocina[[#This Row],[Total del Pedido]]</f>
        <v>90</v>
      </c>
      <c r="L1426" s="7">
        <f>Tabla_cocina[[#This Row],[Ganancia Bruta]]-Tabla_cocina[[#This Row],[Costo]]</f>
        <v>36</v>
      </c>
      <c r="M1426" s="7">
        <f>Tabla_cocina[[#This Row],[Costo Unitario]]*Tabla_cocina[[#This Row],[Cantidad Ordenada]]</f>
        <v>54</v>
      </c>
      <c r="N1426" s="12">
        <f>(Tabla_cocina[[#This Row],[Ganancia Neta]]/Tabla_cocina[[#This Row],[Costo]])</f>
        <v>0.66666666666666663</v>
      </c>
      <c r="O1426" s="17">
        <f>Tabla_cocina[[#This Row],[Tiempo de Preparacion]]/1440</f>
        <v>3.0555555555555555E-2</v>
      </c>
    </row>
    <row r="1427" spans="1:15" x14ac:dyDescent="0.3">
      <c r="A1427" s="1">
        <v>579</v>
      </c>
      <c r="B1427" s="1">
        <v>9</v>
      </c>
      <c r="C1427" s="2" t="s">
        <v>26</v>
      </c>
      <c r="D1427" s="2" t="s">
        <v>103</v>
      </c>
      <c r="E1427" s="3">
        <v>15</v>
      </c>
      <c r="F1427" s="3">
        <v>25</v>
      </c>
      <c r="G1427" s="1">
        <v>2</v>
      </c>
      <c r="H1427" s="1">
        <v>48</v>
      </c>
      <c r="I1427" s="2" t="s">
        <v>6</v>
      </c>
      <c r="J1427" s="7">
        <f>Tabla_cocina[[#This Row],[Precio Unitario]]*Tabla_cocina[[#This Row],[Cantidad Ordenada]]</f>
        <v>50</v>
      </c>
      <c r="K1427" s="7">
        <f>Tabla_cocina[[#This Row],[Total del Pedido]]</f>
        <v>50</v>
      </c>
      <c r="L1427" s="7">
        <f>Tabla_cocina[[#This Row],[Ganancia Bruta]]-Tabla_cocina[[#This Row],[Costo]]</f>
        <v>20</v>
      </c>
      <c r="M1427" s="7">
        <f>Tabla_cocina[[#This Row],[Costo Unitario]]*Tabla_cocina[[#This Row],[Cantidad Ordenada]]</f>
        <v>30</v>
      </c>
      <c r="N1427" s="12">
        <f>(Tabla_cocina[[#This Row],[Ganancia Neta]]/Tabla_cocina[[#This Row],[Costo]])</f>
        <v>0.66666666666666663</v>
      </c>
      <c r="O1427" s="17">
        <f>Tabla_cocina[[#This Row],[Tiempo de Preparacion]]/1440</f>
        <v>3.3333333333333333E-2</v>
      </c>
    </row>
    <row r="1428" spans="1:15" x14ac:dyDescent="0.3">
      <c r="A1428" s="1">
        <v>580</v>
      </c>
      <c r="B1428" s="1">
        <v>10</v>
      </c>
      <c r="C1428" s="2" t="s">
        <v>14</v>
      </c>
      <c r="D1428" s="2" t="s">
        <v>91</v>
      </c>
      <c r="E1428" s="3">
        <v>20</v>
      </c>
      <c r="F1428" s="3">
        <v>33</v>
      </c>
      <c r="G1428" s="1">
        <v>1</v>
      </c>
      <c r="H1428" s="1">
        <v>30</v>
      </c>
      <c r="I1428" s="2" t="s">
        <v>6</v>
      </c>
      <c r="J1428" s="7">
        <f>Tabla_cocina[[#This Row],[Precio Unitario]]*Tabla_cocina[[#This Row],[Cantidad Ordenada]]</f>
        <v>33</v>
      </c>
      <c r="K1428" s="7">
        <f>Tabla_cocina[[#This Row],[Total del Pedido]]</f>
        <v>33</v>
      </c>
      <c r="L1428" s="7">
        <f>Tabla_cocina[[#This Row],[Ganancia Bruta]]-Tabla_cocina[[#This Row],[Costo]]</f>
        <v>13</v>
      </c>
      <c r="M1428" s="7">
        <f>Tabla_cocina[[#This Row],[Costo Unitario]]*Tabla_cocina[[#This Row],[Cantidad Ordenada]]</f>
        <v>20</v>
      </c>
      <c r="N1428" s="12">
        <f>(Tabla_cocina[[#This Row],[Ganancia Neta]]/Tabla_cocina[[#This Row],[Costo]])</f>
        <v>0.65</v>
      </c>
      <c r="O1428" s="17">
        <f>Tabla_cocina[[#This Row],[Tiempo de Preparacion]]/1440</f>
        <v>2.0833333333333332E-2</v>
      </c>
    </row>
    <row r="1429" spans="1:15" x14ac:dyDescent="0.3">
      <c r="A1429" s="1">
        <v>581</v>
      </c>
      <c r="B1429" s="1">
        <v>18</v>
      </c>
      <c r="C1429" s="2" t="s">
        <v>14</v>
      </c>
      <c r="D1429" s="2" t="s">
        <v>91</v>
      </c>
      <c r="E1429" s="3">
        <v>20</v>
      </c>
      <c r="F1429" s="3">
        <v>33</v>
      </c>
      <c r="G1429" s="1">
        <v>1</v>
      </c>
      <c r="H1429" s="1">
        <v>15</v>
      </c>
      <c r="I1429" s="2" t="s">
        <v>6</v>
      </c>
      <c r="J1429" s="7">
        <f>Tabla_cocina[[#This Row],[Precio Unitario]]*Tabla_cocina[[#This Row],[Cantidad Ordenada]]</f>
        <v>33</v>
      </c>
      <c r="K1429" s="7">
        <f>Tabla_cocina[[#This Row],[Total del Pedido]]</f>
        <v>33</v>
      </c>
      <c r="L1429" s="7">
        <f>Tabla_cocina[[#This Row],[Ganancia Bruta]]-Tabla_cocina[[#This Row],[Costo]]</f>
        <v>13</v>
      </c>
      <c r="M1429" s="7">
        <f>Tabla_cocina[[#This Row],[Costo Unitario]]*Tabla_cocina[[#This Row],[Cantidad Ordenada]]</f>
        <v>20</v>
      </c>
      <c r="N1429" s="12">
        <f>(Tabla_cocina[[#This Row],[Ganancia Neta]]/Tabla_cocina[[#This Row],[Costo]])</f>
        <v>0.65</v>
      </c>
      <c r="O1429" s="17">
        <f>Tabla_cocina[[#This Row],[Tiempo de Preparacion]]/1440</f>
        <v>1.0416666666666666E-2</v>
      </c>
    </row>
    <row r="1430" spans="1:15" x14ac:dyDescent="0.3">
      <c r="A1430" s="1">
        <v>581</v>
      </c>
      <c r="B1430" s="1">
        <v>18</v>
      </c>
      <c r="C1430" s="2" t="s">
        <v>7</v>
      </c>
      <c r="D1430" s="2" t="s">
        <v>85</v>
      </c>
      <c r="E1430" s="3">
        <v>18</v>
      </c>
      <c r="F1430" s="3">
        <v>30</v>
      </c>
      <c r="G1430" s="1">
        <v>3</v>
      </c>
      <c r="H1430" s="1">
        <v>40</v>
      </c>
      <c r="I1430" s="2" t="s">
        <v>6</v>
      </c>
      <c r="J1430" s="7">
        <f>Tabla_cocina[[#This Row],[Precio Unitario]]*Tabla_cocina[[#This Row],[Cantidad Ordenada]]</f>
        <v>90</v>
      </c>
      <c r="K1430" s="7">
        <f>Tabla_cocina[[#This Row],[Total del Pedido]]</f>
        <v>90</v>
      </c>
      <c r="L1430" s="7">
        <f>Tabla_cocina[[#This Row],[Ganancia Bruta]]-Tabla_cocina[[#This Row],[Costo]]</f>
        <v>36</v>
      </c>
      <c r="M1430" s="7">
        <f>Tabla_cocina[[#This Row],[Costo Unitario]]*Tabla_cocina[[#This Row],[Cantidad Ordenada]]</f>
        <v>54</v>
      </c>
      <c r="N1430" s="12">
        <f>(Tabla_cocina[[#This Row],[Ganancia Neta]]/Tabla_cocina[[#This Row],[Costo]])</f>
        <v>0.66666666666666663</v>
      </c>
      <c r="O1430" s="17">
        <f>Tabla_cocina[[#This Row],[Tiempo de Preparacion]]/1440</f>
        <v>2.7777777777777776E-2</v>
      </c>
    </row>
    <row r="1431" spans="1:15" x14ac:dyDescent="0.3">
      <c r="A1431" s="1">
        <v>582</v>
      </c>
      <c r="B1431" s="1">
        <v>3</v>
      </c>
      <c r="C1431" s="2" t="s">
        <v>10</v>
      </c>
      <c r="D1431" s="2" t="s">
        <v>87</v>
      </c>
      <c r="E1431" s="3">
        <v>16</v>
      </c>
      <c r="F1431" s="3">
        <v>27</v>
      </c>
      <c r="G1431" s="1">
        <v>2</v>
      </c>
      <c r="H1431" s="1">
        <v>42</v>
      </c>
      <c r="I1431" s="2" t="s">
        <v>8</v>
      </c>
      <c r="J1431" s="7">
        <f>Tabla_cocina[[#This Row],[Precio Unitario]]*Tabla_cocina[[#This Row],[Cantidad Ordenada]]</f>
        <v>54</v>
      </c>
      <c r="K1431" s="7">
        <f>Tabla_cocina[[#This Row],[Total del Pedido]]</f>
        <v>54</v>
      </c>
      <c r="L1431" s="7">
        <f>Tabla_cocina[[#This Row],[Ganancia Bruta]]-Tabla_cocina[[#This Row],[Costo]]</f>
        <v>22</v>
      </c>
      <c r="M1431" s="7">
        <f>Tabla_cocina[[#This Row],[Costo Unitario]]*Tabla_cocina[[#This Row],[Cantidad Ordenada]]</f>
        <v>32</v>
      </c>
      <c r="N1431" s="12">
        <f>(Tabla_cocina[[#This Row],[Ganancia Neta]]/Tabla_cocina[[#This Row],[Costo]])</f>
        <v>0.6875</v>
      </c>
      <c r="O1431" s="17">
        <f>Tabla_cocina[[#This Row],[Tiempo de Preparacion]]/1440</f>
        <v>2.9166666666666667E-2</v>
      </c>
    </row>
    <row r="1432" spans="1:15" x14ac:dyDescent="0.3">
      <c r="A1432" s="1">
        <v>583</v>
      </c>
      <c r="B1432" s="1">
        <v>9</v>
      </c>
      <c r="C1432" s="2" t="s">
        <v>16</v>
      </c>
      <c r="D1432" s="2" t="s">
        <v>93</v>
      </c>
      <c r="E1432" s="3">
        <v>11</v>
      </c>
      <c r="F1432" s="3">
        <v>19</v>
      </c>
      <c r="G1432" s="1">
        <v>3</v>
      </c>
      <c r="H1432" s="1">
        <v>15</v>
      </c>
      <c r="I1432" s="2" t="s">
        <v>6</v>
      </c>
      <c r="J1432" s="7">
        <f>Tabla_cocina[[#This Row],[Precio Unitario]]*Tabla_cocina[[#This Row],[Cantidad Ordenada]]</f>
        <v>57</v>
      </c>
      <c r="K1432" s="7">
        <f>Tabla_cocina[[#This Row],[Total del Pedido]]</f>
        <v>57</v>
      </c>
      <c r="L1432" s="7">
        <f>Tabla_cocina[[#This Row],[Ganancia Bruta]]-Tabla_cocina[[#This Row],[Costo]]</f>
        <v>24</v>
      </c>
      <c r="M1432" s="7">
        <f>Tabla_cocina[[#This Row],[Costo Unitario]]*Tabla_cocina[[#This Row],[Cantidad Ordenada]]</f>
        <v>33</v>
      </c>
      <c r="N1432" s="12">
        <f>(Tabla_cocina[[#This Row],[Ganancia Neta]]/Tabla_cocina[[#This Row],[Costo]])</f>
        <v>0.72727272727272729</v>
      </c>
      <c r="O1432" s="17">
        <f>Tabla_cocina[[#This Row],[Tiempo de Preparacion]]/1440</f>
        <v>1.0416666666666666E-2</v>
      </c>
    </row>
    <row r="1433" spans="1:15" x14ac:dyDescent="0.3">
      <c r="A1433" s="1">
        <v>583</v>
      </c>
      <c r="B1433" s="1">
        <v>9</v>
      </c>
      <c r="C1433" s="2" t="s">
        <v>24</v>
      </c>
      <c r="D1433" s="2" t="s">
        <v>101</v>
      </c>
      <c r="E1433" s="3">
        <v>10</v>
      </c>
      <c r="F1433" s="3">
        <v>18</v>
      </c>
      <c r="G1433" s="1">
        <v>1</v>
      </c>
      <c r="H1433" s="1">
        <v>11</v>
      </c>
      <c r="I1433" s="2" t="s">
        <v>6</v>
      </c>
      <c r="J1433" s="7">
        <f>Tabla_cocina[[#This Row],[Precio Unitario]]*Tabla_cocina[[#This Row],[Cantidad Ordenada]]</f>
        <v>18</v>
      </c>
      <c r="K1433" s="7">
        <f>Tabla_cocina[[#This Row],[Total del Pedido]]</f>
        <v>18</v>
      </c>
      <c r="L1433" s="7">
        <f>Tabla_cocina[[#This Row],[Ganancia Bruta]]-Tabla_cocina[[#This Row],[Costo]]</f>
        <v>8</v>
      </c>
      <c r="M1433" s="7">
        <f>Tabla_cocina[[#This Row],[Costo Unitario]]*Tabla_cocina[[#This Row],[Cantidad Ordenada]]</f>
        <v>10</v>
      </c>
      <c r="N1433" s="12">
        <f>(Tabla_cocina[[#This Row],[Ganancia Neta]]/Tabla_cocina[[#This Row],[Costo]])</f>
        <v>0.8</v>
      </c>
      <c r="O1433" s="17">
        <f>Tabla_cocina[[#This Row],[Tiempo de Preparacion]]/1440</f>
        <v>7.6388888888888886E-3</v>
      </c>
    </row>
    <row r="1434" spans="1:15" x14ac:dyDescent="0.3">
      <c r="A1434" s="1">
        <v>583</v>
      </c>
      <c r="B1434" s="1">
        <v>9</v>
      </c>
      <c r="C1434" s="2" t="s">
        <v>5</v>
      </c>
      <c r="D1434" s="2" t="s">
        <v>84</v>
      </c>
      <c r="E1434" s="3">
        <v>14</v>
      </c>
      <c r="F1434" s="3">
        <v>24</v>
      </c>
      <c r="G1434" s="1">
        <v>2</v>
      </c>
      <c r="H1434" s="1">
        <v>29</v>
      </c>
      <c r="I1434" s="2" t="s">
        <v>8</v>
      </c>
      <c r="J1434" s="7">
        <f>Tabla_cocina[[#This Row],[Precio Unitario]]*Tabla_cocina[[#This Row],[Cantidad Ordenada]]</f>
        <v>48</v>
      </c>
      <c r="K1434" s="7">
        <f>Tabla_cocina[[#This Row],[Total del Pedido]]</f>
        <v>48</v>
      </c>
      <c r="L1434" s="7">
        <f>Tabla_cocina[[#This Row],[Ganancia Bruta]]-Tabla_cocina[[#This Row],[Costo]]</f>
        <v>20</v>
      </c>
      <c r="M1434" s="7">
        <f>Tabla_cocina[[#This Row],[Costo Unitario]]*Tabla_cocina[[#This Row],[Cantidad Ordenada]]</f>
        <v>28</v>
      </c>
      <c r="N1434" s="12">
        <f>(Tabla_cocina[[#This Row],[Ganancia Neta]]/Tabla_cocina[[#This Row],[Costo]])</f>
        <v>0.7142857142857143</v>
      </c>
      <c r="O1434" s="17">
        <f>Tabla_cocina[[#This Row],[Tiempo de Preparacion]]/1440</f>
        <v>2.013888888888889E-2</v>
      </c>
    </row>
    <row r="1435" spans="1:15" x14ac:dyDescent="0.3">
      <c r="A1435" s="1">
        <v>583</v>
      </c>
      <c r="B1435" s="1">
        <v>9</v>
      </c>
      <c r="C1435" s="2" t="s">
        <v>11</v>
      </c>
      <c r="D1435" s="2" t="s">
        <v>88</v>
      </c>
      <c r="E1435" s="3">
        <v>25</v>
      </c>
      <c r="F1435" s="3">
        <v>40</v>
      </c>
      <c r="G1435" s="1">
        <v>3</v>
      </c>
      <c r="H1435" s="1">
        <v>50</v>
      </c>
      <c r="I1435" s="2" t="s">
        <v>8</v>
      </c>
      <c r="J1435" s="7">
        <f>Tabla_cocina[[#This Row],[Precio Unitario]]*Tabla_cocina[[#This Row],[Cantidad Ordenada]]</f>
        <v>120</v>
      </c>
      <c r="K1435" s="7">
        <f>Tabla_cocina[[#This Row],[Total del Pedido]]</f>
        <v>120</v>
      </c>
      <c r="L1435" s="7">
        <f>Tabla_cocina[[#This Row],[Ganancia Bruta]]-Tabla_cocina[[#This Row],[Costo]]</f>
        <v>45</v>
      </c>
      <c r="M1435" s="7">
        <f>Tabla_cocina[[#This Row],[Costo Unitario]]*Tabla_cocina[[#This Row],[Cantidad Ordenada]]</f>
        <v>75</v>
      </c>
      <c r="N1435" s="12">
        <f>(Tabla_cocina[[#This Row],[Ganancia Neta]]/Tabla_cocina[[#This Row],[Costo]])</f>
        <v>0.6</v>
      </c>
      <c r="O1435" s="17">
        <f>Tabla_cocina[[#This Row],[Tiempo de Preparacion]]/1440</f>
        <v>3.4722222222222224E-2</v>
      </c>
    </row>
    <row r="1436" spans="1:15" x14ac:dyDescent="0.3">
      <c r="A1436" s="1">
        <v>584</v>
      </c>
      <c r="B1436" s="1">
        <v>9</v>
      </c>
      <c r="C1436" s="2" t="s">
        <v>23</v>
      </c>
      <c r="D1436" s="2" t="s">
        <v>100</v>
      </c>
      <c r="E1436" s="3">
        <v>13</v>
      </c>
      <c r="F1436" s="3">
        <v>21</v>
      </c>
      <c r="G1436" s="1">
        <v>1</v>
      </c>
      <c r="H1436" s="1">
        <v>57</v>
      </c>
      <c r="I1436" s="2" t="s">
        <v>8</v>
      </c>
      <c r="J1436" s="7">
        <f>Tabla_cocina[[#This Row],[Precio Unitario]]*Tabla_cocina[[#This Row],[Cantidad Ordenada]]</f>
        <v>21</v>
      </c>
      <c r="K1436" s="7">
        <f>Tabla_cocina[[#This Row],[Total del Pedido]]</f>
        <v>21</v>
      </c>
      <c r="L1436" s="7">
        <f>Tabla_cocina[[#This Row],[Ganancia Bruta]]-Tabla_cocina[[#This Row],[Costo]]</f>
        <v>8</v>
      </c>
      <c r="M1436" s="7">
        <f>Tabla_cocina[[#This Row],[Costo Unitario]]*Tabla_cocina[[#This Row],[Cantidad Ordenada]]</f>
        <v>13</v>
      </c>
      <c r="N1436" s="12">
        <f>(Tabla_cocina[[#This Row],[Ganancia Neta]]/Tabla_cocina[[#This Row],[Costo]])</f>
        <v>0.61538461538461542</v>
      </c>
      <c r="O1436" s="17">
        <f>Tabla_cocina[[#This Row],[Tiempo de Preparacion]]/1440</f>
        <v>3.9583333333333331E-2</v>
      </c>
    </row>
    <row r="1437" spans="1:15" x14ac:dyDescent="0.3">
      <c r="A1437" s="1">
        <v>584</v>
      </c>
      <c r="B1437" s="1">
        <v>9</v>
      </c>
      <c r="C1437" s="2" t="s">
        <v>9</v>
      </c>
      <c r="D1437" s="2" t="s">
        <v>86</v>
      </c>
      <c r="E1437" s="3">
        <v>19</v>
      </c>
      <c r="F1437" s="3">
        <v>31</v>
      </c>
      <c r="G1437" s="1">
        <v>2</v>
      </c>
      <c r="H1437" s="1">
        <v>34</v>
      </c>
      <c r="I1437" s="2" t="s">
        <v>6</v>
      </c>
      <c r="J1437" s="7">
        <f>Tabla_cocina[[#This Row],[Precio Unitario]]*Tabla_cocina[[#This Row],[Cantidad Ordenada]]</f>
        <v>62</v>
      </c>
      <c r="K1437" s="7">
        <f>Tabla_cocina[[#This Row],[Total del Pedido]]</f>
        <v>62</v>
      </c>
      <c r="L1437" s="7">
        <f>Tabla_cocina[[#This Row],[Ganancia Bruta]]-Tabla_cocina[[#This Row],[Costo]]</f>
        <v>24</v>
      </c>
      <c r="M1437" s="7">
        <f>Tabla_cocina[[#This Row],[Costo Unitario]]*Tabla_cocina[[#This Row],[Cantidad Ordenada]]</f>
        <v>38</v>
      </c>
      <c r="N1437" s="12">
        <f>(Tabla_cocina[[#This Row],[Ganancia Neta]]/Tabla_cocina[[#This Row],[Costo]])</f>
        <v>0.63157894736842102</v>
      </c>
      <c r="O1437" s="17">
        <f>Tabla_cocina[[#This Row],[Tiempo de Preparacion]]/1440</f>
        <v>2.361111111111111E-2</v>
      </c>
    </row>
    <row r="1438" spans="1:15" x14ac:dyDescent="0.3">
      <c r="A1438" s="1">
        <v>584</v>
      </c>
      <c r="B1438" s="1">
        <v>9</v>
      </c>
      <c r="C1438" s="2" t="s">
        <v>15</v>
      </c>
      <c r="D1438" s="2" t="s">
        <v>92</v>
      </c>
      <c r="E1438" s="3">
        <v>16</v>
      </c>
      <c r="F1438" s="3">
        <v>28</v>
      </c>
      <c r="G1438" s="1">
        <v>2</v>
      </c>
      <c r="H1438" s="1">
        <v>23</v>
      </c>
      <c r="I1438" s="2" t="s">
        <v>6</v>
      </c>
      <c r="J1438" s="7">
        <f>Tabla_cocina[[#This Row],[Precio Unitario]]*Tabla_cocina[[#This Row],[Cantidad Ordenada]]</f>
        <v>56</v>
      </c>
      <c r="K1438" s="7">
        <f>Tabla_cocina[[#This Row],[Total del Pedido]]</f>
        <v>56</v>
      </c>
      <c r="L1438" s="7">
        <f>Tabla_cocina[[#This Row],[Ganancia Bruta]]-Tabla_cocina[[#This Row],[Costo]]</f>
        <v>24</v>
      </c>
      <c r="M1438" s="7">
        <f>Tabla_cocina[[#This Row],[Costo Unitario]]*Tabla_cocina[[#This Row],[Cantidad Ordenada]]</f>
        <v>32</v>
      </c>
      <c r="N1438" s="12">
        <f>(Tabla_cocina[[#This Row],[Ganancia Neta]]/Tabla_cocina[[#This Row],[Costo]])</f>
        <v>0.75</v>
      </c>
      <c r="O1438" s="17">
        <f>Tabla_cocina[[#This Row],[Tiempo de Preparacion]]/1440</f>
        <v>1.5972222222222221E-2</v>
      </c>
    </row>
    <row r="1439" spans="1:15" x14ac:dyDescent="0.3">
      <c r="A1439" s="1">
        <v>585</v>
      </c>
      <c r="B1439" s="1">
        <v>3</v>
      </c>
      <c r="C1439" s="2" t="s">
        <v>18</v>
      </c>
      <c r="D1439" s="2" t="s">
        <v>95</v>
      </c>
      <c r="E1439" s="3">
        <v>19</v>
      </c>
      <c r="F1439" s="3">
        <v>32</v>
      </c>
      <c r="G1439" s="1">
        <v>1</v>
      </c>
      <c r="H1439" s="1">
        <v>35</v>
      </c>
      <c r="I1439" s="2" t="s">
        <v>8</v>
      </c>
      <c r="J1439" s="7">
        <f>Tabla_cocina[[#This Row],[Precio Unitario]]*Tabla_cocina[[#This Row],[Cantidad Ordenada]]</f>
        <v>32</v>
      </c>
      <c r="K1439" s="7">
        <f>Tabla_cocina[[#This Row],[Total del Pedido]]</f>
        <v>32</v>
      </c>
      <c r="L1439" s="7">
        <f>Tabla_cocina[[#This Row],[Ganancia Bruta]]-Tabla_cocina[[#This Row],[Costo]]</f>
        <v>13</v>
      </c>
      <c r="M1439" s="7">
        <f>Tabla_cocina[[#This Row],[Costo Unitario]]*Tabla_cocina[[#This Row],[Cantidad Ordenada]]</f>
        <v>19</v>
      </c>
      <c r="N1439" s="12">
        <f>(Tabla_cocina[[#This Row],[Ganancia Neta]]/Tabla_cocina[[#This Row],[Costo]])</f>
        <v>0.68421052631578949</v>
      </c>
      <c r="O1439" s="17">
        <f>Tabla_cocina[[#This Row],[Tiempo de Preparacion]]/1440</f>
        <v>2.4305555555555556E-2</v>
      </c>
    </row>
    <row r="1440" spans="1:15" x14ac:dyDescent="0.3">
      <c r="A1440" s="1">
        <v>585</v>
      </c>
      <c r="B1440" s="1">
        <v>3</v>
      </c>
      <c r="C1440" s="2" t="s">
        <v>17</v>
      </c>
      <c r="D1440" s="2" t="s">
        <v>94</v>
      </c>
      <c r="E1440" s="3">
        <v>21</v>
      </c>
      <c r="F1440" s="3">
        <v>35</v>
      </c>
      <c r="G1440" s="1">
        <v>1</v>
      </c>
      <c r="H1440" s="1">
        <v>8</v>
      </c>
      <c r="I1440" s="2" t="s">
        <v>8</v>
      </c>
      <c r="J1440" s="7">
        <f>Tabla_cocina[[#This Row],[Precio Unitario]]*Tabla_cocina[[#This Row],[Cantidad Ordenada]]</f>
        <v>35</v>
      </c>
      <c r="K1440" s="7">
        <f>Tabla_cocina[[#This Row],[Total del Pedido]]</f>
        <v>35</v>
      </c>
      <c r="L1440" s="7">
        <f>Tabla_cocina[[#This Row],[Ganancia Bruta]]-Tabla_cocina[[#This Row],[Costo]]</f>
        <v>14</v>
      </c>
      <c r="M1440" s="7">
        <f>Tabla_cocina[[#This Row],[Costo Unitario]]*Tabla_cocina[[#This Row],[Cantidad Ordenada]]</f>
        <v>21</v>
      </c>
      <c r="N1440" s="12">
        <f>(Tabla_cocina[[#This Row],[Ganancia Neta]]/Tabla_cocina[[#This Row],[Costo]])</f>
        <v>0.66666666666666663</v>
      </c>
      <c r="O1440" s="17">
        <f>Tabla_cocina[[#This Row],[Tiempo de Preparacion]]/1440</f>
        <v>5.5555555555555558E-3</v>
      </c>
    </row>
    <row r="1441" spans="1:15" x14ac:dyDescent="0.3">
      <c r="A1441" s="1">
        <v>585</v>
      </c>
      <c r="B1441" s="1">
        <v>3</v>
      </c>
      <c r="C1441" s="2" t="s">
        <v>24</v>
      </c>
      <c r="D1441" s="2" t="s">
        <v>101</v>
      </c>
      <c r="E1441" s="3">
        <v>10</v>
      </c>
      <c r="F1441" s="3">
        <v>18</v>
      </c>
      <c r="G1441" s="1">
        <v>2</v>
      </c>
      <c r="H1441" s="1">
        <v>22</v>
      </c>
      <c r="I1441" s="2" t="s">
        <v>6</v>
      </c>
      <c r="J1441" s="7">
        <f>Tabla_cocina[[#This Row],[Precio Unitario]]*Tabla_cocina[[#This Row],[Cantidad Ordenada]]</f>
        <v>36</v>
      </c>
      <c r="K1441" s="7">
        <f>Tabla_cocina[[#This Row],[Total del Pedido]]</f>
        <v>36</v>
      </c>
      <c r="L1441" s="7">
        <f>Tabla_cocina[[#This Row],[Ganancia Bruta]]-Tabla_cocina[[#This Row],[Costo]]</f>
        <v>16</v>
      </c>
      <c r="M1441" s="7">
        <f>Tabla_cocina[[#This Row],[Costo Unitario]]*Tabla_cocina[[#This Row],[Cantidad Ordenada]]</f>
        <v>20</v>
      </c>
      <c r="N1441" s="12">
        <f>(Tabla_cocina[[#This Row],[Ganancia Neta]]/Tabla_cocina[[#This Row],[Costo]])</f>
        <v>0.8</v>
      </c>
      <c r="O1441" s="17">
        <f>Tabla_cocina[[#This Row],[Tiempo de Preparacion]]/1440</f>
        <v>1.5277777777777777E-2</v>
      </c>
    </row>
    <row r="1442" spans="1:15" x14ac:dyDescent="0.3">
      <c r="A1442" s="1">
        <v>585</v>
      </c>
      <c r="B1442" s="1">
        <v>3</v>
      </c>
      <c r="C1442" s="2" t="s">
        <v>26</v>
      </c>
      <c r="D1442" s="2" t="s">
        <v>103</v>
      </c>
      <c r="E1442" s="3">
        <v>15</v>
      </c>
      <c r="F1442" s="3">
        <v>25</v>
      </c>
      <c r="G1442" s="1">
        <v>1</v>
      </c>
      <c r="H1442" s="1">
        <v>30</v>
      </c>
      <c r="I1442" s="2" t="s">
        <v>8</v>
      </c>
      <c r="J1442" s="7">
        <f>Tabla_cocina[[#This Row],[Precio Unitario]]*Tabla_cocina[[#This Row],[Cantidad Ordenada]]</f>
        <v>25</v>
      </c>
      <c r="K1442" s="7">
        <f>Tabla_cocina[[#This Row],[Total del Pedido]]</f>
        <v>25</v>
      </c>
      <c r="L1442" s="7">
        <f>Tabla_cocina[[#This Row],[Ganancia Bruta]]-Tabla_cocina[[#This Row],[Costo]]</f>
        <v>10</v>
      </c>
      <c r="M1442" s="7">
        <f>Tabla_cocina[[#This Row],[Costo Unitario]]*Tabla_cocina[[#This Row],[Cantidad Ordenada]]</f>
        <v>15</v>
      </c>
      <c r="N1442" s="12">
        <f>(Tabla_cocina[[#This Row],[Ganancia Neta]]/Tabla_cocina[[#This Row],[Costo]])</f>
        <v>0.66666666666666663</v>
      </c>
      <c r="O1442" s="17">
        <f>Tabla_cocina[[#This Row],[Tiempo de Preparacion]]/1440</f>
        <v>2.0833333333333332E-2</v>
      </c>
    </row>
    <row r="1443" spans="1:15" x14ac:dyDescent="0.3">
      <c r="A1443" s="1">
        <v>586</v>
      </c>
      <c r="B1443" s="1">
        <v>17</v>
      </c>
      <c r="C1443" s="2" t="s">
        <v>14</v>
      </c>
      <c r="D1443" s="2" t="s">
        <v>91</v>
      </c>
      <c r="E1443" s="3">
        <v>20</v>
      </c>
      <c r="F1443" s="3">
        <v>33</v>
      </c>
      <c r="G1443" s="1">
        <v>3</v>
      </c>
      <c r="H1443" s="1">
        <v>47</v>
      </c>
      <c r="I1443" s="2" t="s">
        <v>8</v>
      </c>
      <c r="J1443" s="7">
        <f>Tabla_cocina[[#This Row],[Precio Unitario]]*Tabla_cocina[[#This Row],[Cantidad Ordenada]]</f>
        <v>99</v>
      </c>
      <c r="K1443" s="7">
        <f>Tabla_cocina[[#This Row],[Total del Pedido]]</f>
        <v>99</v>
      </c>
      <c r="L1443" s="7">
        <f>Tabla_cocina[[#This Row],[Ganancia Bruta]]-Tabla_cocina[[#This Row],[Costo]]</f>
        <v>39</v>
      </c>
      <c r="M1443" s="7">
        <f>Tabla_cocina[[#This Row],[Costo Unitario]]*Tabla_cocina[[#This Row],[Cantidad Ordenada]]</f>
        <v>60</v>
      </c>
      <c r="N1443" s="12">
        <f>(Tabla_cocina[[#This Row],[Ganancia Neta]]/Tabla_cocina[[#This Row],[Costo]])</f>
        <v>0.65</v>
      </c>
      <c r="O1443" s="17">
        <f>Tabla_cocina[[#This Row],[Tiempo de Preparacion]]/1440</f>
        <v>3.2638888888888891E-2</v>
      </c>
    </row>
    <row r="1444" spans="1:15" x14ac:dyDescent="0.3">
      <c r="A1444" s="1">
        <v>586</v>
      </c>
      <c r="B1444" s="1">
        <v>17</v>
      </c>
      <c r="C1444" s="2" t="s">
        <v>5</v>
      </c>
      <c r="D1444" s="2" t="s">
        <v>84</v>
      </c>
      <c r="E1444" s="3">
        <v>14</v>
      </c>
      <c r="F1444" s="3">
        <v>24</v>
      </c>
      <c r="G1444" s="1">
        <v>3</v>
      </c>
      <c r="H1444" s="1">
        <v>45</v>
      </c>
      <c r="I1444" s="2" t="s">
        <v>6</v>
      </c>
      <c r="J1444" s="7">
        <f>Tabla_cocina[[#This Row],[Precio Unitario]]*Tabla_cocina[[#This Row],[Cantidad Ordenada]]</f>
        <v>72</v>
      </c>
      <c r="K1444" s="7">
        <f>Tabla_cocina[[#This Row],[Total del Pedido]]</f>
        <v>72</v>
      </c>
      <c r="L1444" s="7">
        <f>Tabla_cocina[[#This Row],[Ganancia Bruta]]-Tabla_cocina[[#This Row],[Costo]]</f>
        <v>30</v>
      </c>
      <c r="M1444" s="7">
        <f>Tabla_cocina[[#This Row],[Costo Unitario]]*Tabla_cocina[[#This Row],[Cantidad Ordenada]]</f>
        <v>42</v>
      </c>
      <c r="N1444" s="12">
        <f>(Tabla_cocina[[#This Row],[Ganancia Neta]]/Tabla_cocina[[#This Row],[Costo]])</f>
        <v>0.7142857142857143</v>
      </c>
      <c r="O1444" s="17">
        <f>Tabla_cocina[[#This Row],[Tiempo de Preparacion]]/1440</f>
        <v>3.125E-2</v>
      </c>
    </row>
    <row r="1445" spans="1:15" x14ac:dyDescent="0.3">
      <c r="A1445" s="1">
        <v>587</v>
      </c>
      <c r="B1445" s="1">
        <v>7</v>
      </c>
      <c r="C1445" s="2" t="s">
        <v>5</v>
      </c>
      <c r="D1445" s="2" t="s">
        <v>84</v>
      </c>
      <c r="E1445" s="3">
        <v>14</v>
      </c>
      <c r="F1445" s="3">
        <v>24</v>
      </c>
      <c r="G1445" s="1">
        <v>2</v>
      </c>
      <c r="H1445" s="1">
        <v>43</v>
      </c>
      <c r="I1445" s="2" t="s">
        <v>8</v>
      </c>
      <c r="J1445" s="7">
        <f>Tabla_cocina[[#This Row],[Precio Unitario]]*Tabla_cocina[[#This Row],[Cantidad Ordenada]]</f>
        <v>48</v>
      </c>
      <c r="K1445" s="7">
        <f>Tabla_cocina[[#This Row],[Total del Pedido]]</f>
        <v>48</v>
      </c>
      <c r="L1445" s="7">
        <f>Tabla_cocina[[#This Row],[Ganancia Bruta]]-Tabla_cocina[[#This Row],[Costo]]</f>
        <v>20</v>
      </c>
      <c r="M1445" s="7">
        <f>Tabla_cocina[[#This Row],[Costo Unitario]]*Tabla_cocina[[#This Row],[Cantidad Ordenada]]</f>
        <v>28</v>
      </c>
      <c r="N1445" s="12">
        <f>(Tabla_cocina[[#This Row],[Ganancia Neta]]/Tabla_cocina[[#This Row],[Costo]])</f>
        <v>0.7142857142857143</v>
      </c>
      <c r="O1445" s="17">
        <f>Tabla_cocina[[#This Row],[Tiempo de Preparacion]]/1440</f>
        <v>2.9861111111111113E-2</v>
      </c>
    </row>
    <row r="1446" spans="1:15" x14ac:dyDescent="0.3">
      <c r="A1446" s="1">
        <v>588</v>
      </c>
      <c r="B1446" s="1">
        <v>15</v>
      </c>
      <c r="C1446" s="2" t="s">
        <v>25</v>
      </c>
      <c r="D1446" s="2" t="s">
        <v>102</v>
      </c>
      <c r="E1446" s="3">
        <v>15</v>
      </c>
      <c r="F1446" s="3">
        <v>26</v>
      </c>
      <c r="G1446" s="1">
        <v>1</v>
      </c>
      <c r="H1446" s="1">
        <v>25</v>
      </c>
      <c r="I1446" s="2" t="s">
        <v>8</v>
      </c>
      <c r="J1446" s="7">
        <f>Tabla_cocina[[#This Row],[Precio Unitario]]*Tabla_cocina[[#This Row],[Cantidad Ordenada]]</f>
        <v>26</v>
      </c>
      <c r="K1446" s="7">
        <f>Tabla_cocina[[#This Row],[Total del Pedido]]</f>
        <v>26</v>
      </c>
      <c r="L1446" s="7">
        <f>Tabla_cocina[[#This Row],[Ganancia Bruta]]-Tabla_cocina[[#This Row],[Costo]]</f>
        <v>11</v>
      </c>
      <c r="M1446" s="7">
        <f>Tabla_cocina[[#This Row],[Costo Unitario]]*Tabla_cocina[[#This Row],[Cantidad Ordenada]]</f>
        <v>15</v>
      </c>
      <c r="N1446" s="12">
        <f>(Tabla_cocina[[#This Row],[Ganancia Neta]]/Tabla_cocina[[#This Row],[Costo]])</f>
        <v>0.73333333333333328</v>
      </c>
      <c r="O1446" s="17">
        <f>Tabla_cocina[[#This Row],[Tiempo de Preparacion]]/1440</f>
        <v>1.7361111111111112E-2</v>
      </c>
    </row>
    <row r="1447" spans="1:15" x14ac:dyDescent="0.3">
      <c r="A1447" s="1">
        <v>588</v>
      </c>
      <c r="B1447" s="1">
        <v>15</v>
      </c>
      <c r="C1447" s="2" t="s">
        <v>26</v>
      </c>
      <c r="D1447" s="2" t="s">
        <v>103</v>
      </c>
      <c r="E1447" s="3">
        <v>15</v>
      </c>
      <c r="F1447" s="3">
        <v>25</v>
      </c>
      <c r="G1447" s="1">
        <v>3</v>
      </c>
      <c r="H1447" s="1">
        <v>12</v>
      </c>
      <c r="I1447" s="2" t="s">
        <v>8</v>
      </c>
      <c r="J1447" s="7">
        <f>Tabla_cocina[[#This Row],[Precio Unitario]]*Tabla_cocina[[#This Row],[Cantidad Ordenada]]</f>
        <v>75</v>
      </c>
      <c r="K1447" s="7">
        <f>Tabla_cocina[[#This Row],[Total del Pedido]]</f>
        <v>75</v>
      </c>
      <c r="L1447" s="7">
        <f>Tabla_cocina[[#This Row],[Ganancia Bruta]]-Tabla_cocina[[#This Row],[Costo]]</f>
        <v>30</v>
      </c>
      <c r="M1447" s="7">
        <f>Tabla_cocina[[#This Row],[Costo Unitario]]*Tabla_cocina[[#This Row],[Cantidad Ordenada]]</f>
        <v>45</v>
      </c>
      <c r="N1447" s="12">
        <f>(Tabla_cocina[[#This Row],[Ganancia Neta]]/Tabla_cocina[[#This Row],[Costo]])</f>
        <v>0.66666666666666663</v>
      </c>
      <c r="O1447" s="17">
        <f>Tabla_cocina[[#This Row],[Tiempo de Preparacion]]/1440</f>
        <v>8.3333333333333332E-3</v>
      </c>
    </row>
    <row r="1448" spans="1:15" x14ac:dyDescent="0.3">
      <c r="A1448" s="1">
        <v>589</v>
      </c>
      <c r="B1448" s="1">
        <v>10</v>
      </c>
      <c r="C1448" s="2" t="s">
        <v>22</v>
      </c>
      <c r="D1448" s="2" t="s">
        <v>99</v>
      </c>
      <c r="E1448" s="3">
        <v>14</v>
      </c>
      <c r="F1448" s="3">
        <v>23</v>
      </c>
      <c r="G1448" s="1">
        <v>1</v>
      </c>
      <c r="H1448" s="1">
        <v>45</v>
      </c>
      <c r="I1448" s="2" t="s">
        <v>6</v>
      </c>
      <c r="J1448" s="7">
        <f>Tabla_cocina[[#This Row],[Precio Unitario]]*Tabla_cocina[[#This Row],[Cantidad Ordenada]]</f>
        <v>23</v>
      </c>
      <c r="K1448" s="7">
        <f>Tabla_cocina[[#This Row],[Total del Pedido]]</f>
        <v>23</v>
      </c>
      <c r="L1448" s="7">
        <f>Tabla_cocina[[#This Row],[Ganancia Bruta]]-Tabla_cocina[[#This Row],[Costo]]</f>
        <v>9</v>
      </c>
      <c r="M1448" s="7">
        <f>Tabla_cocina[[#This Row],[Costo Unitario]]*Tabla_cocina[[#This Row],[Cantidad Ordenada]]</f>
        <v>14</v>
      </c>
      <c r="N1448" s="12">
        <f>(Tabla_cocina[[#This Row],[Ganancia Neta]]/Tabla_cocina[[#This Row],[Costo]])</f>
        <v>0.6428571428571429</v>
      </c>
      <c r="O1448" s="17">
        <f>Tabla_cocina[[#This Row],[Tiempo de Preparacion]]/1440</f>
        <v>3.125E-2</v>
      </c>
    </row>
    <row r="1449" spans="1:15" x14ac:dyDescent="0.3">
      <c r="A1449" s="1">
        <v>589</v>
      </c>
      <c r="B1449" s="1">
        <v>10</v>
      </c>
      <c r="C1449" s="2" t="s">
        <v>20</v>
      </c>
      <c r="D1449" s="2" t="s">
        <v>97</v>
      </c>
      <c r="E1449" s="3">
        <v>20</v>
      </c>
      <c r="F1449" s="3">
        <v>34</v>
      </c>
      <c r="G1449" s="1">
        <v>3</v>
      </c>
      <c r="H1449" s="1">
        <v>59</v>
      </c>
      <c r="I1449" s="2" t="s">
        <v>6</v>
      </c>
      <c r="J1449" s="7">
        <f>Tabla_cocina[[#This Row],[Precio Unitario]]*Tabla_cocina[[#This Row],[Cantidad Ordenada]]</f>
        <v>102</v>
      </c>
      <c r="K1449" s="7">
        <f>Tabla_cocina[[#This Row],[Total del Pedido]]</f>
        <v>102</v>
      </c>
      <c r="L1449" s="7">
        <f>Tabla_cocina[[#This Row],[Ganancia Bruta]]-Tabla_cocina[[#This Row],[Costo]]</f>
        <v>42</v>
      </c>
      <c r="M1449" s="7">
        <f>Tabla_cocina[[#This Row],[Costo Unitario]]*Tabla_cocina[[#This Row],[Cantidad Ordenada]]</f>
        <v>60</v>
      </c>
      <c r="N1449" s="12">
        <f>(Tabla_cocina[[#This Row],[Ganancia Neta]]/Tabla_cocina[[#This Row],[Costo]])</f>
        <v>0.7</v>
      </c>
      <c r="O1449" s="17">
        <f>Tabla_cocina[[#This Row],[Tiempo de Preparacion]]/1440</f>
        <v>4.0972222222222222E-2</v>
      </c>
    </row>
    <row r="1450" spans="1:15" x14ac:dyDescent="0.3">
      <c r="A1450" s="1">
        <v>589</v>
      </c>
      <c r="B1450" s="1">
        <v>10</v>
      </c>
      <c r="C1450" s="2" t="s">
        <v>23</v>
      </c>
      <c r="D1450" s="2" t="s">
        <v>100</v>
      </c>
      <c r="E1450" s="3">
        <v>13</v>
      </c>
      <c r="F1450" s="3">
        <v>21</v>
      </c>
      <c r="G1450" s="1">
        <v>3</v>
      </c>
      <c r="H1450" s="1">
        <v>7</v>
      </c>
      <c r="I1450" s="2" t="s">
        <v>6</v>
      </c>
      <c r="J1450" s="7">
        <f>Tabla_cocina[[#This Row],[Precio Unitario]]*Tabla_cocina[[#This Row],[Cantidad Ordenada]]</f>
        <v>63</v>
      </c>
      <c r="K1450" s="7">
        <f>Tabla_cocina[[#This Row],[Total del Pedido]]</f>
        <v>63</v>
      </c>
      <c r="L1450" s="7">
        <f>Tabla_cocina[[#This Row],[Ganancia Bruta]]-Tabla_cocina[[#This Row],[Costo]]</f>
        <v>24</v>
      </c>
      <c r="M1450" s="7">
        <f>Tabla_cocina[[#This Row],[Costo Unitario]]*Tabla_cocina[[#This Row],[Cantidad Ordenada]]</f>
        <v>39</v>
      </c>
      <c r="N1450" s="12">
        <f>(Tabla_cocina[[#This Row],[Ganancia Neta]]/Tabla_cocina[[#This Row],[Costo]])</f>
        <v>0.61538461538461542</v>
      </c>
      <c r="O1450" s="17">
        <f>Tabla_cocina[[#This Row],[Tiempo de Preparacion]]/1440</f>
        <v>4.8611111111111112E-3</v>
      </c>
    </row>
    <row r="1451" spans="1:15" x14ac:dyDescent="0.3">
      <c r="A1451" s="1">
        <v>589</v>
      </c>
      <c r="B1451" s="1">
        <v>10</v>
      </c>
      <c r="C1451" s="2" t="s">
        <v>18</v>
      </c>
      <c r="D1451" s="2" t="s">
        <v>95</v>
      </c>
      <c r="E1451" s="3">
        <v>19</v>
      </c>
      <c r="F1451" s="3">
        <v>32</v>
      </c>
      <c r="G1451" s="1">
        <v>3</v>
      </c>
      <c r="H1451" s="1">
        <v>9</v>
      </c>
      <c r="I1451" s="2" t="s">
        <v>6</v>
      </c>
      <c r="J1451" s="7">
        <f>Tabla_cocina[[#This Row],[Precio Unitario]]*Tabla_cocina[[#This Row],[Cantidad Ordenada]]</f>
        <v>96</v>
      </c>
      <c r="K1451" s="7">
        <f>Tabla_cocina[[#This Row],[Total del Pedido]]</f>
        <v>96</v>
      </c>
      <c r="L1451" s="7">
        <f>Tabla_cocina[[#This Row],[Ganancia Bruta]]-Tabla_cocina[[#This Row],[Costo]]</f>
        <v>39</v>
      </c>
      <c r="M1451" s="7">
        <f>Tabla_cocina[[#This Row],[Costo Unitario]]*Tabla_cocina[[#This Row],[Cantidad Ordenada]]</f>
        <v>57</v>
      </c>
      <c r="N1451" s="12">
        <f>(Tabla_cocina[[#This Row],[Ganancia Neta]]/Tabla_cocina[[#This Row],[Costo]])</f>
        <v>0.68421052631578949</v>
      </c>
      <c r="O1451" s="17">
        <f>Tabla_cocina[[#This Row],[Tiempo de Preparacion]]/1440</f>
        <v>6.2500000000000003E-3</v>
      </c>
    </row>
    <row r="1452" spans="1:15" x14ac:dyDescent="0.3">
      <c r="A1452" s="1">
        <v>590</v>
      </c>
      <c r="B1452" s="1">
        <v>3</v>
      </c>
      <c r="C1452" s="2" t="s">
        <v>20</v>
      </c>
      <c r="D1452" s="2" t="s">
        <v>97</v>
      </c>
      <c r="E1452" s="3">
        <v>20</v>
      </c>
      <c r="F1452" s="3">
        <v>34</v>
      </c>
      <c r="G1452" s="1">
        <v>3</v>
      </c>
      <c r="H1452" s="1">
        <v>43</v>
      </c>
      <c r="I1452" s="2" t="s">
        <v>8</v>
      </c>
      <c r="J1452" s="7">
        <f>Tabla_cocina[[#This Row],[Precio Unitario]]*Tabla_cocina[[#This Row],[Cantidad Ordenada]]</f>
        <v>102</v>
      </c>
      <c r="K1452" s="7">
        <f>Tabla_cocina[[#This Row],[Total del Pedido]]</f>
        <v>102</v>
      </c>
      <c r="L1452" s="7">
        <f>Tabla_cocina[[#This Row],[Ganancia Bruta]]-Tabla_cocina[[#This Row],[Costo]]</f>
        <v>42</v>
      </c>
      <c r="M1452" s="7">
        <f>Tabla_cocina[[#This Row],[Costo Unitario]]*Tabla_cocina[[#This Row],[Cantidad Ordenada]]</f>
        <v>60</v>
      </c>
      <c r="N1452" s="12">
        <f>(Tabla_cocina[[#This Row],[Ganancia Neta]]/Tabla_cocina[[#This Row],[Costo]])</f>
        <v>0.7</v>
      </c>
      <c r="O1452" s="17">
        <f>Tabla_cocina[[#This Row],[Tiempo de Preparacion]]/1440</f>
        <v>2.9861111111111113E-2</v>
      </c>
    </row>
    <row r="1453" spans="1:15" x14ac:dyDescent="0.3">
      <c r="A1453" s="1">
        <v>590</v>
      </c>
      <c r="B1453" s="1">
        <v>3</v>
      </c>
      <c r="C1453" s="2" t="s">
        <v>21</v>
      </c>
      <c r="D1453" s="2" t="s">
        <v>98</v>
      </c>
      <c r="E1453" s="3">
        <v>12</v>
      </c>
      <c r="F1453" s="3">
        <v>20</v>
      </c>
      <c r="G1453" s="1">
        <v>1</v>
      </c>
      <c r="H1453" s="1">
        <v>21</v>
      </c>
      <c r="I1453" s="2" t="s">
        <v>8</v>
      </c>
      <c r="J1453" s="7">
        <f>Tabla_cocina[[#This Row],[Precio Unitario]]*Tabla_cocina[[#This Row],[Cantidad Ordenada]]</f>
        <v>20</v>
      </c>
      <c r="K1453" s="7">
        <f>Tabla_cocina[[#This Row],[Total del Pedido]]</f>
        <v>20</v>
      </c>
      <c r="L1453" s="7">
        <f>Tabla_cocina[[#This Row],[Ganancia Bruta]]-Tabla_cocina[[#This Row],[Costo]]</f>
        <v>8</v>
      </c>
      <c r="M1453" s="7">
        <f>Tabla_cocina[[#This Row],[Costo Unitario]]*Tabla_cocina[[#This Row],[Cantidad Ordenada]]</f>
        <v>12</v>
      </c>
      <c r="N1453" s="12">
        <f>(Tabla_cocina[[#This Row],[Ganancia Neta]]/Tabla_cocina[[#This Row],[Costo]])</f>
        <v>0.66666666666666663</v>
      </c>
      <c r="O1453" s="17">
        <f>Tabla_cocina[[#This Row],[Tiempo de Preparacion]]/1440</f>
        <v>1.4583333333333334E-2</v>
      </c>
    </row>
    <row r="1454" spans="1:15" x14ac:dyDescent="0.3">
      <c r="A1454" s="1">
        <v>591</v>
      </c>
      <c r="B1454" s="1">
        <v>11</v>
      </c>
      <c r="C1454" s="2" t="s">
        <v>11</v>
      </c>
      <c r="D1454" s="2" t="s">
        <v>88</v>
      </c>
      <c r="E1454" s="3">
        <v>25</v>
      </c>
      <c r="F1454" s="3">
        <v>40</v>
      </c>
      <c r="G1454" s="1">
        <v>3</v>
      </c>
      <c r="H1454" s="1">
        <v>51</v>
      </c>
      <c r="I1454" s="2" t="s">
        <v>6</v>
      </c>
      <c r="J1454" s="7">
        <f>Tabla_cocina[[#This Row],[Precio Unitario]]*Tabla_cocina[[#This Row],[Cantidad Ordenada]]</f>
        <v>120</v>
      </c>
      <c r="K1454" s="7">
        <f>Tabla_cocina[[#This Row],[Total del Pedido]]</f>
        <v>120</v>
      </c>
      <c r="L1454" s="7">
        <f>Tabla_cocina[[#This Row],[Ganancia Bruta]]-Tabla_cocina[[#This Row],[Costo]]</f>
        <v>45</v>
      </c>
      <c r="M1454" s="7">
        <f>Tabla_cocina[[#This Row],[Costo Unitario]]*Tabla_cocina[[#This Row],[Cantidad Ordenada]]</f>
        <v>75</v>
      </c>
      <c r="N1454" s="12">
        <f>(Tabla_cocina[[#This Row],[Ganancia Neta]]/Tabla_cocina[[#This Row],[Costo]])</f>
        <v>0.6</v>
      </c>
      <c r="O1454" s="17">
        <f>Tabla_cocina[[#This Row],[Tiempo de Preparacion]]/1440</f>
        <v>3.5416666666666666E-2</v>
      </c>
    </row>
    <row r="1455" spans="1:15" x14ac:dyDescent="0.3">
      <c r="A1455" s="1">
        <v>592</v>
      </c>
      <c r="B1455" s="1">
        <v>5</v>
      </c>
      <c r="C1455" s="2" t="s">
        <v>19</v>
      </c>
      <c r="D1455" s="2" t="s">
        <v>96</v>
      </c>
      <c r="E1455" s="3">
        <v>13</v>
      </c>
      <c r="F1455" s="3">
        <v>22</v>
      </c>
      <c r="G1455" s="1">
        <v>2</v>
      </c>
      <c r="H1455" s="1">
        <v>59</v>
      </c>
      <c r="I1455" s="2" t="s">
        <v>6</v>
      </c>
      <c r="J1455" s="7">
        <f>Tabla_cocina[[#This Row],[Precio Unitario]]*Tabla_cocina[[#This Row],[Cantidad Ordenada]]</f>
        <v>44</v>
      </c>
      <c r="K1455" s="7">
        <f>Tabla_cocina[[#This Row],[Total del Pedido]]</f>
        <v>44</v>
      </c>
      <c r="L1455" s="7">
        <f>Tabla_cocina[[#This Row],[Ganancia Bruta]]-Tabla_cocina[[#This Row],[Costo]]</f>
        <v>18</v>
      </c>
      <c r="M1455" s="7">
        <f>Tabla_cocina[[#This Row],[Costo Unitario]]*Tabla_cocina[[#This Row],[Cantidad Ordenada]]</f>
        <v>26</v>
      </c>
      <c r="N1455" s="12">
        <f>(Tabla_cocina[[#This Row],[Ganancia Neta]]/Tabla_cocina[[#This Row],[Costo]])</f>
        <v>0.69230769230769229</v>
      </c>
      <c r="O1455" s="17">
        <f>Tabla_cocina[[#This Row],[Tiempo de Preparacion]]/1440</f>
        <v>4.0972222222222222E-2</v>
      </c>
    </row>
    <row r="1456" spans="1:15" x14ac:dyDescent="0.3">
      <c r="A1456" s="1">
        <v>592</v>
      </c>
      <c r="B1456" s="1">
        <v>5</v>
      </c>
      <c r="C1456" s="2" t="s">
        <v>26</v>
      </c>
      <c r="D1456" s="2" t="s">
        <v>103</v>
      </c>
      <c r="E1456" s="3">
        <v>15</v>
      </c>
      <c r="F1456" s="3">
        <v>25</v>
      </c>
      <c r="G1456" s="1">
        <v>2</v>
      </c>
      <c r="H1456" s="1">
        <v>42</v>
      </c>
      <c r="I1456" s="2" t="s">
        <v>6</v>
      </c>
      <c r="J1456" s="7">
        <f>Tabla_cocina[[#This Row],[Precio Unitario]]*Tabla_cocina[[#This Row],[Cantidad Ordenada]]</f>
        <v>50</v>
      </c>
      <c r="K1456" s="7">
        <f>Tabla_cocina[[#This Row],[Total del Pedido]]</f>
        <v>50</v>
      </c>
      <c r="L1456" s="7">
        <f>Tabla_cocina[[#This Row],[Ganancia Bruta]]-Tabla_cocina[[#This Row],[Costo]]</f>
        <v>20</v>
      </c>
      <c r="M1456" s="7">
        <f>Tabla_cocina[[#This Row],[Costo Unitario]]*Tabla_cocina[[#This Row],[Cantidad Ordenada]]</f>
        <v>30</v>
      </c>
      <c r="N1456" s="12">
        <f>(Tabla_cocina[[#This Row],[Ganancia Neta]]/Tabla_cocina[[#This Row],[Costo]])</f>
        <v>0.66666666666666663</v>
      </c>
      <c r="O1456" s="17">
        <f>Tabla_cocina[[#This Row],[Tiempo de Preparacion]]/1440</f>
        <v>2.9166666666666667E-2</v>
      </c>
    </row>
    <row r="1457" spans="1:15" x14ac:dyDescent="0.3">
      <c r="A1457" s="1">
        <v>593</v>
      </c>
      <c r="B1457" s="1">
        <v>17</v>
      </c>
      <c r="C1457" s="2" t="s">
        <v>11</v>
      </c>
      <c r="D1457" s="2" t="s">
        <v>88</v>
      </c>
      <c r="E1457" s="3">
        <v>25</v>
      </c>
      <c r="F1457" s="3">
        <v>40</v>
      </c>
      <c r="G1457" s="1">
        <v>1</v>
      </c>
      <c r="H1457" s="1">
        <v>30</v>
      </c>
      <c r="I1457" s="2" t="s">
        <v>6</v>
      </c>
      <c r="J1457" s="7">
        <f>Tabla_cocina[[#This Row],[Precio Unitario]]*Tabla_cocina[[#This Row],[Cantidad Ordenada]]</f>
        <v>40</v>
      </c>
      <c r="K1457" s="7">
        <f>Tabla_cocina[[#This Row],[Total del Pedido]]</f>
        <v>40</v>
      </c>
      <c r="L1457" s="7">
        <f>Tabla_cocina[[#This Row],[Ganancia Bruta]]-Tabla_cocina[[#This Row],[Costo]]</f>
        <v>15</v>
      </c>
      <c r="M1457" s="7">
        <f>Tabla_cocina[[#This Row],[Costo Unitario]]*Tabla_cocina[[#This Row],[Cantidad Ordenada]]</f>
        <v>25</v>
      </c>
      <c r="N1457" s="12">
        <f>(Tabla_cocina[[#This Row],[Ganancia Neta]]/Tabla_cocina[[#This Row],[Costo]])</f>
        <v>0.6</v>
      </c>
      <c r="O1457" s="17">
        <f>Tabla_cocina[[#This Row],[Tiempo de Preparacion]]/1440</f>
        <v>2.0833333333333332E-2</v>
      </c>
    </row>
    <row r="1458" spans="1:15" x14ac:dyDescent="0.3">
      <c r="A1458" s="1">
        <v>593</v>
      </c>
      <c r="B1458" s="1">
        <v>17</v>
      </c>
      <c r="C1458" s="2" t="s">
        <v>9</v>
      </c>
      <c r="D1458" s="2" t="s">
        <v>86</v>
      </c>
      <c r="E1458" s="3">
        <v>19</v>
      </c>
      <c r="F1458" s="3">
        <v>31</v>
      </c>
      <c r="G1458" s="1">
        <v>1</v>
      </c>
      <c r="H1458" s="1">
        <v>8</v>
      </c>
      <c r="I1458" s="2" t="s">
        <v>6</v>
      </c>
      <c r="J1458" s="7">
        <f>Tabla_cocina[[#This Row],[Precio Unitario]]*Tabla_cocina[[#This Row],[Cantidad Ordenada]]</f>
        <v>31</v>
      </c>
      <c r="K1458" s="7">
        <f>Tabla_cocina[[#This Row],[Total del Pedido]]</f>
        <v>31</v>
      </c>
      <c r="L1458" s="7">
        <f>Tabla_cocina[[#This Row],[Ganancia Bruta]]-Tabla_cocina[[#This Row],[Costo]]</f>
        <v>12</v>
      </c>
      <c r="M1458" s="7">
        <f>Tabla_cocina[[#This Row],[Costo Unitario]]*Tabla_cocina[[#This Row],[Cantidad Ordenada]]</f>
        <v>19</v>
      </c>
      <c r="N1458" s="12">
        <f>(Tabla_cocina[[#This Row],[Ganancia Neta]]/Tabla_cocina[[#This Row],[Costo]])</f>
        <v>0.63157894736842102</v>
      </c>
      <c r="O1458" s="17">
        <f>Tabla_cocina[[#This Row],[Tiempo de Preparacion]]/1440</f>
        <v>5.5555555555555558E-3</v>
      </c>
    </row>
    <row r="1459" spans="1:15" x14ac:dyDescent="0.3">
      <c r="A1459" s="1">
        <v>593</v>
      </c>
      <c r="B1459" s="1">
        <v>17</v>
      </c>
      <c r="C1459" s="2" t="s">
        <v>14</v>
      </c>
      <c r="D1459" s="2" t="s">
        <v>91</v>
      </c>
      <c r="E1459" s="3">
        <v>20</v>
      </c>
      <c r="F1459" s="3">
        <v>33</v>
      </c>
      <c r="G1459" s="1">
        <v>2</v>
      </c>
      <c r="H1459" s="1">
        <v>5</v>
      </c>
      <c r="I1459" s="2" t="s">
        <v>8</v>
      </c>
      <c r="J1459" s="7">
        <f>Tabla_cocina[[#This Row],[Precio Unitario]]*Tabla_cocina[[#This Row],[Cantidad Ordenada]]</f>
        <v>66</v>
      </c>
      <c r="K1459" s="7">
        <f>Tabla_cocina[[#This Row],[Total del Pedido]]</f>
        <v>66</v>
      </c>
      <c r="L1459" s="7">
        <f>Tabla_cocina[[#This Row],[Ganancia Bruta]]-Tabla_cocina[[#This Row],[Costo]]</f>
        <v>26</v>
      </c>
      <c r="M1459" s="7">
        <f>Tabla_cocina[[#This Row],[Costo Unitario]]*Tabla_cocina[[#This Row],[Cantidad Ordenada]]</f>
        <v>40</v>
      </c>
      <c r="N1459" s="12">
        <f>(Tabla_cocina[[#This Row],[Ganancia Neta]]/Tabla_cocina[[#This Row],[Costo]])</f>
        <v>0.65</v>
      </c>
      <c r="O1459" s="17">
        <f>Tabla_cocina[[#This Row],[Tiempo de Preparacion]]/1440</f>
        <v>3.472222222222222E-3</v>
      </c>
    </row>
    <row r="1460" spans="1:15" x14ac:dyDescent="0.3">
      <c r="A1460" s="1">
        <v>593</v>
      </c>
      <c r="B1460" s="1">
        <v>17</v>
      </c>
      <c r="C1460" s="2" t="s">
        <v>12</v>
      </c>
      <c r="D1460" s="2" t="s">
        <v>89</v>
      </c>
      <c r="E1460" s="3">
        <v>22</v>
      </c>
      <c r="F1460" s="3">
        <v>36</v>
      </c>
      <c r="G1460" s="1">
        <v>2</v>
      </c>
      <c r="H1460" s="1">
        <v>5</v>
      </c>
      <c r="I1460" s="2" t="s">
        <v>6</v>
      </c>
      <c r="J1460" s="7">
        <f>Tabla_cocina[[#This Row],[Precio Unitario]]*Tabla_cocina[[#This Row],[Cantidad Ordenada]]</f>
        <v>72</v>
      </c>
      <c r="K1460" s="7">
        <f>Tabla_cocina[[#This Row],[Total del Pedido]]</f>
        <v>72</v>
      </c>
      <c r="L1460" s="7">
        <f>Tabla_cocina[[#This Row],[Ganancia Bruta]]-Tabla_cocina[[#This Row],[Costo]]</f>
        <v>28</v>
      </c>
      <c r="M1460" s="7">
        <f>Tabla_cocina[[#This Row],[Costo Unitario]]*Tabla_cocina[[#This Row],[Cantidad Ordenada]]</f>
        <v>44</v>
      </c>
      <c r="N1460" s="12">
        <f>(Tabla_cocina[[#This Row],[Ganancia Neta]]/Tabla_cocina[[#This Row],[Costo]])</f>
        <v>0.63636363636363635</v>
      </c>
      <c r="O1460" s="17">
        <f>Tabla_cocina[[#This Row],[Tiempo de Preparacion]]/1440</f>
        <v>3.472222222222222E-3</v>
      </c>
    </row>
    <row r="1461" spans="1:15" x14ac:dyDescent="0.3">
      <c r="A1461" s="1">
        <v>594</v>
      </c>
      <c r="B1461" s="1">
        <v>17</v>
      </c>
      <c r="C1461" s="2" t="s">
        <v>14</v>
      </c>
      <c r="D1461" s="2" t="s">
        <v>91</v>
      </c>
      <c r="E1461" s="3">
        <v>20</v>
      </c>
      <c r="F1461" s="3">
        <v>33</v>
      </c>
      <c r="G1461" s="1">
        <v>1</v>
      </c>
      <c r="H1461" s="1">
        <v>5</v>
      </c>
      <c r="I1461" s="2" t="s">
        <v>6</v>
      </c>
      <c r="J1461" s="7">
        <f>Tabla_cocina[[#This Row],[Precio Unitario]]*Tabla_cocina[[#This Row],[Cantidad Ordenada]]</f>
        <v>33</v>
      </c>
      <c r="K1461" s="7">
        <f>Tabla_cocina[[#This Row],[Total del Pedido]]</f>
        <v>33</v>
      </c>
      <c r="L1461" s="7">
        <f>Tabla_cocina[[#This Row],[Ganancia Bruta]]-Tabla_cocina[[#This Row],[Costo]]</f>
        <v>13</v>
      </c>
      <c r="M1461" s="7">
        <f>Tabla_cocina[[#This Row],[Costo Unitario]]*Tabla_cocina[[#This Row],[Cantidad Ordenada]]</f>
        <v>20</v>
      </c>
      <c r="N1461" s="12">
        <f>(Tabla_cocina[[#This Row],[Ganancia Neta]]/Tabla_cocina[[#This Row],[Costo]])</f>
        <v>0.65</v>
      </c>
      <c r="O1461" s="17">
        <f>Tabla_cocina[[#This Row],[Tiempo de Preparacion]]/1440</f>
        <v>3.472222222222222E-3</v>
      </c>
    </row>
    <row r="1462" spans="1:15" x14ac:dyDescent="0.3">
      <c r="A1462" s="1">
        <v>594</v>
      </c>
      <c r="B1462" s="1">
        <v>17</v>
      </c>
      <c r="C1462" s="2" t="s">
        <v>19</v>
      </c>
      <c r="D1462" s="2" t="s">
        <v>96</v>
      </c>
      <c r="E1462" s="3">
        <v>13</v>
      </c>
      <c r="F1462" s="3">
        <v>22</v>
      </c>
      <c r="G1462" s="1">
        <v>3</v>
      </c>
      <c r="H1462" s="1">
        <v>44</v>
      </c>
      <c r="I1462" s="2" t="s">
        <v>6</v>
      </c>
      <c r="J1462" s="7">
        <f>Tabla_cocina[[#This Row],[Precio Unitario]]*Tabla_cocina[[#This Row],[Cantidad Ordenada]]</f>
        <v>66</v>
      </c>
      <c r="K1462" s="7">
        <f>Tabla_cocina[[#This Row],[Total del Pedido]]</f>
        <v>66</v>
      </c>
      <c r="L1462" s="7">
        <f>Tabla_cocina[[#This Row],[Ganancia Bruta]]-Tabla_cocina[[#This Row],[Costo]]</f>
        <v>27</v>
      </c>
      <c r="M1462" s="7">
        <f>Tabla_cocina[[#This Row],[Costo Unitario]]*Tabla_cocina[[#This Row],[Cantidad Ordenada]]</f>
        <v>39</v>
      </c>
      <c r="N1462" s="12">
        <f>(Tabla_cocina[[#This Row],[Ganancia Neta]]/Tabla_cocina[[#This Row],[Costo]])</f>
        <v>0.69230769230769229</v>
      </c>
      <c r="O1462" s="17">
        <f>Tabla_cocina[[#This Row],[Tiempo de Preparacion]]/1440</f>
        <v>3.0555555555555555E-2</v>
      </c>
    </row>
    <row r="1463" spans="1:15" x14ac:dyDescent="0.3">
      <c r="A1463" s="1">
        <v>594</v>
      </c>
      <c r="B1463" s="1">
        <v>17</v>
      </c>
      <c r="C1463" s="2" t="s">
        <v>21</v>
      </c>
      <c r="D1463" s="2" t="s">
        <v>98</v>
      </c>
      <c r="E1463" s="3">
        <v>12</v>
      </c>
      <c r="F1463" s="3">
        <v>20</v>
      </c>
      <c r="G1463" s="1">
        <v>2</v>
      </c>
      <c r="H1463" s="1">
        <v>49</v>
      </c>
      <c r="I1463" s="2" t="s">
        <v>6</v>
      </c>
      <c r="J1463" s="7">
        <f>Tabla_cocina[[#This Row],[Precio Unitario]]*Tabla_cocina[[#This Row],[Cantidad Ordenada]]</f>
        <v>40</v>
      </c>
      <c r="K1463" s="7">
        <f>Tabla_cocina[[#This Row],[Total del Pedido]]</f>
        <v>40</v>
      </c>
      <c r="L1463" s="7">
        <f>Tabla_cocina[[#This Row],[Ganancia Bruta]]-Tabla_cocina[[#This Row],[Costo]]</f>
        <v>16</v>
      </c>
      <c r="M1463" s="7">
        <f>Tabla_cocina[[#This Row],[Costo Unitario]]*Tabla_cocina[[#This Row],[Cantidad Ordenada]]</f>
        <v>24</v>
      </c>
      <c r="N1463" s="12">
        <f>(Tabla_cocina[[#This Row],[Ganancia Neta]]/Tabla_cocina[[#This Row],[Costo]])</f>
        <v>0.66666666666666663</v>
      </c>
      <c r="O1463" s="17">
        <f>Tabla_cocina[[#This Row],[Tiempo de Preparacion]]/1440</f>
        <v>3.4027777777777775E-2</v>
      </c>
    </row>
    <row r="1464" spans="1:15" x14ac:dyDescent="0.3">
      <c r="A1464" s="1">
        <v>595</v>
      </c>
      <c r="B1464" s="1">
        <v>9</v>
      </c>
      <c r="C1464" s="2" t="s">
        <v>23</v>
      </c>
      <c r="D1464" s="2" t="s">
        <v>100</v>
      </c>
      <c r="E1464" s="3">
        <v>13</v>
      </c>
      <c r="F1464" s="3">
        <v>21</v>
      </c>
      <c r="G1464" s="1">
        <v>2</v>
      </c>
      <c r="H1464" s="1">
        <v>5</v>
      </c>
      <c r="I1464" s="2" t="s">
        <v>6</v>
      </c>
      <c r="J1464" s="7">
        <f>Tabla_cocina[[#This Row],[Precio Unitario]]*Tabla_cocina[[#This Row],[Cantidad Ordenada]]</f>
        <v>42</v>
      </c>
      <c r="K1464" s="7">
        <f>Tabla_cocina[[#This Row],[Total del Pedido]]</f>
        <v>42</v>
      </c>
      <c r="L1464" s="7">
        <f>Tabla_cocina[[#This Row],[Ganancia Bruta]]-Tabla_cocina[[#This Row],[Costo]]</f>
        <v>16</v>
      </c>
      <c r="M1464" s="7">
        <f>Tabla_cocina[[#This Row],[Costo Unitario]]*Tabla_cocina[[#This Row],[Cantidad Ordenada]]</f>
        <v>26</v>
      </c>
      <c r="N1464" s="12">
        <f>(Tabla_cocina[[#This Row],[Ganancia Neta]]/Tabla_cocina[[#This Row],[Costo]])</f>
        <v>0.61538461538461542</v>
      </c>
      <c r="O1464" s="17">
        <f>Tabla_cocina[[#This Row],[Tiempo de Preparacion]]/1440</f>
        <v>3.472222222222222E-3</v>
      </c>
    </row>
    <row r="1465" spans="1:15" x14ac:dyDescent="0.3">
      <c r="A1465" s="1">
        <v>595</v>
      </c>
      <c r="B1465" s="1">
        <v>9</v>
      </c>
      <c r="C1465" s="2" t="s">
        <v>7</v>
      </c>
      <c r="D1465" s="2" t="s">
        <v>85</v>
      </c>
      <c r="E1465" s="3">
        <v>18</v>
      </c>
      <c r="F1465" s="3">
        <v>30</v>
      </c>
      <c r="G1465" s="1">
        <v>1</v>
      </c>
      <c r="H1465" s="1">
        <v>44</v>
      </c>
      <c r="I1465" s="2" t="s">
        <v>8</v>
      </c>
      <c r="J1465" s="7">
        <f>Tabla_cocina[[#This Row],[Precio Unitario]]*Tabla_cocina[[#This Row],[Cantidad Ordenada]]</f>
        <v>30</v>
      </c>
      <c r="K1465" s="7">
        <f>Tabla_cocina[[#This Row],[Total del Pedido]]</f>
        <v>30</v>
      </c>
      <c r="L1465" s="7">
        <f>Tabla_cocina[[#This Row],[Ganancia Bruta]]-Tabla_cocina[[#This Row],[Costo]]</f>
        <v>12</v>
      </c>
      <c r="M1465" s="7">
        <f>Tabla_cocina[[#This Row],[Costo Unitario]]*Tabla_cocina[[#This Row],[Cantidad Ordenada]]</f>
        <v>18</v>
      </c>
      <c r="N1465" s="12">
        <f>(Tabla_cocina[[#This Row],[Ganancia Neta]]/Tabla_cocina[[#This Row],[Costo]])</f>
        <v>0.66666666666666663</v>
      </c>
      <c r="O1465" s="17">
        <f>Tabla_cocina[[#This Row],[Tiempo de Preparacion]]/1440</f>
        <v>3.0555555555555555E-2</v>
      </c>
    </row>
    <row r="1466" spans="1:15" x14ac:dyDescent="0.3">
      <c r="A1466" s="1">
        <v>596</v>
      </c>
      <c r="B1466" s="1">
        <v>18</v>
      </c>
      <c r="C1466" s="2" t="s">
        <v>22</v>
      </c>
      <c r="D1466" s="2" t="s">
        <v>99</v>
      </c>
      <c r="E1466" s="3">
        <v>14</v>
      </c>
      <c r="F1466" s="3">
        <v>23</v>
      </c>
      <c r="G1466" s="1">
        <v>2</v>
      </c>
      <c r="H1466" s="1">
        <v>47</v>
      </c>
      <c r="I1466" s="2" t="s">
        <v>8</v>
      </c>
      <c r="J1466" s="7">
        <f>Tabla_cocina[[#This Row],[Precio Unitario]]*Tabla_cocina[[#This Row],[Cantidad Ordenada]]</f>
        <v>46</v>
      </c>
      <c r="K1466" s="7">
        <f>Tabla_cocina[[#This Row],[Total del Pedido]]</f>
        <v>46</v>
      </c>
      <c r="L1466" s="7">
        <f>Tabla_cocina[[#This Row],[Ganancia Bruta]]-Tabla_cocina[[#This Row],[Costo]]</f>
        <v>18</v>
      </c>
      <c r="M1466" s="7">
        <f>Tabla_cocina[[#This Row],[Costo Unitario]]*Tabla_cocina[[#This Row],[Cantidad Ordenada]]</f>
        <v>28</v>
      </c>
      <c r="N1466" s="12">
        <f>(Tabla_cocina[[#This Row],[Ganancia Neta]]/Tabla_cocina[[#This Row],[Costo]])</f>
        <v>0.6428571428571429</v>
      </c>
      <c r="O1466" s="17">
        <f>Tabla_cocina[[#This Row],[Tiempo de Preparacion]]/1440</f>
        <v>3.2638888888888891E-2</v>
      </c>
    </row>
    <row r="1467" spans="1:15" x14ac:dyDescent="0.3">
      <c r="A1467" s="1">
        <v>596</v>
      </c>
      <c r="B1467" s="1">
        <v>18</v>
      </c>
      <c r="C1467" s="2" t="s">
        <v>5</v>
      </c>
      <c r="D1467" s="2" t="s">
        <v>84</v>
      </c>
      <c r="E1467" s="3">
        <v>14</v>
      </c>
      <c r="F1467" s="3">
        <v>24</v>
      </c>
      <c r="G1467" s="1">
        <v>2</v>
      </c>
      <c r="H1467" s="1">
        <v>50</v>
      </c>
      <c r="I1467" s="2" t="s">
        <v>8</v>
      </c>
      <c r="J1467" s="7">
        <f>Tabla_cocina[[#This Row],[Precio Unitario]]*Tabla_cocina[[#This Row],[Cantidad Ordenada]]</f>
        <v>48</v>
      </c>
      <c r="K1467" s="7">
        <f>Tabla_cocina[[#This Row],[Total del Pedido]]</f>
        <v>48</v>
      </c>
      <c r="L1467" s="7">
        <f>Tabla_cocina[[#This Row],[Ganancia Bruta]]-Tabla_cocina[[#This Row],[Costo]]</f>
        <v>20</v>
      </c>
      <c r="M1467" s="7">
        <f>Tabla_cocina[[#This Row],[Costo Unitario]]*Tabla_cocina[[#This Row],[Cantidad Ordenada]]</f>
        <v>28</v>
      </c>
      <c r="N1467" s="12">
        <f>(Tabla_cocina[[#This Row],[Ganancia Neta]]/Tabla_cocina[[#This Row],[Costo]])</f>
        <v>0.7142857142857143</v>
      </c>
      <c r="O1467" s="17">
        <f>Tabla_cocina[[#This Row],[Tiempo de Preparacion]]/1440</f>
        <v>3.4722222222222224E-2</v>
      </c>
    </row>
    <row r="1468" spans="1:15" x14ac:dyDescent="0.3">
      <c r="A1468" s="1">
        <v>596</v>
      </c>
      <c r="B1468" s="1">
        <v>18</v>
      </c>
      <c r="C1468" s="2" t="s">
        <v>18</v>
      </c>
      <c r="D1468" s="2" t="s">
        <v>95</v>
      </c>
      <c r="E1468" s="3">
        <v>19</v>
      </c>
      <c r="F1468" s="3">
        <v>32</v>
      </c>
      <c r="G1468" s="1">
        <v>3</v>
      </c>
      <c r="H1468" s="1">
        <v>42</v>
      </c>
      <c r="I1468" s="2" t="s">
        <v>8</v>
      </c>
      <c r="J1468" s="7">
        <f>Tabla_cocina[[#This Row],[Precio Unitario]]*Tabla_cocina[[#This Row],[Cantidad Ordenada]]</f>
        <v>96</v>
      </c>
      <c r="K1468" s="7">
        <f>Tabla_cocina[[#This Row],[Total del Pedido]]</f>
        <v>96</v>
      </c>
      <c r="L1468" s="7">
        <f>Tabla_cocina[[#This Row],[Ganancia Bruta]]-Tabla_cocina[[#This Row],[Costo]]</f>
        <v>39</v>
      </c>
      <c r="M1468" s="7">
        <f>Tabla_cocina[[#This Row],[Costo Unitario]]*Tabla_cocina[[#This Row],[Cantidad Ordenada]]</f>
        <v>57</v>
      </c>
      <c r="N1468" s="12">
        <f>(Tabla_cocina[[#This Row],[Ganancia Neta]]/Tabla_cocina[[#This Row],[Costo]])</f>
        <v>0.68421052631578949</v>
      </c>
      <c r="O1468" s="17">
        <f>Tabla_cocina[[#This Row],[Tiempo de Preparacion]]/1440</f>
        <v>2.9166666666666667E-2</v>
      </c>
    </row>
    <row r="1469" spans="1:15" x14ac:dyDescent="0.3">
      <c r="A1469" s="1">
        <v>596</v>
      </c>
      <c r="B1469" s="1">
        <v>18</v>
      </c>
      <c r="C1469" s="2" t="s">
        <v>26</v>
      </c>
      <c r="D1469" s="2" t="s">
        <v>103</v>
      </c>
      <c r="E1469" s="3">
        <v>15</v>
      </c>
      <c r="F1469" s="3">
        <v>25</v>
      </c>
      <c r="G1469" s="1">
        <v>2</v>
      </c>
      <c r="H1469" s="1">
        <v>19</v>
      </c>
      <c r="I1469" s="2" t="s">
        <v>6</v>
      </c>
      <c r="J1469" s="7">
        <f>Tabla_cocina[[#This Row],[Precio Unitario]]*Tabla_cocina[[#This Row],[Cantidad Ordenada]]</f>
        <v>50</v>
      </c>
      <c r="K1469" s="7">
        <f>Tabla_cocina[[#This Row],[Total del Pedido]]</f>
        <v>50</v>
      </c>
      <c r="L1469" s="7">
        <f>Tabla_cocina[[#This Row],[Ganancia Bruta]]-Tabla_cocina[[#This Row],[Costo]]</f>
        <v>20</v>
      </c>
      <c r="M1469" s="7">
        <f>Tabla_cocina[[#This Row],[Costo Unitario]]*Tabla_cocina[[#This Row],[Cantidad Ordenada]]</f>
        <v>30</v>
      </c>
      <c r="N1469" s="12">
        <f>(Tabla_cocina[[#This Row],[Ganancia Neta]]/Tabla_cocina[[#This Row],[Costo]])</f>
        <v>0.66666666666666663</v>
      </c>
      <c r="O1469" s="17">
        <f>Tabla_cocina[[#This Row],[Tiempo de Preparacion]]/1440</f>
        <v>1.3194444444444444E-2</v>
      </c>
    </row>
    <row r="1470" spans="1:15" x14ac:dyDescent="0.3">
      <c r="A1470" s="1">
        <v>597</v>
      </c>
      <c r="B1470" s="1">
        <v>16</v>
      </c>
      <c r="C1470" s="2" t="s">
        <v>15</v>
      </c>
      <c r="D1470" s="2" t="s">
        <v>92</v>
      </c>
      <c r="E1470" s="3">
        <v>16</v>
      </c>
      <c r="F1470" s="3">
        <v>28</v>
      </c>
      <c r="G1470" s="1">
        <v>1</v>
      </c>
      <c r="H1470" s="1">
        <v>39</v>
      </c>
      <c r="I1470" s="2" t="s">
        <v>8</v>
      </c>
      <c r="J1470" s="7">
        <f>Tabla_cocina[[#This Row],[Precio Unitario]]*Tabla_cocina[[#This Row],[Cantidad Ordenada]]</f>
        <v>28</v>
      </c>
      <c r="K1470" s="7">
        <f>Tabla_cocina[[#This Row],[Total del Pedido]]</f>
        <v>28</v>
      </c>
      <c r="L1470" s="7">
        <f>Tabla_cocina[[#This Row],[Ganancia Bruta]]-Tabla_cocina[[#This Row],[Costo]]</f>
        <v>12</v>
      </c>
      <c r="M1470" s="7">
        <f>Tabla_cocina[[#This Row],[Costo Unitario]]*Tabla_cocina[[#This Row],[Cantidad Ordenada]]</f>
        <v>16</v>
      </c>
      <c r="N1470" s="12">
        <f>(Tabla_cocina[[#This Row],[Ganancia Neta]]/Tabla_cocina[[#This Row],[Costo]])</f>
        <v>0.75</v>
      </c>
      <c r="O1470" s="17">
        <f>Tabla_cocina[[#This Row],[Tiempo de Preparacion]]/1440</f>
        <v>2.7083333333333334E-2</v>
      </c>
    </row>
    <row r="1471" spans="1:15" x14ac:dyDescent="0.3">
      <c r="A1471" s="1">
        <v>597</v>
      </c>
      <c r="B1471" s="1">
        <v>16</v>
      </c>
      <c r="C1471" s="2" t="s">
        <v>24</v>
      </c>
      <c r="D1471" s="2" t="s">
        <v>101</v>
      </c>
      <c r="E1471" s="3">
        <v>10</v>
      </c>
      <c r="F1471" s="3">
        <v>18</v>
      </c>
      <c r="G1471" s="1">
        <v>1</v>
      </c>
      <c r="H1471" s="1">
        <v>55</v>
      </c>
      <c r="I1471" s="2" t="s">
        <v>8</v>
      </c>
      <c r="J1471" s="7">
        <f>Tabla_cocina[[#This Row],[Precio Unitario]]*Tabla_cocina[[#This Row],[Cantidad Ordenada]]</f>
        <v>18</v>
      </c>
      <c r="K1471" s="7">
        <f>Tabla_cocina[[#This Row],[Total del Pedido]]</f>
        <v>18</v>
      </c>
      <c r="L1471" s="7">
        <f>Tabla_cocina[[#This Row],[Ganancia Bruta]]-Tabla_cocina[[#This Row],[Costo]]</f>
        <v>8</v>
      </c>
      <c r="M1471" s="7">
        <f>Tabla_cocina[[#This Row],[Costo Unitario]]*Tabla_cocina[[#This Row],[Cantidad Ordenada]]</f>
        <v>10</v>
      </c>
      <c r="N1471" s="12">
        <f>(Tabla_cocina[[#This Row],[Ganancia Neta]]/Tabla_cocina[[#This Row],[Costo]])</f>
        <v>0.8</v>
      </c>
      <c r="O1471" s="17">
        <f>Tabla_cocina[[#This Row],[Tiempo de Preparacion]]/1440</f>
        <v>3.8194444444444448E-2</v>
      </c>
    </row>
    <row r="1472" spans="1:15" x14ac:dyDescent="0.3">
      <c r="A1472" s="1">
        <v>597</v>
      </c>
      <c r="B1472" s="1">
        <v>16</v>
      </c>
      <c r="C1472" s="2" t="s">
        <v>11</v>
      </c>
      <c r="D1472" s="2" t="s">
        <v>88</v>
      </c>
      <c r="E1472" s="3">
        <v>25</v>
      </c>
      <c r="F1472" s="3">
        <v>40</v>
      </c>
      <c r="G1472" s="1">
        <v>2</v>
      </c>
      <c r="H1472" s="1">
        <v>39</v>
      </c>
      <c r="I1472" s="2" t="s">
        <v>8</v>
      </c>
      <c r="J1472" s="7">
        <f>Tabla_cocina[[#This Row],[Precio Unitario]]*Tabla_cocina[[#This Row],[Cantidad Ordenada]]</f>
        <v>80</v>
      </c>
      <c r="K1472" s="7">
        <f>Tabla_cocina[[#This Row],[Total del Pedido]]</f>
        <v>80</v>
      </c>
      <c r="L1472" s="7">
        <f>Tabla_cocina[[#This Row],[Ganancia Bruta]]-Tabla_cocina[[#This Row],[Costo]]</f>
        <v>30</v>
      </c>
      <c r="M1472" s="7">
        <f>Tabla_cocina[[#This Row],[Costo Unitario]]*Tabla_cocina[[#This Row],[Cantidad Ordenada]]</f>
        <v>50</v>
      </c>
      <c r="N1472" s="12">
        <f>(Tabla_cocina[[#This Row],[Ganancia Neta]]/Tabla_cocina[[#This Row],[Costo]])</f>
        <v>0.6</v>
      </c>
      <c r="O1472" s="17">
        <f>Tabla_cocina[[#This Row],[Tiempo de Preparacion]]/1440</f>
        <v>2.7083333333333334E-2</v>
      </c>
    </row>
    <row r="1473" spans="1:15" x14ac:dyDescent="0.3">
      <c r="A1473" s="1">
        <v>597</v>
      </c>
      <c r="B1473" s="1">
        <v>16</v>
      </c>
      <c r="C1473" s="2" t="s">
        <v>5</v>
      </c>
      <c r="D1473" s="2" t="s">
        <v>84</v>
      </c>
      <c r="E1473" s="3">
        <v>14</v>
      </c>
      <c r="F1473" s="3">
        <v>24</v>
      </c>
      <c r="G1473" s="1">
        <v>1</v>
      </c>
      <c r="H1473" s="1">
        <v>8</v>
      </c>
      <c r="I1473" s="2" t="s">
        <v>8</v>
      </c>
      <c r="J1473" s="7">
        <f>Tabla_cocina[[#This Row],[Precio Unitario]]*Tabla_cocina[[#This Row],[Cantidad Ordenada]]</f>
        <v>24</v>
      </c>
      <c r="K1473" s="7">
        <f>Tabla_cocina[[#This Row],[Total del Pedido]]</f>
        <v>24</v>
      </c>
      <c r="L1473" s="7">
        <f>Tabla_cocina[[#This Row],[Ganancia Bruta]]-Tabla_cocina[[#This Row],[Costo]]</f>
        <v>10</v>
      </c>
      <c r="M1473" s="7">
        <f>Tabla_cocina[[#This Row],[Costo Unitario]]*Tabla_cocina[[#This Row],[Cantidad Ordenada]]</f>
        <v>14</v>
      </c>
      <c r="N1473" s="12">
        <f>(Tabla_cocina[[#This Row],[Ganancia Neta]]/Tabla_cocina[[#This Row],[Costo]])</f>
        <v>0.7142857142857143</v>
      </c>
      <c r="O1473" s="17">
        <f>Tabla_cocina[[#This Row],[Tiempo de Preparacion]]/1440</f>
        <v>5.5555555555555558E-3</v>
      </c>
    </row>
    <row r="1474" spans="1:15" x14ac:dyDescent="0.3">
      <c r="A1474" s="1">
        <v>598</v>
      </c>
      <c r="B1474" s="1">
        <v>9</v>
      </c>
      <c r="C1474" s="2" t="s">
        <v>25</v>
      </c>
      <c r="D1474" s="2" t="s">
        <v>102</v>
      </c>
      <c r="E1474" s="3">
        <v>15</v>
      </c>
      <c r="F1474" s="3">
        <v>26</v>
      </c>
      <c r="G1474" s="1">
        <v>2</v>
      </c>
      <c r="H1474" s="1">
        <v>44</v>
      </c>
      <c r="I1474" s="2" t="s">
        <v>6</v>
      </c>
      <c r="J1474" s="7">
        <f>Tabla_cocina[[#This Row],[Precio Unitario]]*Tabla_cocina[[#This Row],[Cantidad Ordenada]]</f>
        <v>52</v>
      </c>
      <c r="K1474" s="7">
        <f>Tabla_cocina[[#This Row],[Total del Pedido]]</f>
        <v>52</v>
      </c>
      <c r="L1474" s="7">
        <f>Tabla_cocina[[#This Row],[Ganancia Bruta]]-Tabla_cocina[[#This Row],[Costo]]</f>
        <v>22</v>
      </c>
      <c r="M1474" s="7">
        <f>Tabla_cocina[[#This Row],[Costo Unitario]]*Tabla_cocina[[#This Row],[Cantidad Ordenada]]</f>
        <v>30</v>
      </c>
      <c r="N1474" s="12">
        <f>(Tabla_cocina[[#This Row],[Ganancia Neta]]/Tabla_cocina[[#This Row],[Costo]])</f>
        <v>0.73333333333333328</v>
      </c>
      <c r="O1474" s="17">
        <f>Tabla_cocina[[#This Row],[Tiempo de Preparacion]]/1440</f>
        <v>3.0555555555555555E-2</v>
      </c>
    </row>
    <row r="1475" spans="1:15" x14ac:dyDescent="0.3">
      <c r="A1475" s="1">
        <v>598</v>
      </c>
      <c r="B1475" s="1">
        <v>9</v>
      </c>
      <c r="C1475" s="2" t="s">
        <v>18</v>
      </c>
      <c r="D1475" s="2" t="s">
        <v>95</v>
      </c>
      <c r="E1475" s="3">
        <v>19</v>
      </c>
      <c r="F1475" s="3">
        <v>32</v>
      </c>
      <c r="G1475" s="1">
        <v>2</v>
      </c>
      <c r="H1475" s="1">
        <v>22</v>
      </c>
      <c r="I1475" s="2" t="s">
        <v>6</v>
      </c>
      <c r="J1475" s="7">
        <f>Tabla_cocina[[#This Row],[Precio Unitario]]*Tabla_cocina[[#This Row],[Cantidad Ordenada]]</f>
        <v>64</v>
      </c>
      <c r="K1475" s="7">
        <f>Tabla_cocina[[#This Row],[Total del Pedido]]</f>
        <v>64</v>
      </c>
      <c r="L1475" s="7">
        <f>Tabla_cocina[[#This Row],[Ganancia Bruta]]-Tabla_cocina[[#This Row],[Costo]]</f>
        <v>26</v>
      </c>
      <c r="M1475" s="7">
        <f>Tabla_cocina[[#This Row],[Costo Unitario]]*Tabla_cocina[[#This Row],[Cantidad Ordenada]]</f>
        <v>38</v>
      </c>
      <c r="N1475" s="12">
        <f>(Tabla_cocina[[#This Row],[Ganancia Neta]]/Tabla_cocina[[#This Row],[Costo]])</f>
        <v>0.68421052631578949</v>
      </c>
      <c r="O1475" s="17">
        <f>Tabla_cocina[[#This Row],[Tiempo de Preparacion]]/1440</f>
        <v>1.5277777777777777E-2</v>
      </c>
    </row>
    <row r="1476" spans="1:15" x14ac:dyDescent="0.3">
      <c r="A1476" s="1">
        <v>598</v>
      </c>
      <c r="B1476" s="1">
        <v>9</v>
      </c>
      <c r="C1476" s="2" t="s">
        <v>9</v>
      </c>
      <c r="D1476" s="2" t="s">
        <v>86</v>
      </c>
      <c r="E1476" s="3">
        <v>19</v>
      </c>
      <c r="F1476" s="3">
        <v>31</v>
      </c>
      <c r="G1476" s="1">
        <v>3</v>
      </c>
      <c r="H1476" s="1">
        <v>15</v>
      </c>
      <c r="I1476" s="2" t="s">
        <v>6</v>
      </c>
      <c r="J1476" s="7">
        <f>Tabla_cocina[[#This Row],[Precio Unitario]]*Tabla_cocina[[#This Row],[Cantidad Ordenada]]</f>
        <v>93</v>
      </c>
      <c r="K1476" s="7">
        <f>Tabla_cocina[[#This Row],[Total del Pedido]]</f>
        <v>93</v>
      </c>
      <c r="L1476" s="7">
        <f>Tabla_cocina[[#This Row],[Ganancia Bruta]]-Tabla_cocina[[#This Row],[Costo]]</f>
        <v>36</v>
      </c>
      <c r="M1476" s="7">
        <f>Tabla_cocina[[#This Row],[Costo Unitario]]*Tabla_cocina[[#This Row],[Cantidad Ordenada]]</f>
        <v>57</v>
      </c>
      <c r="N1476" s="12">
        <f>(Tabla_cocina[[#This Row],[Ganancia Neta]]/Tabla_cocina[[#This Row],[Costo]])</f>
        <v>0.63157894736842102</v>
      </c>
      <c r="O1476" s="17">
        <f>Tabla_cocina[[#This Row],[Tiempo de Preparacion]]/1440</f>
        <v>1.0416666666666666E-2</v>
      </c>
    </row>
    <row r="1477" spans="1:15" x14ac:dyDescent="0.3">
      <c r="A1477" s="1">
        <v>599</v>
      </c>
      <c r="B1477" s="1">
        <v>11</v>
      </c>
      <c r="C1477" s="2" t="s">
        <v>20</v>
      </c>
      <c r="D1477" s="2" t="s">
        <v>97</v>
      </c>
      <c r="E1477" s="3">
        <v>20</v>
      </c>
      <c r="F1477" s="3">
        <v>34</v>
      </c>
      <c r="G1477" s="1">
        <v>2</v>
      </c>
      <c r="H1477" s="1">
        <v>5</v>
      </c>
      <c r="I1477" s="2" t="s">
        <v>6</v>
      </c>
      <c r="J1477" s="7">
        <f>Tabla_cocina[[#This Row],[Precio Unitario]]*Tabla_cocina[[#This Row],[Cantidad Ordenada]]</f>
        <v>68</v>
      </c>
      <c r="K1477" s="7">
        <f>Tabla_cocina[[#This Row],[Total del Pedido]]</f>
        <v>68</v>
      </c>
      <c r="L1477" s="7">
        <f>Tabla_cocina[[#This Row],[Ganancia Bruta]]-Tabla_cocina[[#This Row],[Costo]]</f>
        <v>28</v>
      </c>
      <c r="M1477" s="7">
        <f>Tabla_cocina[[#This Row],[Costo Unitario]]*Tabla_cocina[[#This Row],[Cantidad Ordenada]]</f>
        <v>40</v>
      </c>
      <c r="N1477" s="12">
        <f>(Tabla_cocina[[#This Row],[Ganancia Neta]]/Tabla_cocina[[#This Row],[Costo]])</f>
        <v>0.7</v>
      </c>
      <c r="O1477" s="17">
        <f>Tabla_cocina[[#This Row],[Tiempo de Preparacion]]/1440</f>
        <v>3.472222222222222E-3</v>
      </c>
    </row>
    <row r="1478" spans="1:15" x14ac:dyDescent="0.3">
      <c r="A1478" s="1">
        <v>599</v>
      </c>
      <c r="B1478" s="1">
        <v>11</v>
      </c>
      <c r="C1478" s="2" t="s">
        <v>9</v>
      </c>
      <c r="D1478" s="2" t="s">
        <v>86</v>
      </c>
      <c r="E1478" s="3">
        <v>19</v>
      </c>
      <c r="F1478" s="3">
        <v>31</v>
      </c>
      <c r="G1478" s="1">
        <v>1</v>
      </c>
      <c r="H1478" s="1">
        <v>49</v>
      </c>
      <c r="I1478" s="2" t="s">
        <v>6</v>
      </c>
      <c r="J1478" s="7">
        <f>Tabla_cocina[[#This Row],[Precio Unitario]]*Tabla_cocina[[#This Row],[Cantidad Ordenada]]</f>
        <v>31</v>
      </c>
      <c r="K1478" s="7">
        <f>Tabla_cocina[[#This Row],[Total del Pedido]]</f>
        <v>31</v>
      </c>
      <c r="L1478" s="7">
        <f>Tabla_cocina[[#This Row],[Ganancia Bruta]]-Tabla_cocina[[#This Row],[Costo]]</f>
        <v>12</v>
      </c>
      <c r="M1478" s="7">
        <f>Tabla_cocina[[#This Row],[Costo Unitario]]*Tabla_cocina[[#This Row],[Cantidad Ordenada]]</f>
        <v>19</v>
      </c>
      <c r="N1478" s="12">
        <f>(Tabla_cocina[[#This Row],[Ganancia Neta]]/Tabla_cocina[[#This Row],[Costo]])</f>
        <v>0.63157894736842102</v>
      </c>
      <c r="O1478" s="17">
        <f>Tabla_cocina[[#This Row],[Tiempo de Preparacion]]/1440</f>
        <v>3.4027777777777775E-2</v>
      </c>
    </row>
    <row r="1479" spans="1:15" x14ac:dyDescent="0.3">
      <c r="A1479" s="1">
        <v>599</v>
      </c>
      <c r="B1479" s="1">
        <v>11</v>
      </c>
      <c r="C1479" s="2" t="s">
        <v>17</v>
      </c>
      <c r="D1479" s="2" t="s">
        <v>94</v>
      </c>
      <c r="E1479" s="3">
        <v>21</v>
      </c>
      <c r="F1479" s="3">
        <v>35</v>
      </c>
      <c r="G1479" s="1">
        <v>2</v>
      </c>
      <c r="H1479" s="1">
        <v>54</v>
      </c>
      <c r="I1479" s="2" t="s">
        <v>6</v>
      </c>
      <c r="J1479" s="7">
        <f>Tabla_cocina[[#This Row],[Precio Unitario]]*Tabla_cocina[[#This Row],[Cantidad Ordenada]]</f>
        <v>70</v>
      </c>
      <c r="K1479" s="7">
        <f>Tabla_cocina[[#This Row],[Total del Pedido]]</f>
        <v>70</v>
      </c>
      <c r="L1479" s="7">
        <f>Tabla_cocina[[#This Row],[Ganancia Bruta]]-Tabla_cocina[[#This Row],[Costo]]</f>
        <v>28</v>
      </c>
      <c r="M1479" s="7">
        <f>Tabla_cocina[[#This Row],[Costo Unitario]]*Tabla_cocina[[#This Row],[Cantidad Ordenada]]</f>
        <v>42</v>
      </c>
      <c r="N1479" s="12">
        <f>(Tabla_cocina[[#This Row],[Ganancia Neta]]/Tabla_cocina[[#This Row],[Costo]])</f>
        <v>0.66666666666666663</v>
      </c>
      <c r="O1479" s="17">
        <f>Tabla_cocina[[#This Row],[Tiempo de Preparacion]]/1440</f>
        <v>3.7499999999999999E-2</v>
      </c>
    </row>
    <row r="1480" spans="1:15" x14ac:dyDescent="0.3">
      <c r="A1480" s="1">
        <v>600</v>
      </c>
      <c r="B1480" s="1">
        <v>14</v>
      </c>
      <c r="C1480" s="2" t="s">
        <v>15</v>
      </c>
      <c r="D1480" s="2" t="s">
        <v>92</v>
      </c>
      <c r="E1480" s="3">
        <v>16</v>
      </c>
      <c r="F1480" s="3">
        <v>28</v>
      </c>
      <c r="G1480" s="1">
        <v>3</v>
      </c>
      <c r="H1480" s="1">
        <v>22</v>
      </c>
      <c r="I1480" s="2" t="s">
        <v>8</v>
      </c>
      <c r="J1480" s="7">
        <f>Tabla_cocina[[#This Row],[Precio Unitario]]*Tabla_cocina[[#This Row],[Cantidad Ordenada]]</f>
        <v>84</v>
      </c>
      <c r="K1480" s="7">
        <f>Tabla_cocina[[#This Row],[Total del Pedido]]</f>
        <v>84</v>
      </c>
      <c r="L1480" s="7">
        <f>Tabla_cocina[[#This Row],[Ganancia Bruta]]-Tabla_cocina[[#This Row],[Costo]]</f>
        <v>36</v>
      </c>
      <c r="M1480" s="7">
        <f>Tabla_cocina[[#This Row],[Costo Unitario]]*Tabla_cocina[[#This Row],[Cantidad Ordenada]]</f>
        <v>48</v>
      </c>
      <c r="N1480" s="12">
        <f>(Tabla_cocina[[#This Row],[Ganancia Neta]]/Tabla_cocina[[#This Row],[Costo]])</f>
        <v>0.75</v>
      </c>
      <c r="O1480" s="17">
        <f>Tabla_cocina[[#This Row],[Tiempo de Preparacion]]/1440</f>
        <v>1.5277777777777777E-2</v>
      </c>
    </row>
    <row r="1481" spans="1:15" x14ac:dyDescent="0.3">
      <c r="A1481" s="1">
        <v>600</v>
      </c>
      <c r="B1481" s="1">
        <v>14</v>
      </c>
      <c r="C1481" s="2" t="s">
        <v>7</v>
      </c>
      <c r="D1481" s="2" t="s">
        <v>85</v>
      </c>
      <c r="E1481" s="3">
        <v>18</v>
      </c>
      <c r="F1481" s="3">
        <v>30</v>
      </c>
      <c r="G1481" s="1">
        <v>2</v>
      </c>
      <c r="H1481" s="1">
        <v>43</v>
      </c>
      <c r="I1481" s="2" t="s">
        <v>6</v>
      </c>
      <c r="J1481" s="7">
        <f>Tabla_cocina[[#This Row],[Precio Unitario]]*Tabla_cocina[[#This Row],[Cantidad Ordenada]]</f>
        <v>60</v>
      </c>
      <c r="K1481" s="7">
        <f>Tabla_cocina[[#This Row],[Total del Pedido]]</f>
        <v>60</v>
      </c>
      <c r="L1481" s="7">
        <f>Tabla_cocina[[#This Row],[Ganancia Bruta]]-Tabla_cocina[[#This Row],[Costo]]</f>
        <v>24</v>
      </c>
      <c r="M1481" s="7">
        <f>Tabla_cocina[[#This Row],[Costo Unitario]]*Tabla_cocina[[#This Row],[Cantidad Ordenada]]</f>
        <v>36</v>
      </c>
      <c r="N1481" s="12">
        <f>(Tabla_cocina[[#This Row],[Ganancia Neta]]/Tabla_cocina[[#This Row],[Costo]])</f>
        <v>0.66666666666666663</v>
      </c>
      <c r="O1481" s="17">
        <f>Tabla_cocina[[#This Row],[Tiempo de Preparacion]]/1440</f>
        <v>2.9861111111111113E-2</v>
      </c>
    </row>
    <row r="1482" spans="1:15" x14ac:dyDescent="0.3">
      <c r="A1482" s="1">
        <v>601</v>
      </c>
      <c r="B1482" s="1">
        <v>13</v>
      </c>
      <c r="C1482" s="2" t="s">
        <v>11</v>
      </c>
      <c r="D1482" s="2" t="s">
        <v>88</v>
      </c>
      <c r="E1482" s="3">
        <v>25</v>
      </c>
      <c r="F1482" s="3">
        <v>40</v>
      </c>
      <c r="G1482" s="1">
        <v>2</v>
      </c>
      <c r="H1482" s="1">
        <v>11</v>
      </c>
      <c r="I1482" s="2" t="s">
        <v>8</v>
      </c>
      <c r="J1482" s="7">
        <f>Tabla_cocina[[#This Row],[Precio Unitario]]*Tabla_cocina[[#This Row],[Cantidad Ordenada]]</f>
        <v>80</v>
      </c>
      <c r="K1482" s="7">
        <f>Tabla_cocina[[#This Row],[Total del Pedido]]</f>
        <v>80</v>
      </c>
      <c r="L1482" s="7">
        <f>Tabla_cocina[[#This Row],[Ganancia Bruta]]-Tabla_cocina[[#This Row],[Costo]]</f>
        <v>30</v>
      </c>
      <c r="M1482" s="7">
        <f>Tabla_cocina[[#This Row],[Costo Unitario]]*Tabla_cocina[[#This Row],[Cantidad Ordenada]]</f>
        <v>50</v>
      </c>
      <c r="N1482" s="12">
        <f>(Tabla_cocina[[#This Row],[Ganancia Neta]]/Tabla_cocina[[#This Row],[Costo]])</f>
        <v>0.6</v>
      </c>
      <c r="O1482" s="17">
        <f>Tabla_cocina[[#This Row],[Tiempo de Preparacion]]/1440</f>
        <v>7.6388888888888886E-3</v>
      </c>
    </row>
    <row r="1483" spans="1:15" x14ac:dyDescent="0.3">
      <c r="A1483" s="1">
        <v>601</v>
      </c>
      <c r="B1483" s="1">
        <v>13</v>
      </c>
      <c r="C1483" s="2" t="s">
        <v>15</v>
      </c>
      <c r="D1483" s="2" t="s">
        <v>92</v>
      </c>
      <c r="E1483" s="3">
        <v>16</v>
      </c>
      <c r="F1483" s="3">
        <v>28</v>
      </c>
      <c r="G1483" s="1">
        <v>3</v>
      </c>
      <c r="H1483" s="1">
        <v>28</v>
      </c>
      <c r="I1483" s="2" t="s">
        <v>6</v>
      </c>
      <c r="J1483" s="7">
        <f>Tabla_cocina[[#This Row],[Precio Unitario]]*Tabla_cocina[[#This Row],[Cantidad Ordenada]]</f>
        <v>84</v>
      </c>
      <c r="K1483" s="7">
        <f>Tabla_cocina[[#This Row],[Total del Pedido]]</f>
        <v>84</v>
      </c>
      <c r="L1483" s="7">
        <f>Tabla_cocina[[#This Row],[Ganancia Bruta]]-Tabla_cocina[[#This Row],[Costo]]</f>
        <v>36</v>
      </c>
      <c r="M1483" s="7">
        <f>Tabla_cocina[[#This Row],[Costo Unitario]]*Tabla_cocina[[#This Row],[Cantidad Ordenada]]</f>
        <v>48</v>
      </c>
      <c r="N1483" s="12">
        <f>(Tabla_cocina[[#This Row],[Ganancia Neta]]/Tabla_cocina[[#This Row],[Costo]])</f>
        <v>0.75</v>
      </c>
      <c r="O1483" s="17">
        <f>Tabla_cocina[[#This Row],[Tiempo de Preparacion]]/1440</f>
        <v>1.9444444444444445E-2</v>
      </c>
    </row>
    <row r="1484" spans="1:15" x14ac:dyDescent="0.3">
      <c r="A1484" s="1">
        <v>601</v>
      </c>
      <c r="B1484" s="1">
        <v>13</v>
      </c>
      <c r="C1484" s="2" t="s">
        <v>22</v>
      </c>
      <c r="D1484" s="2" t="s">
        <v>99</v>
      </c>
      <c r="E1484" s="3">
        <v>14</v>
      </c>
      <c r="F1484" s="3">
        <v>23</v>
      </c>
      <c r="G1484" s="1">
        <v>1</v>
      </c>
      <c r="H1484" s="1">
        <v>44</v>
      </c>
      <c r="I1484" s="2" t="s">
        <v>8</v>
      </c>
      <c r="J1484" s="7">
        <f>Tabla_cocina[[#This Row],[Precio Unitario]]*Tabla_cocina[[#This Row],[Cantidad Ordenada]]</f>
        <v>23</v>
      </c>
      <c r="K1484" s="7">
        <f>Tabla_cocina[[#This Row],[Total del Pedido]]</f>
        <v>23</v>
      </c>
      <c r="L1484" s="7">
        <f>Tabla_cocina[[#This Row],[Ganancia Bruta]]-Tabla_cocina[[#This Row],[Costo]]</f>
        <v>9</v>
      </c>
      <c r="M1484" s="7">
        <f>Tabla_cocina[[#This Row],[Costo Unitario]]*Tabla_cocina[[#This Row],[Cantidad Ordenada]]</f>
        <v>14</v>
      </c>
      <c r="N1484" s="12">
        <f>(Tabla_cocina[[#This Row],[Ganancia Neta]]/Tabla_cocina[[#This Row],[Costo]])</f>
        <v>0.6428571428571429</v>
      </c>
      <c r="O1484" s="17">
        <f>Tabla_cocina[[#This Row],[Tiempo de Preparacion]]/1440</f>
        <v>3.0555555555555555E-2</v>
      </c>
    </row>
    <row r="1485" spans="1:15" x14ac:dyDescent="0.3">
      <c r="A1485" s="1">
        <v>601</v>
      </c>
      <c r="B1485" s="1">
        <v>13</v>
      </c>
      <c r="C1485" s="2" t="s">
        <v>17</v>
      </c>
      <c r="D1485" s="2" t="s">
        <v>94</v>
      </c>
      <c r="E1485" s="3">
        <v>21</v>
      </c>
      <c r="F1485" s="3">
        <v>35</v>
      </c>
      <c r="G1485" s="1">
        <v>3</v>
      </c>
      <c r="H1485" s="1">
        <v>32</v>
      </c>
      <c r="I1485" s="2" t="s">
        <v>6</v>
      </c>
      <c r="J1485" s="7">
        <f>Tabla_cocina[[#This Row],[Precio Unitario]]*Tabla_cocina[[#This Row],[Cantidad Ordenada]]</f>
        <v>105</v>
      </c>
      <c r="K1485" s="7">
        <f>Tabla_cocina[[#This Row],[Total del Pedido]]</f>
        <v>105</v>
      </c>
      <c r="L1485" s="7">
        <f>Tabla_cocina[[#This Row],[Ganancia Bruta]]-Tabla_cocina[[#This Row],[Costo]]</f>
        <v>42</v>
      </c>
      <c r="M1485" s="7">
        <f>Tabla_cocina[[#This Row],[Costo Unitario]]*Tabla_cocina[[#This Row],[Cantidad Ordenada]]</f>
        <v>63</v>
      </c>
      <c r="N1485" s="12">
        <f>(Tabla_cocina[[#This Row],[Ganancia Neta]]/Tabla_cocina[[#This Row],[Costo]])</f>
        <v>0.66666666666666663</v>
      </c>
      <c r="O1485" s="17">
        <f>Tabla_cocina[[#This Row],[Tiempo de Preparacion]]/1440</f>
        <v>2.2222222222222223E-2</v>
      </c>
    </row>
    <row r="1486" spans="1:15" x14ac:dyDescent="0.3">
      <c r="A1486" s="1">
        <v>602</v>
      </c>
      <c r="B1486" s="1">
        <v>12</v>
      </c>
      <c r="C1486" s="2" t="s">
        <v>17</v>
      </c>
      <c r="D1486" s="2" t="s">
        <v>94</v>
      </c>
      <c r="E1486" s="3">
        <v>21</v>
      </c>
      <c r="F1486" s="3">
        <v>35</v>
      </c>
      <c r="G1486" s="1">
        <v>2</v>
      </c>
      <c r="H1486" s="1">
        <v>56</v>
      </c>
      <c r="I1486" s="2" t="s">
        <v>6</v>
      </c>
      <c r="J1486" s="7">
        <f>Tabla_cocina[[#This Row],[Precio Unitario]]*Tabla_cocina[[#This Row],[Cantidad Ordenada]]</f>
        <v>70</v>
      </c>
      <c r="K1486" s="7">
        <f>Tabla_cocina[[#This Row],[Total del Pedido]]</f>
        <v>70</v>
      </c>
      <c r="L1486" s="7">
        <f>Tabla_cocina[[#This Row],[Ganancia Bruta]]-Tabla_cocina[[#This Row],[Costo]]</f>
        <v>28</v>
      </c>
      <c r="M1486" s="7">
        <f>Tabla_cocina[[#This Row],[Costo Unitario]]*Tabla_cocina[[#This Row],[Cantidad Ordenada]]</f>
        <v>42</v>
      </c>
      <c r="N1486" s="12">
        <f>(Tabla_cocina[[#This Row],[Ganancia Neta]]/Tabla_cocina[[#This Row],[Costo]])</f>
        <v>0.66666666666666663</v>
      </c>
      <c r="O1486" s="17">
        <f>Tabla_cocina[[#This Row],[Tiempo de Preparacion]]/1440</f>
        <v>3.888888888888889E-2</v>
      </c>
    </row>
    <row r="1487" spans="1:15" x14ac:dyDescent="0.3">
      <c r="A1487" s="1">
        <v>602</v>
      </c>
      <c r="B1487" s="1">
        <v>12</v>
      </c>
      <c r="C1487" s="2" t="s">
        <v>19</v>
      </c>
      <c r="D1487" s="2" t="s">
        <v>96</v>
      </c>
      <c r="E1487" s="3">
        <v>13</v>
      </c>
      <c r="F1487" s="3">
        <v>22</v>
      </c>
      <c r="G1487" s="1">
        <v>3</v>
      </c>
      <c r="H1487" s="1">
        <v>58</v>
      </c>
      <c r="I1487" s="2" t="s">
        <v>6</v>
      </c>
      <c r="J1487" s="7">
        <f>Tabla_cocina[[#This Row],[Precio Unitario]]*Tabla_cocina[[#This Row],[Cantidad Ordenada]]</f>
        <v>66</v>
      </c>
      <c r="K1487" s="7">
        <f>Tabla_cocina[[#This Row],[Total del Pedido]]</f>
        <v>66</v>
      </c>
      <c r="L1487" s="7">
        <f>Tabla_cocina[[#This Row],[Ganancia Bruta]]-Tabla_cocina[[#This Row],[Costo]]</f>
        <v>27</v>
      </c>
      <c r="M1487" s="7">
        <f>Tabla_cocina[[#This Row],[Costo Unitario]]*Tabla_cocina[[#This Row],[Cantidad Ordenada]]</f>
        <v>39</v>
      </c>
      <c r="N1487" s="12">
        <f>(Tabla_cocina[[#This Row],[Ganancia Neta]]/Tabla_cocina[[#This Row],[Costo]])</f>
        <v>0.69230769230769229</v>
      </c>
      <c r="O1487" s="17">
        <f>Tabla_cocina[[#This Row],[Tiempo de Preparacion]]/1440</f>
        <v>4.027777777777778E-2</v>
      </c>
    </row>
    <row r="1488" spans="1:15" x14ac:dyDescent="0.3">
      <c r="A1488" s="1">
        <v>602</v>
      </c>
      <c r="B1488" s="1">
        <v>12</v>
      </c>
      <c r="C1488" s="2" t="s">
        <v>7</v>
      </c>
      <c r="D1488" s="2" t="s">
        <v>85</v>
      </c>
      <c r="E1488" s="3">
        <v>18</v>
      </c>
      <c r="F1488" s="3">
        <v>30</v>
      </c>
      <c r="G1488" s="1">
        <v>3</v>
      </c>
      <c r="H1488" s="1">
        <v>12</v>
      </c>
      <c r="I1488" s="2" t="s">
        <v>6</v>
      </c>
      <c r="J1488" s="7">
        <f>Tabla_cocina[[#This Row],[Precio Unitario]]*Tabla_cocina[[#This Row],[Cantidad Ordenada]]</f>
        <v>90</v>
      </c>
      <c r="K1488" s="7">
        <f>Tabla_cocina[[#This Row],[Total del Pedido]]</f>
        <v>90</v>
      </c>
      <c r="L1488" s="7">
        <f>Tabla_cocina[[#This Row],[Ganancia Bruta]]-Tabla_cocina[[#This Row],[Costo]]</f>
        <v>36</v>
      </c>
      <c r="M1488" s="7">
        <f>Tabla_cocina[[#This Row],[Costo Unitario]]*Tabla_cocina[[#This Row],[Cantidad Ordenada]]</f>
        <v>54</v>
      </c>
      <c r="N1488" s="12">
        <f>(Tabla_cocina[[#This Row],[Ganancia Neta]]/Tabla_cocina[[#This Row],[Costo]])</f>
        <v>0.66666666666666663</v>
      </c>
      <c r="O1488" s="17">
        <f>Tabla_cocina[[#This Row],[Tiempo de Preparacion]]/1440</f>
        <v>8.3333333333333332E-3</v>
      </c>
    </row>
    <row r="1489" spans="1:15" x14ac:dyDescent="0.3">
      <c r="A1489" s="1">
        <v>602</v>
      </c>
      <c r="B1489" s="1">
        <v>12</v>
      </c>
      <c r="C1489" s="2" t="s">
        <v>11</v>
      </c>
      <c r="D1489" s="2" t="s">
        <v>88</v>
      </c>
      <c r="E1489" s="3">
        <v>25</v>
      </c>
      <c r="F1489" s="3">
        <v>40</v>
      </c>
      <c r="G1489" s="1">
        <v>1</v>
      </c>
      <c r="H1489" s="1">
        <v>36</v>
      </c>
      <c r="I1489" s="2" t="s">
        <v>8</v>
      </c>
      <c r="J1489" s="7">
        <f>Tabla_cocina[[#This Row],[Precio Unitario]]*Tabla_cocina[[#This Row],[Cantidad Ordenada]]</f>
        <v>40</v>
      </c>
      <c r="K1489" s="7">
        <f>Tabla_cocina[[#This Row],[Total del Pedido]]</f>
        <v>40</v>
      </c>
      <c r="L1489" s="7">
        <f>Tabla_cocina[[#This Row],[Ganancia Bruta]]-Tabla_cocina[[#This Row],[Costo]]</f>
        <v>15</v>
      </c>
      <c r="M1489" s="7">
        <f>Tabla_cocina[[#This Row],[Costo Unitario]]*Tabla_cocina[[#This Row],[Cantidad Ordenada]]</f>
        <v>25</v>
      </c>
      <c r="N1489" s="12">
        <f>(Tabla_cocina[[#This Row],[Ganancia Neta]]/Tabla_cocina[[#This Row],[Costo]])</f>
        <v>0.6</v>
      </c>
      <c r="O1489" s="17">
        <f>Tabla_cocina[[#This Row],[Tiempo de Preparacion]]/1440</f>
        <v>2.5000000000000001E-2</v>
      </c>
    </row>
    <row r="1490" spans="1:15" x14ac:dyDescent="0.3">
      <c r="A1490" s="1">
        <v>603</v>
      </c>
      <c r="B1490" s="1">
        <v>19</v>
      </c>
      <c r="C1490" s="2" t="s">
        <v>9</v>
      </c>
      <c r="D1490" s="2" t="s">
        <v>86</v>
      </c>
      <c r="E1490" s="3">
        <v>19</v>
      </c>
      <c r="F1490" s="3">
        <v>31</v>
      </c>
      <c r="G1490" s="1">
        <v>2</v>
      </c>
      <c r="H1490" s="1">
        <v>17</v>
      </c>
      <c r="I1490" s="2" t="s">
        <v>6</v>
      </c>
      <c r="J1490" s="7">
        <f>Tabla_cocina[[#This Row],[Precio Unitario]]*Tabla_cocina[[#This Row],[Cantidad Ordenada]]</f>
        <v>62</v>
      </c>
      <c r="K1490" s="7">
        <f>Tabla_cocina[[#This Row],[Total del Pedido]]</f>
        <v>62</v>
      </c>
      <c r="L1490" s="7">
        <f>Tabla_cocina[[#This Row],[Ganancia Bruta]]-Tabla_cocina[[#This Row],[Costo]]</f>
        <v>24</v>
      </c>
      <c r="M1490" s="7">
        <f>Tabla_cocina[[#This Row],[Costo Unitario]]*Tabla_cocina[[#This Row],[Cantidad Ordenada]]</f>
        <v>38</v>
      </c>
      <c r="N1490" s="12">
        <f>(Tabla_cocina[[#This Row],[Ganancia Neta]]/Tabla_cocina[[#This Row],[Costo]])</f>
        <v>0.63157894736842102</v>
      </c>
      <c r="O1490" s="17">
        <f>Tabla_cocina[[#This Row],[Tiempo de Preparacion]]/1440</f>
        <v>1.1805555555555555E-2</v>
      </c>
    </row>
    <row r="1491" spans="1:15" x14ac:dyDescent="0.3">
      <c r="A1491" s="1">
        <v>604</v>
      </c>
      <c r="B1491" s="1">
        <v>14</v>
      </c>
      <c r="C1491" s="2" t="s">
        <v>17</v>
      </c>
      <c r="D1491" s="2" t="s">
        <v>94</v>
      </c>
      <c r="E1491" s="3">
        <v>21</v>
      </c>
      <c r="F1491" s="3">
        <v>35</v>
      </c>
      <c r="G1491" s="1">
        <v>3</v>
      </c>
      <c r="H1491" s="1">
        <v>42</v>
      </c>
      <c r="I1491" s="2" t="s">
        <v>6</v>
      </c>
      <c r="J1491" s="7">
        <f>Tabla_cocina[[#This Row],[Precio Unitario]]*Tabla_cocina[[#This Row],[Cantidad Ordenada]]</f>
        <v>105</v>
      </c>
      <c r="K1491" s="7">
        <f>Tabla_cocina[[#This Row],[Total del Pedido]]</f>
        <v>105</v>
      </c>
      <c r="L1491" s="7">
        <f>Tabla_cocina[[#This Row],[Ganancia Bruta]]-Tabla_cocina[[#This Row],[Costo]]</f>
        <v>42</v>
      </c>
      <c r="M1491" s="7">
        <f>Tabla_cocina[[#This Row],[Costo Unitario]]*Tabla_cocina[[#This Row],[Cantidad Ordenada]]</f>
        <v>63</v>
      </c>
      <c r="N1491" s="12">
        <f>(Tabla_cocina[[#This Row],[Ganancia Neta]]/Tabla_cocina[[#This Row],[Costo]])</f>
        <v>0.66666666666666663</v>
      </c>
      <c r="O1491" s="17">
        <f>Tabla_cocina[[#This Row],[Tiempo de Preparacion]]/1440</f>
        <v>2.9166666666666667E-2</v>
      </c>
    </row>
    <row r="1492" spans="1:15" x14ac:dyDescent="0.3">
      <c r="A1492" s="1">
        <v>605</v>
      </c>
      <c r="B1492" s="1">
        <v>19</v>
      </c>
      <c r="C1492" s="2" t="s">
        <v>21</v>
      </c>
      <c r="D1492" s="2" t="s">
        <v>98</v>
      </c>
      <c r="E1492" s="3">
        <v>12</v>
      </c>
      <c r="F1492" s="3">
        <v>20</v>
      </c>
      <c r="G1492" s="1">
        <v>1</v>
      </c>
      <c r="H1492" s="1">
        <v>47</v>
      </c>
      <c r="I1492" s="2" t="s">
        <v>6</v>
      </c>
      <c r="J1492" s="7">
        <f>Tabla_cocina[[#This Row],[Precio Unitario]]*Tabla_cocina[[#This Row],[Cantidad Ordenada]]</f>
        <v>20</v>
      </c>
      <c r="K1492" s="7">
        <f>Tabla_cocina[[#This Row],[Total del Pedido]]</f>
        <v>20</v>
      </c>
      <c r="L1492" s="7">
        <f>Tabla_cocina[[#This Row],[Ganancia Bruta]]-Tabla_cocina[[#This Row],[Costo]]</f>
        <v>8</v>
      </c>
      <c r="M1492" s="7">
        <f>Tabla_cocina[[#This Row],[Costo Unitario]]*Tabla_cocina[[#This Row],[Cantidad Ordenada]]</f>
        <v>12</v>
      </c>
      <c r="N1492" s="12">
        <f>(Tabla_cocina[[#This Row],[Ganancia Neta]]/Tabla_cocina[[#This Row],[Costo]])</f>
        <v>0.66666666666666663</v>
      </c>
      <c r="O1492" s="17">
        <f>Tabla_cocina[[#This Row],[Tiempo de Preparacion]]/1440</f>
        <v>3.2638888888888891E-2</v>
      </c>
    </row>
    <row r="1493" spans="1:15" x14ac:dyDescent="0.3">
      <c r="A1493" s="1">
        <v>605</v>
      </c>
      <c r="B1493" s="1">
        <v>19</v>
      </c>
      <c r="C1493" s="2" t="s">
        <v>11</v>
      </c>
      <c r="D1493" s="2" t="s">
        <v>88</v>
      </c>
      <c r="E1493" s="3">
        <v>25</v>
      </c>
      <c r="F1493" s="3">
        <v>40</v>
      </c>
      <c r="G1493" s="1">
        <v>1</v>
      </c>
      <c r="H1493" s="1">
        <v>24</v>
      </c>
      <c r="I1493" s="2" t="s">
        <v>8</v>
      </c>
      <c r="J1493" s="7">
        <f>Tabla_cocina[[#This Row],[Precio Unitario]]*Tabla_cocina[[#This Row],[Cantidad Ordenada]]</f>
        <v>40</v>
      </c>
      <c r="K1493" s="7">
        <f>Tabla_cocina[[#This Row],[Total del Pedido]]</f>
        <v>40</v>
      </c>
      <c r="L1493" s="7">
        <f>Tabla_cocina[[#This Row],[Ganancia Bruta]]-Tabla_cocina[[#This Row],[Costo]]</f>
        <v>15</v>
      </c>
      <c r="M1493" s="7">
        <f>Tabla_cocina[[#This Row],[Costo Unitario]]*Tabla_cocina[[#This Row],[Cantidad Ordenada]]</f>
        <v>25</v>
      </c>
      <c r="N1493" s="12">
        <f>(Tabla_cocina[[#This Row],[Ganancia Neta]]/Tabla_cocina[[#This Row],[Costo]])</f>
        <v>0.6</v>
      </c>
      <c r="O1493" s="17">
        <f>Tabla_cocina[[#This Row],[Tiempo de Preparacion]]/1440</f>
        <v>1.6666666666666666E-2</v>
      </c>
    </row>
    <row r="1494" spans="1:15" x14ac:dyDescent="0.3">
      <c r="A1494" s="1">
        <v>605</v>
      </c>
      <c r="B1494" s="1">
        <v>19</v>
      </c>
      <c r="C1494" s="2" t="s">
        <v>17</v>
      </c>
      <c r="D1494" s="2" t="s">
        <v>94</v>
      </c>
      <c r="E1494" s="3">
        <v>21</v>
      </c>
      <c r="F1494" s="3">
        <v>35</v>
      </c>
      <c r="G1494" s="1">
        <v>2</v>
      </c>
      <c r="H1494" s="1">
        <v>55</v>
      </c>
      <c r="I1494" s="2" t="s">
        <v>8</v>
      </c>
      <c r="J1494" s="7">
        <f>Tabla_cocina[[#This Row],[Precio Unitario]]*Tabla_cocina[[#This Row],[Cantidad Ordenada]]</f>
        <v>70</v>
      </c>
      <c r="K1494" s="7">
        <f>Tabla_cocina[[#This Row],[Total del Pedido]]</f>
        <v>70</v>
      </c>
      <c r="L1494" s="7">
        <f>Tabla_cocina[[#This Row],[Ganancia Bruta]]-Tabla_cocina[[#This Row],[Costo]]</f>
        <v>28</v>
      </c>
      <c r="M1494" s="7">
        <f>Tabla_cocina[[#This Row],[Costo Unitario]]*Tabla_cocina[[#This Row],[Cantidad Ordenada]]</f>
        <v>42</v>
      </c>
      <c r="N1494" s="12">
        <f>(Tabla_cocina[[#This Row],[Ganancia Neta]]/Tabla_cocina[[#This Row],[Costo]])</f>
        <v>0.66666666666666663</v>
      </c>
      <c r="O1494" s="17">
        <f>Tabla_cocina[[#This Row],[Tiempo de Preparacion]]/1440</f>
        <v>3.8194444444444448E-2</v>
      </c>
    </row>
    <row r="1495" spans="1:15" x14ac:dyDescent="0.3">
      <c r="A1495" s="1">
        <v>605</v>
      </c>
      <c r="B1495" s="1">
        <v>19</v>
      </c>
      <c r="C1495" s="2" t="s">
        <v>7</v>
      </c>
      <c r="D1495" s="2" t="s">
        <v>85</v>
      </c>
      <c r="E1495" s="3">
        <v>18</v>
      </c>
      <c r="F1495" s="3">
        <v>30</v>
      </c>
      <c r="G1495" s="1">
        <v>3</v>
      </c>
      <c r="H1495" s="1">
        <v>50</v>
      </c>
      <c r="I1495" s="2" t="s">
        <v>8</v>
      </c>
      <c r="J1495" s="7">
        <f>Tabla_cocina[[#This Row],[Precio Unitario]]*Tabla_cocina[[#This Row],[Cantidad Ordenada]]</f>
        <v>90</v>
      </c>
      <c r="K1495" s="7">
        <f>Tabla_cocina[[#This Row],[Total del Pedido]]</f>
        <v>90</v>
      </c>
      <c r="L1495" s="7">
        <f>Tabla_cocina[[#This Row],[Ganancia Bruta]]-Tabla_cocina[[#This Row],[Costo]]</f>
        <v>36</v>
      </c>
      <c r="M1495" s="7">
        <f>Tabla_cocina[[#This Row],[Costo Unitario]]*Tabla_cocina[[#This Row],[Cantidad Ordenada]]</f>
        <v>54</v>
      </c>
      <c r="N1495" s="12">
        <f>(Tabla_cocina[[#This Row],[Ganancia Neta]]/Tabla_cocina[[#This Row],[Costo]])</f>
        <v>0.66666666666666663</v>
      </c>
      <c r="O1495" s="17">
        <f>Tabla_cocina[[#This Row],[Tiempo de Preparacion]]/1440</f>
        <v>3.4722222222222224E-2</v>
      </c>
    </row>
    <row r="1496" spans="1:15" x14ac:dyDescent="0.3">
      <c r="A1496" s="1">
        <v>606</v>
      </c>
      <c r="B1496" s="1">
        <v>1</v>
      </c>
      <c r="C1496" s="2" t="s">
        <v>26</v>
      </c>
      <c r="D1496" s="2" t="s">
        <v>103</v>
      </c>
      <c r="E1496" s="3">
        <v>15</v>
      </c>
      <c r="F1496" s="3">
        <v>25</v>
      </c>
      <c r="G1496" s="1">
        <v>2</v>
      </c>
      <c r="H1496" s="1">
        <v>47</v>
      </c>
      <c r="I1496" s="2" t="s">
        <v>6</v>
      </c>
      <c r="J1496" s="7">
        <f>Tabla_cocina[[#This Row],[Precio Unitario]]*Tabla_cocina[[#This Row],[Cantidad Ordenada]]</f>
        <v>50</v>
      </c>
      <c r="K1496" s="7">
        <f>Tabla_cocina[[#This Row],[Total del Pedido]]</f>
        <v>50</v>
      </c>
      <c r="L1496" s="7">
        <f>Tabla_cocina[[#This Row],[Ganancia Bruta]]-Tabla_cocina[[#This Row],[Costo]]</f>
        <v>20</v>
      </c>
      <c r="M1496" s="7">
        <f>Tabla_cocina[[#This Row],[Costo Unitario]]*Tabla_cocina[[#This Row],[Cantidad Ordenada]]</f>
        <v>30</v>
      </c>
      <c r="N1496" s="12">
        <f>(Tabla_cocina[[#This Row],[Ganancia Neta]]/Tabla_cocina[[#This Row],[Costo]])</f>
        <v>0.66666666666666663</v>
      </c>
      <c r="O1496" s="17">
        <f>Tabla_cocina[[#This Row],[Tiempo de Preparacion]]/1440</f>
        <v>3.2638888888888891E-2</v>
      </c>
    </row>
    <row r="1497" spans="1:15" x14ac:dyDescent="0.3">
      <c r="A1497" s="1">
        <v>606</v>
      </c>
      <c r="B1497" s="1">
        <v>1</v>
      </c>
      <c r="C1497" s="2" t="s">
        <v>10</v>
      </c>
      <c r="D1497" s="2" t="s">
        <v>87</v>
      </c>
      <c r="E1497" s="3">
        <v>16</v>
      </c>
      <c r="F1497" s="3">
        <v>27</v>
      </c>
      <c r="G1497" s="1">
        <v>3</v>
      </c>
      <c r="H1497" s="1">
        <v>48</v>
      </c>
      <c r="I1497" s="2" t="s">
        <v>8</v>
      </c>
      <c r="J1497" s="7">
        <f>Tabla_cocina[[#This Row],[Precio Unitario]]*Tabla_cocina[[#This Row],[Cantidad Ordenada]]</f>
        <v>81</v>
      </c>
      <c r="K1497" s="7">
        <f>Tabla_cocina[[#This Row],[Total del Pedido]]</f>
        <v>81</v>
      </c>
      <c r="L1497" s="7">
        <f>Tabla_cocina[[#This Row],[Ganancia Bruta]]-Tabla_cocina[[#This Row],[Costo]]</f>
        <v>33</v>
      </c>
      <c r="M1497" s="7">
        <f>Tabla_cocina[[#This Row],[Costo Unitario]]*Tabla_cocina[[#This Row],[Cantidad Ordenada]]</f>
        <v>48</v>
      </c>
      <c r="N1497" s="12">
        <f>(Tabla_cocina[[#This Row],[Ganancia Neta]]/Tabla_cocina[[#This Row],[Costo]])</f>
        <v>0.6875</v>
      </c>
      <c r="O1497" s="17">
        <f>Tabla_cocina[[#This Row],[Tiempo de Preparacion]]/1440</f>
        <v>3.3333333333333333E-2</v>
      </c>
    </row>
    <row r="1498" spans="1:15" x14ac:dyDescent="0.3">
      <c r="A1498" s="1">
        <v>606</v>
      </c>
      <c r="B1498" s="1">
        <v>1</v>
      </c>
      <c r="C1498" s="2" t="s">
        <v>25</v>
      </c>
      <c r="D1498" s="2" t="s">
        <v>102</v>
      </c>
      <c r="E1498" s="3">
        <v>15</v>
      </c>
      <c r="F1498" s="3">
        <v>26</v>
      </c>
      <c r="G1498" s="1">
        <v>2</v>
      </c>
      <c r="H1498" s="1">
        <v>50</v>
      </c>
      <c r="I1498" s="2" t="s">
        <v>8</v>
      </c>
      <c r="J1498" s="7">
        <f>Tabla_cocina[[#This Row],[Precio Unitario]]*Tabla_cocina[[#This Row],[Cantidad Ordenada]]</f>
        <v>52</v>
      </c>
      <c r="K1498" s="7">
        <f>Tabla_cocina[[#This Row],[Total del Pedido]]</f>
        <v>52</v>
      </c>
      <c r="L1498" s="7">
        <f>Tabla_cocina[[#This Row],[Ganancia Bruta]]-Tabla_cocina[[#This Row],[Costo]]</f>
        <v>22</v>
      </c>
      <c r="M1498" s="7">
        <f>Tabla_cocina[[#This Row],[Costo Unitario]]*Tabla_cocina[[#This Row],[Cantidad Ordenada]]</f>
        <v>30</v>
      </c>
      <c r="N1498" s="12">
        <f>(Tabla_cocina[[#This Row],[Ganancia Neta]]/Tabla_cocina[[#This Row],[Costo]])</f>
        <v>0.73333333333333328</v>
      </c>
      <c r="O1498" s="17">
        <f>Tabla_cocina[[#This Row],[Tiempo de Preparacion]]/1440</f>
        <v>3.4722222222222224E-2</v>
      </c>
    </row>
    <row r="1499" spans="1:15" x14ac:dyDescent="0.3">
      <c r="A1499" s="1">
        <v>607</v>
      </c>
      <c r="B1499" s="1">
        <v>10</v>
      </c>
      <c r="C1499" s="2" t="s">
        <v>11</v>
      </c>
      <c r="D1499" s="2" t="s">
        <v>88</v>
      </c>
      <c r="E1499" s="3">
        <v>25</v>
      </c>
      <c r="F1499" s="3">
        <v>40</v>
      </c>
      <c r="G1499" s="1">
        <v>1</v>
      </c>
      <c r="H1499" s="1">
        <v>25</v>
      </c>
      <c r="I1499" s="2" t="s">
        <v>6</v>
      </c>
      <c r="J1499" s="7">
        <f>Tabla_cocina[[#This Row],[Precio Unitario]]*Tabla_cocina[[#This Row],[Cantidad Ordenada]]</f>
        <v>40</v>
      </c>
      <c r="K1499" s="7">
        <f>Tabla_cocina[[#This Row],[Total del Pedido]]</f>
        <v>40</v>
      </c>
      <c r="L1499" s="7">
        <f>Tabla_cocina[[#This Row],[Ganancia Bruta]]-Tabla_cocina[[#This Row],[Costo]]</f>
        <v>15</v>
      </c>
      <c r="M1499" s="7">
        <f>Tabla_cocina[[#This Row],[Costo Unitario]]*Tabla_cocina[[#This Row],[Cantidad Ordenada]]</f>
        <v>25</v>
      </c>
      <c r="N1499" s="12">
        <f>(Tabla_cocina[[#This Row],[Ganancia Neta]]/Tabla_cocina[[#This Row],[Costo]])</f>
        <v>0.6</v>
      </c>
      <c r="O1499" s="17">
        <f>Tabla_cocina[[#This Row],[Tiempo de Preparacion]]/1440</f>
        <v>1.7361111111111112E-2</v>
      </c>
    </row>
    <row r="1500" spans="1:15" x14ac:dyDescent="0.3">
      <c r="A1500" s="1">
        <v>607</v>
      </c>
      <c r="B1500" s="1">
        <v>10</v>
      </c>
      <c r="C1500" s="2" t="s">
        <v>15</v>
      </c>
      <c r="D1500" s="2" t="s">
        <v>92</v>
      </c>
      <c r="E1500" s="3">
        <v>16</v>
      </c>
      <c r="F1500" s="3">
        <v>28</v>
      </c>
      <c r="G1500" s="1">
        <v>1</v>
      </c>
      <c r="H1500" s="1">
        <v>44</v>
      </c>
      <c r="I1500" s="2" t="s">
        <v>6</v>
      </c>
      <c r="J1500" s="7">
        <f>Tabla_cocina[[#This Row],[Precio Unitario]]*Tabla_cocina[[#This Row],[Cantidad Ordenada]]</f>
        <v>28</v>
      </c>
      <c r="K1500" s="7">
        <f>Tabla_cocina[[#This Row],[Total del Pedido]]</f>
        <v>28</v>
      </c>
      <c r="L1500" s="7">
        <f>Tabla_cocina[[#This Row],[Ganancia Bruta]]-Tabla_cocina[[#This Row],[Costo]]</f>
        <v>12</v>
      </c>
      <c r="M1500" s="7">
        <f>Tabla_cocina[[#This Row],[Costo Unitario]]*Tabla_cocina[[#This Row],[Cantidad Ordenada]]</f>
        <v>16</v>
      </c>
      <c r="N1500" s="12">
        <f>(Tabla_cocina[[#This Row],[Ganancia Neta]]/Tabla_cocina[[#This Row],[Costo]])</f>
        <v>0.75</v>
      </c>
      <c r="O1500" s="17">
        <f>Tabla_cocina[[#This Row],[Tiempo de Preparacion]]/1440</f>
        <v>3.0555555555555555E-2</v>
      </c>
    </row>
    <row r="1501" spans="1:15" x14ac:dyDescent="0.3">
      <c r="A1501" s="1">
        <v>608</v>
      </c>
      <c r="B1501" s="1">
        <v>7</v>
      </c>
      <c r="C1501" s="2" t="s">
        <v>13</v>
      </c>
      <c r="D1501" s="2" t="s">
        <v>90</v>
      </c>
      <c r="E1501" s="3">
        <v>17</v>
      </c>
      <c r="F1501" s="3">
        <v>29</v>
      </c>
      <c r="G1501" s="1">
        <v>1</v>
      </c>
      <c r="H1501" s="1">
        <v>45</v>
      </c>
      <c r="I1501" s="2" t="s">
        <v>6</v>
      </c>
      <c r="J1501" s="7">
        <f>Tabla_cocina[[#This Row],[Precio Unitario]]*Tabla_cocina[[#This Row],[Cantidad Ordenada]]</f>
        <v>29</v>
      </c>
      <c r="K1501" s="7">
        <f>Tabla_cocina[[#This Row],[Total del Pedido]]</f>
        <v>29</v>
      </c>
      <c r="L1501" s="7">
        <f>Tabla_cocina[[#This Row],[Ganancia Bruta]]-Tabla_cocina[[#This Row],[Costo]]</f>
        <v>12</v>
      </c>
      <c r="M1501" s="7">
        <f>Tabla_cocina[[#This Row],[Costo Unitario]]*Tabla_cocina[[#This Row],[Cantidad Ordenada]]</f>
        <v>17</v>
      </c>
      <c r="N1501" s="12">
        <f>(Tabla_cocina[[#This Row],[Ganancia Neta]]/Tabla_cocina[[#This Row],[Costo]])</f>
        <v>0.70588235294117652</v>
      </c>
      <c r="O1501" s="17">
        <f>Tabla_cocina[[#This Row],[Tiempo de Preparacion]]/1440</f>
        <v>3.125E-2</v>
      </c>
    </row>
    <row r="1502" spans="1:15" x14ac:dyDescent="0.3">
      <c r="A1502" s="1">
        <v>609</v>
      </c>
      <c r="B1502" s="1">
        <v>1</v>
      </c>
      <c r="C1502" s="2" t="s">
        <v>18</v>
      </c>
      <c r="D1502" s="2" t="s">
        <v>95</v>
      </c>
      <c r="E1502" s="3">
        <v>19</v>
      </c>
      <c r="F1502" s="3">
        <v>32</v>
      </c>
      <c r="G1502" s="1">
        <v>1</v>
      </c>
      <c r="H1502" s="1">
        <v>27</v>
      </c>
      <c r="I1502" s="2" t="s">
        <v>8</v>
      </c>
      <c r="J1502" s="7">
        <f>Tabla_cocina[[#This Row],[Precio Unitario]]*Tabla_cocina[[#This Row],[Cantidad Ordenada]]</f>
        <v>32</v>
      </c>
      <c r="K1502" s="7">
        <f>Tabla_cocina[[#This Row],[Total del Pedido]]</f>
        <v>32</v>
      </c>
      <c r="L1502" s="7">
        <f>Tabla_cocina[[#This Row],[Ganancia Bruta]]-Tabla_cocina[[#This Row],[Costo]]</f>
        <v>13</v>
      </c>
      <c r="M1502" s="7">
        <f>Tabla_cocina[[#This Row],[Costo Unitario]]*Tabla_cocina[[#This Row],[Cantidad Ordenada]]</f>
        <v>19</v>
      </c>
      <c r="N1502" s="12">
        <f>(Tabla_cocina[[#This Row],[Ganancia Neta]]/Tabla_cocina[[#This Row],[Costo]])</f>
        <v>0.68421052631578949</v>
      </c>
      <c r="O1502" s="17">
        <f>Tabla_cocina[[#This Row],[Tiempo de Preparacion]]/1440</f>
        <v>1.8749999999999999E-2</v>
      </c>
    </row>
    <row r="1503" spans="1:15" x14ac:dyDescent="0.3">
      <c r="A1503" s="1">
        <v>610</v>
      </c>
      <c r="B1503" s="1">
        <v>19</v>
      </c>
      <c r="C1503" s="2" t="s">
        <v>25</v>
      </c>
      <c r="D1503" s="2" t="s">
        <v>102</v>
      </c>
      <c r="E1503" s="3">
        <v>15</v>
      </c>
      <c r="F1503" s="3">
        <v>26</v>
      </c>
      <c r="G1503" s="1">
        <v>1</v>
      </c>
      <c r="H1503" s="1">
        <v>39</v>
      </c>
      <c r="I1503" s="2" t="s">
        <v>8</v>
      </c>
      <c r="J1503" s="7">
        <f>Tabla_cocina[[#This Row],[Precio Unitario]]*Tabla_cocina[[#This Row],[Cantidad Ordenada]]</f>
        <v>26</v>
      </c>
      <c r="K1503" s="7">
        <f>Tabla_cocina[[#This Row],[Total del Pedido]]</f>
        <v>26</v>
      </c>
      <c r="L1503" s="7">
        <f>Tabla_cocina[[#This Row],[Ganancia Bruta]]-Tabla_cocina[[#This Row],[Costo]]</f>
        <v>11</v>
      </c>
      <c r="M1503" s="7">
        <f>Tabla_cocina[[#This Row],[Costo Unitario]]*Tabla_cocina[[#This Row],[Cantidad Ordenada]]</f>
        <v>15</v>
      </c>
      <c r="N1503" s="12">
        <f>(Tabla_cocina[[#This Row],[Ganancia Neta]]/Tabla_cocina[[#This Row],[Costo]])</f>
        <v>0.73333333333333328</v>
      </c>
      <c r="O1503" s="17">
        <f>Tabla_cocina[[#This Row],[Tiempo de Preparacion]]/1440</f>
        <v>2.7083333333333334E-2</v>
      </c>
    </row>
    <row r="1504" spans="1:15" x14ac:dyDescent="0.3">
      <c r="A1504" s="1">
        <v>610</v>
      </c>
      <c r="B1504" s="1">
        <v>19</v>
      </c>
      <c r="C1504" s="2" t="s">
        <v>24</v>
      </c>
      <c r="D1504" s="2" t="s">
        <v>101</v>
      </c>
      <c r="E1504" s="3">
        <v>10</v>
      </c>
      <c r="F1504" s="3">
        <v>18</v>
      </c>
      <c r="G1504" s="1">
        <v>1</v>
      </c>
      <c r="H1504" s="1">
        <v>8</v>
      </c>
      <c r="I1504" s="2" t="s">
        <v>6</v>
      </c>
      <c r="J1504" s="7">
        <f>Tabla_cocina[[#This Row],[Precio Unitario]]*Tabla_cocina[[#This Row],[Cantidad Ordenada]]</f>
        <v>18</v>
      </c>
      <c r="K1504" s="7">
        <f>Tabla_cocina[[#This Row],[Total del Pedido]]</f>
        <v>18</v>
      </c>
      <c r="L1504" s="7">
        <f>Tabla_cocina[[#This Row],[Ganancia Bruta]]-Tabla_cocina[[#This Row],[Costo]]</f>
        <v>8</v>
      </c>
      <c r="M1504" s="7">
        <f>Tabla_cocina[[#This Row],[Costo Unitario]]*Tabla_cocina[[#This Row],[Cantidad Ordenada]]</f>
        <v>10</v>
      </c>
      <c r="N1504" s="12">
        <f>(Tabla_cocina[[#This Row],[Ganancia Neta]]/Tabla_cocina[[#This Row],[Costo]])</f>
        <v>0.8</v>
      </c>
      <c r="O1504" s="17">
        <f>Tabla_cocina[[#This Row],[Tiempo de Preparacion]]/1440</f>
        <v>5.5555555555555558E-3</v>
      </c>
    </row>
    <row r="1505" spans="1:15" x14ac:dyDescent="0.3">
      <c r="A1505" s="1">
        <v>611</v>
      </c>
      <c r="B1505" s="1">
        <v>13</v>
      </c>
      <c r="C1505" s="2" t="s">
        <v>23</v>
      </c>
      <c r="D1505" s="2" t="s">
        <v>100</v>
      </c>
      <c r="E1505" s="3">
        <v>13</v>
      </c>
      <c r="F1505" s="3">
        <v>21</v>
      </c>
      <c r="G1505" s="1">
        <v>2</v>
      </c>
      <c r="H1505" s="1">
        <v>53</v>
      </c>
      <c r="I1505" s="2" t="s">
        <v>8</v>
      </c>
      <c r="J1505" s="7">
        <f>Tabla_cocina[[#This Row],[Precio Unitario]]*Tabla_cocina[[#This Row],[Cantidad Ordenada]]</f>
        <v>42</v>
      </c>
      <c r="K1505" s="7">
        <f>Tabla_cocina[[#This Row],[Total del Pedido]]</f>
        <v>42</v>
      </c>
      <c r="L1505" s="7">
        <f>Tabla_cocina[[#This Row],[Ganancia Bruta]]-Tabla_cocina[[#This Row],[Costo]]</f>
        <v>16</v>
      </c>
      <c r="M1505" s="7">
        <f>Tabla_cocina[[#This Row],[Costo Unitario]]*Tabla_cocina[[#This Row],[Cantidad Ordenada]]</f>
        <v>26</v>
      </c>
      <c r="N1505" s="12">
        <f>(Tabla_cocina[[#This Row],[Ganancia Neta]]/Tabla_cocina[[#This Row],[Costo]])</f>
        <v>0.61538461538461542</v>
      </c>
      <c r="O1505" s="17">
        <f>Tabla_cocina[[#This Row],[Tiempo de Preparacion]]/1440</f>
        <v>3.6805555555555557E-2</v>
      </c>
    </row>
    <row r="1506" spans="1:15" x14ac:dyDescent="0.3">
      <c r="A1506" s="1">
        <v>611</v>
      </c>
      <c r="B1506" s="1">
        <v>13</v>
      </c>
      <c r="C1506" s="2" t="s">
        <v>12</v>
      </c>
      <c r="D1506" s="2" t="s">
        <v>89</v>
      </c>
      <c r="E1506" s="3">
        <v>22</v>
      </c>
      <c r="F1506" s="3">
        <v>36</v>
      </c>
      <c r="G1506" s="1">
        <v>1</v>
      </c>
      <c r="H1506" s="1">
        <v>30</v>
      </c>
      <c r="I1506" s="2" t="s">
        <v>8</v>
      </c>
      <c r="J1506" s="7">
        <f>Tabla_cocina[[#This Row],[Precio Unitario]]*Tabla_cocina[[#This Row],[Cantidad Ordenada]]</f>
        <v>36</v>
      </c>
      <c r="K1506" s="7">
        <f>Tabla_cocina[[#This Row],[Total del Pedido]]</f>
        <v>36</v>
      </c>
      <c r="L1506" s="7">
        <f>Tabla_cocina[[#This Row],[Ganancia Bruta]]-Tabla_cocina[[#This Row],[Costo]]</f>
        <v>14</v>
      </c>
      <c r="M1506" s="7">
        <f>Tabla_cocina[[#This Row],[Costo Unitario]]*Tabla_cocina[[#This Row],[Cantidad Ordenada]]</f>
        <v>22</v>
      </c>
      <c r="N1506" s="12">
        <f>(Tabla_cocina[[#This Row],[Ganancia Neta]]/Tabla_cocina[[#This Row],[Costo]])</f>
        <v>0.63636363636363635</v>
      </c>
      <c r="O1506" s="17">
        <f>Tabla_cocina[[#This Row],[Tiempo de Preparacion]]/1440</f>
        <v>2.0833333333333332E-2</v>
      </c>
    </row>
    <row r="1507" spans="1:15" x14ac:dyDescent="0.3">
      <c r="A1507" s="1">
        <v>612</v>
      </c>
      <c r="B1507" s="1">
        <v>11</v>
      </c>
      <c r="C1507" s="2" t="s">
        <v>10</v>
      </c>
      <c r="D1507" s="2" t="s">
        <v>87</v>
      </c>
      <c r="E1507" s="3">
        <v>16</v>
      </c>
      <c r="F1507" s="3">
        <v>27</v>
      </c>
      <c r="G1507" s="1">
        <v>1</v>
      </c>
      <c r="H1507" s="1">
        <v>26</v>
      </c>
      <c r="I1507" s="2" t="s">
        <v>6</v>
      </c>
      <c r="J1507" s="7">
        <f>Tabla_cocina[[#This Row],[Precio Unitario]]*Tabla_cocina[[#This Row],[Cantidad Ordenada]]</f>
        <v>27</v>
      </c>
      <c r="K1507" s="7">
        <f>Tabla_cocina[[#This Row],[Total del Pedido]]</f>
        <v>27</v>
      </c>
      <c r="L1507" s="7">
        <f>Tabla_cocina[[#This Row],[Ganancia Bruta]]-Tabla_cocina[[#This Row],[Costo]]</f>
        <v>11</v>
      </c>
      <c r="M1507" s="7">
        <f>Tabla_cocina[[#This Row],[Costo Unitario]]*Tabla_cocina[[#This Row],[Cantidad Ordenada]]</f>
        <v>16</v>
      </c>
      <c r="N1507" s="12">
        <f>(Tabla_cocina[[#This Row],[Ganancia Neta]]/Tabla_cocina[[#This Row],[Costo]])</f>
        <v>0.6875</v>
      </c>
      <c r="O1507" s="17">
        <f>Tabla_cocina[[#This Row],[Tiempo de Preparacion]]/1440</f>
        <v>1.8055555555555554E-2</v>
      </c>
    </row>
    <row r="1508" spans="1:15" x14ac:dyDescent="0.3">
      <c r="A1508" s="1">
        <v>612</v>
      </c>
      <c r="B1508" s="1">
        <v>11</v>
      </c>
      <c r="C1508" s="2" t="s">
        <v>12</v>
      </c>
      <c r="D1508" s="2" t="s">
        <v>89</v>
      </c>
      <c r="E1508" s="3">
        <v>22</v>
      </c>
      <c r="F1508" s="3">
        <v>36</v>
      </c>
      <c r="G1508" s="1">
        <v>3</v>
      </c>
      <c r="H1508" s="1">
        <v>37</v>
      </c>
      <c r="I1508" s="2" t="s">
        <v>6</v>
      </c>
      <c r="J1508" s="7">
        <f>Tabla_cocina[[#This Row],[Precio Unitario]]*Tabla_cocina[[#This Row],[Cantidad Ordenada]]</f>
        <v>108</v>
      </c>
      <c r="K1508" s="7">
        <f>Tabla_cocina[[#This Row],[Total del Pedido]]</f>
        <v>108</v>
      </c>
      <c r="L1508" s="7">
        <f>Tabla_cocina[[#This Row],[Ganancia Bruta]]-Tabla_cocina[[#This Row],[Costo]]</f>
        <v>42</v>
      </c>
      <c r="M1508" s="7">
        <f>Tabla_cocina[[#This Row],[Costo Unitario]]*Tabla_cocina[[#This Row],[Cantidad Ordenada]]</f>
        <v>66</v>
      </c>
      <c r="N1508" s="12">
        <f>(Tabla_cocina[[#This Row],[Ganancia Neta]]/Tabla_cocina[[#This Row],[Costo]])</f>
        <v>0.63636363636363635</v>
      </c>
      <c r="O1508" s="17">
        <f>Tabla_cocina[[#This Row],[Tiempo de Preparacion]]/1440</f>
        <v>2.5694444444444443E-2</v>
      </c>
    </row>
    <row r="1509" spans="1:15" x14ac:dyDescent="0.3">
      <c r="A1509" s="1">
        <v>612</v>
      </c>
      <c r="B1509" s="1">
        <v>11</v>
      </c>
      <c r="C1509" s="2" t="s">
        <v>15</v>
      </c>
      <c r="D1509" s="2" t="s">
        <v>92</v>
      </c>
      <c r="E1509" s="3">
        <v>16</v>
      </c>
      <c r="F1509" s="3">
        <v>28</v>
      </c>
      <c r="G1509" s="1">
        <v>2</v>
      </c>
      <c r="H1509" s="1">
        <v>15</v>
      </c>
      <c r="I1509" s="2" t="s">
        <v>6</v>
      </c>
      <c r="J1509" s="7">
        <f>Tabla_cocina[[#This Row],[Precio Unitario]]*Tabla_cocina[[#This Row],[Cantidad Ordenada]]</f>
        <v>56</v>
      </c>
      <c r="K1509" s="7">
        <f>Tabla_cocina[[#This Row],[Total del Pedido]]</f>
        <v>56</v>
      </c>
      <c r="L1509" s="7">
        <f>Tabla_cocina[[#This Row],[Ganancia Bruta]]-Tabla_cocina[[#This Row],[Costo]]</f>
        <v>24</v>
      </c>
      <c r="M1509" s="7">
        <f>Tabla_cocina[[#This Row],[Costo Unitario]]*Tabla_cocina[[#This Row],[Cantidad Ordenada]]</f>
        <v>32</v>
      </c>
      <c r="N1509" s="12">
        <f>(Tabla_cocina[[#This Row],[Ganancia Neta]]/Tabla_cocina[[#This Row],[Costo]])</f>
        <v>0.75</v>
      </c>
      <c r="O1509" s="17">
        <f>Tabla_cocina[[#This Row],[Tiempo de Preparacion]]/1440</f>
        <v>1.0416666666666666E-2</v>
      </c>
    </row>
    <row r="1510" spans="1:15" x14ac:dyDescent="0.3">
      <c r="A1510" s="1">
        <v>612</v>
      </c>
      <c r="B1510" s="1">
        <v>11</v>
      </c>
      <c r="C1510" s="2" t="s">
        <v>21</v>
      </c>
      <c r="D1510" s="2" t="s">
        <v>98</v>
      </c>
      <c r="E1510" s="3">
        <v>12</v>
      </c>
      <c r="F1510" s="3">
        <v>20</v>
      </c>
      <c r="G1510" s="1">
        <v>2</v>
      </c>
      <c r="H1510" s="1">
        <v>51</v>
      </c>
      <c r="I1510" s="2" t="s">
        <v>6</v>
      </c>
      <c r="J1510" s="7">
        <f>Tabla_cocina[[#This Row],[Precio Unitario]]*Tabla_cocina[[#This Row],[Cantidad Ordenada]]</f>
        <v>40</v>
      </c>
      <c r="K1510" s="7">
        <f>Tabla_cocina[[#This Row],[Total del Pedido]]</f>
        <v>40</v>
      </c>
      <c r="L1510" s="7">
        <f>Tabla_cocina[[#This Row],[Ganancia Bruta]]-Tabla_cocina[[#This Row],[Costo]]</f>
        <v>16</v>
      </c>
      <c r="M1510" s="7">
        <f>Tabla_cocina[[#This Row],[Costo Unitario]]*Tabla_cocina[[#This Row],[Cantidad Ordenada]]</f>
        <v>24</v>
      </c>
      <c r="N1510" s="12">
        <f>(Tabla_cocina[[#This Row],[Ganancia Neta]]/Tabla_cocina[[#This Row],[Costo]])</f>
        <v>0.66666666666666663</v>
      </c>
      <c r="O1510" s="17">
        <f>Tabla_cocina[[#This Row],[Tiempo de Preparacion]]/1440</f>
        <v>3.5416666666666666E-2</v>
      </c>
    </row>
    <row r="1511" spans="1:15" x14ac:dyDescent="0.3">
      <c r="A1511" s="1">
        <v>613</v>
      </c>
      <c r="B1511" s="1">
        <v>1</v>
      </c>
      <c r="C1511" s="2" t="s">
        <v>16</v>
      </c>
      <c r="D1511" s="2" t="s">
        <v>93</v>
      </c>
      <c r="E1511" s="3">
        <v>11</v>
      </c>
      <c r="F1511" s="3">
        <v>19</v>
      </c>
      <c r="G1511" s="1">
        <v>3</v>
      </c>
      <c r="H1511" s="1">
        <v>41</v>
      </c>
      <c r="I1511" s="2" t="s">
        <v>8</v>
      </c>
      <c r="J1511" s="7">
        <f>Tabla_cocina[[#This Row],[Precio Unitario]]*Tabla_cocina[[#This Row],[Cantidad Ordenada]]</f>
        <v>57</v>
      </c>
      <c r="K1511" s="7">
        <f>Tabla_cocina[[#This Row],[Total del Pedido]]</f>
        <v>57</v>
      </c>
      <c r="L1511" s="7">
        <f>Tabla_cocina[[#This Row],[Ganancia Bruta]]-Tabla_cocina[[#This Row],[Costo]]</f>
        <v>24</v>
      </c>
      <c r="M1511" s="7">
        <f>Tabla_cocina[[#This Row],[Costo Unitario]]*Tabla_cocina[[#This Row],[Cantidad Ordenada]]</f>
        <v>33</v>
      </c>
      <c r="N1511" s="12">
        <f>(Tabla_cocina[[#This Row],[Ganancia Neta]]/Tabla_cocina[[#This Row],[Costo]])</f>
        <v>0.72727272727272729</v>
      </c>
      <c r="O1511" s="17">
        <f>Tabla_cocina[[#This Row],[Tiempo de Preparacion]]/1440</f>
        <v>2.8472222222222222E-2</v>
      </c>
    </row>
    <row r="1512" spans="1:15" x14ac:dyDescent="0.3">
      <c r="A1512" s="1">
        <v>613</v>
      </c>
      <c r="B1512" s="1">
        <v>1</v>
      </c>
      <c r="C1512" s="2" t="s">
        <v>22</v>
      </c>
      <c r="D1512" s="2" t="s">
        <v>99</v>
      </c>
      <c r="E1512" s="3">
        <v>14</v>
      </c>
      <c r="F1512" s="3">
        <v>23</v>
      </c>
      <c r="G1512" s="1">
        <v>3</v>
      </c>
      <c r="H1512" s="1">
        <v>23</v>
      </c>
      <c r="I1512" s="2" t="s">
        <v>8</v>
      </c>
      <c r="J1512" s="7">
        <f>Tabla_cocina[[#This Row],[Precio Unitario]]*Tabla_cocina[[#This Row],[Cantidad Ordenada]]</f>
        <v>69</v>
      </c>
      <c r="K1512" s="7">
        <f>Tabla_cocina[[#This Row],[Total del Pedido]]</f>
        <v>69</v>
      </c>
      <c r="L1512" s="7">
        <f>Tabla_cocina[[#This Row],[Ganancia Bruta]]-Tabla_cocina[[#This Row],[Costo]]</f>
        <v>27</v>
      </c>
      <c r="M1512" s="7">
        <f>Tabla_cocina[[#This Row],[Costo Unitario]]*Tabla_cocina[[#This Row],[Cantidad Ordenada]]</f>
        <v>42</v>
      </c>
      <c r="N1512" s="12">
        <f>(Tabla_cocina[[#This Row],[Ganancia Neta]]/Tabla_cocina[[#This Row],[Costo]])</f>
        <v>0.6428571428571429</v>
      </c>
      <c r="O1512" s="17">
        <f>Tabla_cocina[[#This Row],[Tiempo de Preparacion]]/1440</f>
        <v>1.5972222222222221E-2</v>
      </c>
    </row>
    <row r="1513" spans="1:15" x14ac:dyDescent="0.3">
      <c r="A1513" s="1">
        <v>613</v>
      </c>
      <c r="B1513" s="1">
        <v>1</v>
      </c>
      <c r="C1513" s="2" t="s">
        <v>24</v>
      </c>
      <c r="D1513" s="2" t="s">
        <v>101</v>
      </c>
      <c r="E1513" s="3">
        <v>10</v>
      </c>
      <c r="F1513" s="3">
        <v>18</v>
      </c>
      <c r="G1513" s="1">
        <v>3</v>
      </c>
      <c r="H1513" s="1">
        <v>31</v>
      </c>
      <c r="I1513" s="2" t="s">
        <v>8</v>
      </c>
      <c r="J1513" s="7">
        <f>Tabla_cocina[[#This Row],[Precio Unitario]]*Tabla_cocina[[#This Row],[Cantidad Ordenada]]</f>
        <v>54</v>
      </c>
      <c r="K1513" s="7">
        <f>Tabla_cocina[[#This Row],[Total del Pedido]]</f>
        <v>54</v>
      </c>
      <c r="L1513" s="7">
        <f>Tabla_cocina[[#This Row],[Ganancia Bruta]]-Tabla_cocina[[#This Row],[Costo]]</f>
        <v>24</v>
      </c>
      <c r="M1513" s="7">
        <f>Tabla_cocina[[#This Row],[Costo Unitario]]*Tabla_cocina[[#This Row],[Cantidad Ordenada]]</f>
        <v>30</v>
      </c>
      <c r="N1513" s="12">
        <f>(Tabla_cocina[[#This Row],[Ganancia Neta]]/Tabla_cocina[[#This Row],[Costo]])</f>
        <v>0.8</v>
      </c>
      <c r="O1513" s="17">
        <f>Tabla_cocina[[#This Row],[Tiempo de Preparacion]]/1440</f>
        <v>2.1527777777777778E-2</v>
      </c>
    </row>
    <row r="1514" spans="1:15" x14ac:dyDescent="0.3">
      <c r="A1514" s="1">
        <v>613</v>
      </c>
      <c r="B1514" s="1">
        <v>1</v>
      </c>
      <c r="C1514" s="2" t="s">
        <v>17</v>
      </c>
      <c r="D1514" s="2" t="s">
        <v>94</v>
      </c>
      <c r="E1514" s="3">
        <v>21</v>
      </c>
      <c r="F1514" s="3">
        <v>35</v>
      </c>
      <c r="G1514" s="1">
        <v>3</v>
      </c>
      <c r="H1514" s="1">
        <v>57</v>
      </c>
      <c r="I1514" s="2" t="s">
        <v>8</v>
      </c>
      <c r="J1514" s="7">
        <f>Tabla_cocina[[#This Row],[Precio Unitario]]*Tabla_cocina[[#This Row],[Cantidad Ordenada]]</f>
        <v>105</v>
      </c>
      <c r="K1514" s="7">
        <f>Tabla_cocina[[#This Row],[Total del Pedido]]</f>
        <v>105</v>
      </c>
      <c r="L1514" s="7">
        <f>Tabla_cocina[[#This Row],[Ganancia Bruta]]-Tabla_cocina[[#This Row],[Costo]]</f>
        <v>42</v>
      </c>
      <c r="M1514" s="7">
        <f>Tabla_cocina[[#This Row],[Costo Unitario]]*Tabla_cocina[[#This Row],[Cantidad Ordenada]]</f>
        <v>63</v>
      </c>
      <c r="N1514" s="12">
        <f>(Tabla_cocina[[#This Row],[Ganancia Neta]]/Tabla_cocina[[#This Row],[Costo]])</f>
        <v>0.66666666666666663</v>
      </c>
      <c r="O1514" s="17">
        <f>Tabla_cocina[[#This Row],[Tiempo de Preparacion]]/1440</f>
        <v>3.9583333333333331E-2</v>
      </c>
    </row>
    <row r="1515" spans="1:15" x14ac:dyDescent="0.3">
      <c r="A1515" s="1">
        <v>614</v>
      </c>
      <c r="B1515" s="1">
        <v>19</v>
      </c>
      <c r="C1515" s="2" t="s">
        <v>5</v>
      </c>
      <c r="D1515" s="2" t="s">
        <v>84</v>
      </c>
      <c r="E1515" s="3">
        <v>14</v>
      </c>
      <c r="F1515" s="3">
        <v>24</v>
      </c>
      <c r="G1515" s="1">
        <v>3</v>
      </c>
      <c r="H1515" s="1">
        <v>50</v>
      </c>
      <c r="I1515" s="2" t="s">
        <v>6</v>
      </c>
      <c r="J1515" s="7">
        <f>Tabla_cocina[[#This Row],[Precio Unitario]]*Tabla_cocina[[#This Row],[Cantidad Ordenada]]</f>
        <v>72</v>
      </c>
      <c r="K1515" s="7">
        <f>Tabla_cocina[[#This Row],[Total del Pedido]]</f>
        <v>72</v>
      </c>
      <c r="L1515" s="7">
        <f>Tabla_cocina[[#This Row],[Ganancia Bruta]]-Tabla_cocina[[#This Row],[Costo]]</f>
        <v>30</v>
      </c>
      <c r="M1515" s="7">
        <f>Tabla_cocina[[#This Row],[Costo Unitario]]*Tabla_cocina[[#This Row],[Cantidad Ordenada]]</f>
        <v>42</v>
      </c>
      <c r="N1515" s="12">
        <f>(Tabla_cocina[[#This Row],[Ganancia Neta]]/Tabla_cocina[[#This Row],[Costo]])</f>
        <v>0.7142857142857143</v>
      </c>
      <c r="O1515" s="17">
        <f>Tabla_cocina[[#This Row],[Tiempo de Preparacion]]/1440</f>
        <v>3.4722222222222224E-2</v>
      </c>
    </row>
    <row r="1516" spans="1:15" x14ac:dyDescent="0.3">
      <c r="A1516" s="1">
        <v>615</v>
      </c>
      <c r="B1516" s="1">
        <v>7</v>
      </c>
      <c r="C1516" s="2" t="s">
        <v>9</v>
      </c>
      <c r="D1516" s="2" t="s">
        <v>86</v>
      </c>
      <c r="E1516" s="3">
        <v>19</v>
      </c>
      <c r="F1516" s="3">
        <v>31</v>
      </c>
      <c r="G1516" s="1">
        <v>3</v>
      </c>
      <c r="H1516" s="1">
        <v>50</v>
      </c>
      <c r="I1516" s="2" t="s">
        <v>6</v>
      </c>
      <c r="J1516" s="7">
        <f>Tabla_cocina[[#This Row],[Precio Unitario]]*Tabla_cocina[[#This Row],[Cantidad Ordenada]]</f>
        <v>93</v>
      </c>
      <c r="K1516" s="7">
        <f>Tabla_cocina[[#This Row],[Total del Pedido]]</f>
        <v>93</v>
      </c>
      <c r="L1516" s="7">
        <f>Tabla_cocina[[#This Row],[Ganancia Bruta]]-Tabla_cocina[[#This Row],[Costo]]</f>
        <v>36</v>
      </c>
      <c r="M1516" s="7">
        <f>Tabla_cocina[[#This Row],[Costo Unitario]]*Tabla_cocina[[#This Row],[Cantidad Ordenada]]</f>
        <v>57</v>
      </c>
      <c r="N1516" s="12">
        <f>(Tabla_cocina[[#This Row],[Ganancia Neta]]/Tabla_cocina[[#This Row],[Costo]])</f>
        <v>0.63157894736842102</v>
      </c>
      <c r="O1516" s="17">
        <f>Tabla_cocina[[#This Row],[Tiempo de Preparacion]]/1440</f>
        <v>3.4722222222222224E-2</v>
      </c>
    </row>
    <row r="1517" spans="1:15" x14ac:dyDescent="0.3">
      <c r="A1517" s="1">
        <v>615</v>
      </c>
      <c r="B1517" s="1">
        <v>7</v>
      </c>
      <c r="C1517" s="2" t="s">
        <v>22</v>
      </c>
      <c r="D1517" s="2" t="s">
        <v>99</v>
      </c>
      <c r="E1517" s="3">
        <v>14</v>
      </c>
      <c r="F1517" s="3">
        <v>23</v>
      </c>
      <c r="G1517" s="1">
        <v>3</v>
      </c>
      <c r="H1517" s="1">
        <v>43</v>
      </c>
      <c r="I1517" s="2" t="s">
        <v>6</v>
      </c>
      <c r="J1517" s="7">
        <f>Tabla_cocina[[#This Row],[Precio Unitario]]*Tabla_cocina[[#This Row],[Cantidad Ordenada]]</f>
        <v>69</v>
      </c>
      <c r="K1517" s="7">
        <f>Tabla_cocina[[#This Row],[Total del Pedido]]</f>
        <v>69</v>
      </c>
      <c r="L1517" s="7">
        <f>Tabla_cocina[[#This Row],[Ganancia Bruta]]-Tabla_cocina[[#This Row],[Costo]]</f>
        <v>27</v>
      </c>
      <c r="M1517" s="7">
        <f>Tabla_cocina[[#This Row],[Costo Unitario]]*Tabla_cocina[[#This Row],[Cantidad Ordenada]]</f>
        <v>42</v>
      </c>
      <c r="N1517" s="12">
        <f>(Tabla_cocina[[#This Row],[Ganancia Neta]]/Tabla_cocina[[#This Row],[Costo]])</f>
        <v>0.6428571428571429</v>
      </c>
      <c r="O1517" s="17">
        <f>Tabla_cocina[[#This Row],[Tiempo de Preparacion]]/1440</f>
        <v>2.9861111111111113E-2</v>
      </c>
    </row>
    <row r="1518" spans="1:15" x14ac:dyDescent="0.3">
      <c r="A1518" s="1">
        <v>615</v>
      </c>
      <c r="B1518" s="1">
        <v>7</v>
      </c>
      <c r="C1518" s="2" t="s">
        <v>26</v>
      </c>
      <c r="D1518" s="2" t="s">
        <v>103</v>
      </c>
      <c r="E1518" s="3">
        <v>15</v>
      </c>
      <c r="F1518" s="3">
        <v>25</v>
      </c>
      <c r="G1518" s="1">
        <v>3</v>
      </c>
      <c r="H1518" s="1">
        <v>41</v>
      </c>
      <c r="I1518" s="2" t="s">
        <v>6</v>
      </c>
      <c r="J1518" s="7">
        <f>Tabla_cocina[[#This Row],[Precio Unitario]]*Tabla_cocina[[#This Row],[Cantidad Ordenada]]</f>
        <v>75</v>
      </c>
      <c r="K1518" s="7">
        <f>Tabla_cocina[[#This Row],[Total del Pedido]]</f>
        <v>75</v>
      </c>
      <c r="L1518" s="7">
        <f>Tabla_cocina[[#This Row],[Ganancia Bruta]]-Tabla_cocina[[#This Row],[Costo]]</f>
        <v>30</v>
      </c>
      <c r="M1518" s="7">
        <f>Tabla_cocina[[#This Row],[Costo Unitario]]*Tabla_cocina[[#This Row],[Cantidad Ordenada]]</f>
        <v>45</v>
      </c>
      <c r="N1518" s="12">
        <f>(Tabla_cocina[[#This Row],[Ganancia Neta]]/Tabla_cocina[[#This Row],[Costo]])</f>
        <v>0.66666666666666663</v>
      </c>
      <c r="O1518" s="17">
        <f>Tabla_cocina[[#This Row],[Tiempo de Preparacion]]/1440</f>
        <v>2.8472222222222222E-2</v>
      </c>
    </row>
    <row r="1519" spans="1:15" x14ac:dyDescent="0.3">
      <c r="A1519" s="1">
        <v>615</v>
      </c>
      <c r="B1519" s="1">
        <v>7</v>
      </c>
      <c r="C1519" s="2" t="s">
        <v>18</v>
      </c>
      <c r="D1519" s="2" t="s">
        <v>95</v>
      </c>
      <c r="E1519" s="3">
        <v>19</v>
      </c>
      <c r="F1519" s="3">
        <v>32</v>
      </c>
      <c r="G1519" s="1">
        <v>3</v>
      </c>
      <c r="H1519" s="1">
        <v>22</v>
      </c>
      <c r="I1519" s="2" t="s">
        <v>8</v>
      </c>
      <c r="J1519" s="7">
        <f>Tabla_cocina[[#This Row],[Precio Unitario]]*Tabla_cocina[[#This Row],[Cantidad Ordenada]]</f>
        <v>96</v>
      </c>
      <c r="K1519" s="7">
        <f>Tabla_cocina[[#This Row],[Total del Pedido]]</f>
        <v>96</v>
      </c>
      <c r="L1519" s="7">
        <f>Tabla_cocina[[#This Row],[Ganancia Bruta]]-Tabla_cocina[[#This Row],[Costo]]</f>
        <v>39</v>
      </c>
      <c r="M1519" s="7">
        <f>Tabla_cocina[[#This Row],[Costo Unitario]]*Tabla_cocina[[#This Row],[Cantidad Ordenada]]</f>
        <v>57</v>
      </c>
      <c r="N1519" s="12">
        <f>(Tabla_cocina[[#This Row],[Ganancia Neta]]/Tabla_cocina[[#This Row],[Costo]])</f>
        <v>0.68421052631578949</v>
      </c>
      <c r="O1519" s="17">
        <f>Tabla_cocina[[#This Row],[Tiempo de Preparacion]]/1440</f>
        <v>1.5277777777777777E-2</v>
      </c>
    </row>
    <row r="1520" spans="1:15" x14ac:dyDescent="0.3">
      <c r="A1520" s="1">
        <v>616</v>
      </c>
      <c r="B1520" s="1">
        <v>4</v>
      </c>
      <c r="C1520" s="2" t="s">
        <v>5</v>
      </c>
      <c r="D1520" s="2" t="s">
        <v>84</v>
      </c>
      <c r="E1520" s="3">
        <v>14</v>
      </c>
      <c r="F1520" s="3">
        <v>24</v>
      </c>
      <c r="G1520" s="1">
        <v>3</v>
      </c>
      <c r="H1520" s="1">
        <v>33</v>
      </c>
      <c r="I1520" s="2" t="s">
        <v>6</v>
      </c>
      <c r="J1520" s="7">
        <f>Tabla_cocina[[#This Row],[Precio Unitario]]*Tabla_cocina[[#This Row],[Cantidad Ordenada]]</f>
        <v>72</v>
      </c>
      <c r="K1520" s="7">
        <f>Tabla_cocina[[#This Row],[Total del Pedido]]</f>
        <v>72</v>
      </c>
      <c r="L1520" s="7">
        <f>Tabla_cocina[[#This Row],[Ganancia Bruta]]-Tabla_cocina[[#This Row],[Costo]]</f>
        <v>30</v>
      </c>
      <c r="M1520" s="7">
        <f>Tabla_cocina[[#This Row],[Costo Unitario]]*Tabla_cocina[[#This Row],[Cantidad Ordenada]]</f>
        <v>42</v>
      </c>
      <c r="N1520" s="12">
        <f>(Tabla_cocina[[#This Row],[Ganancia Neta]]/Tabla_cocina[[#This Row],[Costo]])</f>
        <v>0.7142857142857143</v>
      </c>
      <c r="O1520" s="17">
        <f>Tabla_cocina[[#This Row],[Tiempo de Preparacion]]/1440</f>
        <v>2.2916666666666665E-2</v>
      </c>
    </row>
    <row r="1521" spans="1:15" x14ac:dyDescent="0.3">
      <c r="A1521" s="1">
        <v>616</v>
      </c>
      <c r="B1521" s="1">
        <v>4</v>
      </c>
      <c r="C1521" s="2" t="s">
        <v>7</v>
      </c>
      <c r="D1521" s="2" t="s">
        <v>85</v>
      </c>
      <c r="E1521" s="3">
        <v>18</v>
      </c>
      <c r="F1521" s="3">
        <v>30</v>
      </c>
      <c r="G1521" s="1">
        <v>2</v>
      </c>
      <c r="H1521" s="1">
        <v>14</v>
      </c>
      <c r="I1521" s="2" t="s">
        <v>8</v>
      </c>
      <c r="J1521" s="7">
        <f>Tabla_cocina[[#This Row],[Precio Unitario]]*Tabla_cocina[[#This Row],[Cantidad Ordenada]]</f>
        <v>60</v>
      </c>
      <c r="K1521" s="7">
        <f>Tabla_cocina[[#This Row],[Total del Pedido]]</f>
        <v>60</v>
      </c>
      <c r="L1521" s="7">
        <f>Tabla_cocina[[#This Row],[Ganancia Bruta]]-Tabla_cocina[[#This Row],[Costo]]</f>
        <v>24</v>
      </c>
      <c r="M1521" s="7">
        <f>Tabla_cocina[[#This Row],[Costo Unitario]]*Tabla_cocina[[#This Row],[Cantidad Ordenada]]</f>
        <v>36</v>
      </c>
      <c r="N1521" s="12">
        <f>(Tabla_cocina[[#This Row],[Ganancia Neta]]/Tabla_cocina[[#This Row],[Costo]])</f>
        <v>0.66666666666666663</v>
      </c>
      <c r="O1521" s="17">
        <f>Tabla_cocina[[#This Row],[Tiempo de Preparacion]]/1440</f>
        <v>9.7222222222222224E-3</v>
      </c>
    </row>
    <row r="1522" spans="1:15" x14ac:dyDescent="0.3">
      <c r="A1522" s="1">
        <v>617</v>
      </c>
      <c r="B1522" s="1">
        <v>13</v>
      </c>
      <c r="C1522" s="2" t="s">
        <v>25</v>
      </c>
      <c r="D1522" s="2" t="s">
        <v>102</v>
      </c>
      <c r="E1522" s="3">
        <v>15</v>
      </c>
      <c r="F1522" s="3">
        <v>26</v>
      </c>
      <c r="G1522" s="1">
        <v>2</v>
      </c>
      <c r="H1522" s="1">
        <v>18</v>
      </c>
      <c r="I1522" s="2" t="s">
        <v>8</v>
      </c>
      <c r="J1522" s="7">
        <f>Tabla_cocina[[#This Row],[Precio Unitario]]*Tabla_cocina[[#This Row],[Cantidad Ordenada]]</f>
        <v>52</v>
      </c>
      <c r="K1522" s="7">
        <f>Tabla_cocina[[#This Row],[Total del Pedido]]</f>
        <v>52</v>
      </c>
      <c r="L1522" s="7">
        <f>Tabla_cocina[[#This Row],[Ganancia Bruta]]-Tabla_cocina[[#This Row],[Costo]]</f>
        <v>22</v>
      </c>
      <c r="M1522" s="7">
        <f>Tabla_cocina[[#This Row],[Costo Unitario]]*Tabla_cocina[[#This Row],[Cantidad Ordenada]]</f>
        <v>30</v>
      </c>
      <c r="N1522" s="12">
        <f>(Tabla_cocina[[#This Row],[Ganancia Neta]]/Tabla_cocina[[#This Row],[Costo]])</f>
        <v>0.73333333333333328</v>
      </c>
      <c r="O1522" s="17">
        <f>Tabla_cocina[[#This Row],[Tiempo de Preparacion]]/1440</f>
        <v>1.2500000000000001E-2</v>
      </c>
    </row>
    <row r="1523" spans="1:15" x14ac:dyDescent="0.3">
      <c r="A1523" s="1">
        <v>617</v>
      </c>
      <c r="B1523" s="1">
        <v>13</v>
      </c>
      <c r="C1523" s="2" t="s">
        <v>7</v>
      </c>
      <c r="D1523" s="2" t="s">
        <v>85</v>
      </c>
      <c r="E1523" s="3">
        <v>18</v>
      </c>
      <c r="F1523" s="3">
        <v>30</v>
      </c>
      <c r="G1523" s="1">
        <v>3</v>
      </c>
      <c r="H1523" s="1">
        <v>33</v>
      </c>
      <c r="I1523" s="2" t="s">
        <v>8</v>
      </c>
      <c r="J1523" s="7">
        <f>Tabla_cocina[[#This Row],[Precio Unitario]]*Tabla_cocina[[#This Row],[Cantidad Ordenada]]</f>
        <v>90</v>
      </c>
      <c r="K1523" s="7">
        <f>Tabla_cocina[[#This Row],[Total del Pedido]]</f>
        <v>90</v>
      </c>
      <c r="L1523" s="7">
        <f>Tabla_cocina[[#This Row],[Ganancia Bruta]]-Tabla_cocina[[#This Row],[Costo]]</f>
        <v>36</v>
      </c>
      <c r="M1523" s="7">
        <f>Tabla_cocina[[#This Row],[Costo Unitario]]*Tabla_cocina[[#This Row],[Cantidad Ordenada]]</f>
        <v>54</v>
      </c>
      <c r="N1523" s="12">
        <f>(Tabla_cocina[[#This Row],[Ganancia Neta]]/Tabla_cocina[[#This Row],[Costo]])</f>
        <v>0.66666666666666663</v>
      </c>
      <c r="O1523" s="17">
        <f>Tabla_cocina[[#This Row],[Tiempo de Preparacion]]/1440</f>
        <v>2.2916666666666665E-2</v>
      </c>
    </row>
    <row r="1524" spans="1:15" x14ac:dyDescent="0.3">
      <c r="A1524" s="1">
        <v>618</v>
      </c>
      <c r="B1524" s="1">
        <v>3</v>
      </c>
      <c r="C1524" s="2" t="s">
        <v>18</v>
      </c>
      <c r="D1524" s="2" t="s">
        <v>95</v>
      </c>
      <c r="E1524" s="3">
        <v>19</v>
      </c>
      <c r="F1524" s="3">
        <v>32</v>
      </c>
      <c r="G1524" s="1">
        <v>2</v>
      </c>
      <c r="H1524" s="1">
        <v>6</v>
      </c>
      <c r="I1524" s="2" t="s">
        <v>8</v>
      </c>
      <c r="J1524" s="7">
        <f>Tabla_cocina[[#This Row],[Precio Unitario]]*Tabla_cocina[[#This Row],[Cantidad Ordenada]]</f>
        <v>64</v>
      </c>
      <c r="K1524" s="7">
        <f>Tabla_cocina[[#This Row],[Total del Pedido]]</f>
        <v>64</v>
      </c>
      <c r="L1524" s="7">
        <f>Tabla_cocina[[#This Row],[Ganancia Bruta]]-Tabla_cocina[[#This Row],[Costo]]</f>
        <v>26</v>
      </c>
      <c r="M1524" s="7">
        <f>Tabla_cocina[[#This Row],[Costo Unitario]]*Tabla_cocina[[#This Row],[Cantidad Ordenada]]</f>
        <v>38</v>
      </c>
      <c r="N1524" s="12">
        <f>(Tabla_cocina[[#This Row],[Ganancia Neta]]/Tabla_cocina[[#This Row],[Costo]])</f>
        <v>0.68421052631578949</v>
      </c>
      <c r="O1524" s="17">
        <f>Tabla_cocina[[#This Row],[Tiempo de Preparacion]]/1440</f>
        <v>4.1666666666666666E-3</v>
      </c>
    </row>
    <row r="1525" spans="1:15" x14ac:dyDescent="0.3">
      <c r="A1525" s="1">
        <v>618</v>
      </c>
      <c r="B1525" s="1">
        <v>3</v>
      </c>
      <c r="C1525" s="2" t="s">
        <v>9</v>
      </c>
      <c r="D1525" s="2" t="s">
        <v>86</v>
      </c>
      <c r="E1525" s="3">
        <v>19</v>
      </c>
      <c r="F1525" s="3">
        <v>31</v>
      </c>
      <c r="G1525" s="1">
        <v>3</v>
      </c>
      <c r="H1525" s="1">
        <v>35</v>
      </c>
      <c r="I1525" s="2" t="s">
        <v>6</v>
      </c>
      <c r="J1525" s="7">
        <f>Tabla_cocina[[#This Row],[Precio Unitario]]*Tabla_cocina[[#This Row],[Cantidad Ordenada]]</f>
        <v>93</v>
      </c>
      <c r="K1525" s="7">
        <f>Tabla_cocina[[#This Row],[Total del Pedido]]</f>
        <v>93</v>
      </c>
      <c r="L1525" s="7">
        <f>Tabla_cocina[[#This Row],[Ganancia Bruta]]-Tabla_cocina[[#This Row],[Costo]]</f>
        <v>36</v>
      </c>
      <c r="M1525" s="7">
        <f>Tabla_cocina[[#This Row],[Costo Unitario]]*Tabla_cocina[[#This Row],[Cantidad Ordenada]]</f>
        <v>57</v>
      </c>
      <c r="N1525" s="12">
        <f>(Tabla_cocina[[#This Row],[Ganancia Neta]]/Tabla_cocina[[#This Row],[Costo]])</f>
        <v>0.63157894736842102</v>
      </c>
      <c r="O1525" s="17">
        <f>Tabla_cocina[[#This Row],[Tiempo de Preparacion]]/1440</f>
        <v>2.4305555555555556E-2</v>
      </c>
    </row>
    <row r="1526" spans="1:15" x14ac:dyDescent="0.3">
      <c r="A1526" s="1">
        <v>618</v>
      </c>
      <c r="B1526" s="1">
        <v>3</v>
      </c>
      <c r="C1526" s="2" t="s">
        <v>24</v>
      </c>
      <c r="D1526" s="2" t="s">
        <v>101</v>
      </c>
      <c r="E1526" s="3">
        <v>10</v>
      </c>
      <c r="F1526" s="3">
        <v>18</v>
      </c>
      <c r="G1526" s="1">
        <v>3</v>
      </c>
      <c r="H1526" s="1">
        <v>24</v>
      </c>
      <c r="I1526" s="2" t="s">
        <v>6</v>
      </c>
      <c r="J1526" s="7">
        <f>Tabla_cocina[[#This Row],[Precio Unitario]]*Tabla_cocina[[#This Row],[Cantidad Ordenada]]</f>
        <v>54</v>
      </c>
      <c r="K1526" s="7">
        <f>Tabla_cocina[[#This Row],[Total del Pedido]]</f>
        <v>54</v>
      </c>
      <c r="L1526" s="7">
        <f>Tabla_cocina[[#This Row],[Ganancia Bruta]]-Tabla_cocina[[#This Row],[Costo]]</f>
        <v>24</v>
      </c>
      <c r="M1526" s="7">
        <f>Tabla_cocina[[#This Row],[Costo Unitario]]*Tabla_cocina[[#This Row],[Cantidad Ordenada]]</f>
        <v>30</v>
      </c>
      <c r="N1526" s="12">
        <f>(Tabla_cocina[[#This Row],[Ganancia Neta]]/Tabla_cocina[[#This Row],[Costo]])</f>
        <v>0.8</v>
      </c>
      <c r="O1526" s="17">
        <f>Tabla_cocina[[#This Row],[Tiempo de Preparacion]]/1440</f>
        <v>1.6666666666666666E-2</v>
      </c>
    </row>
    <row r="1527" spans="1:15" x14ac:dyDescent="0.3">
      <c r="A1527" s="1">
        <v>618</v>
      </c>
      <c r="B1527" s="1">
        <v>3</v>
      </c>
      <c r="C1527" s="2" t="s">
        <v>12</v>
      </c>
      <c r="D1527" s="2" t="s">
        <v>89</v>
      </c>
      <c r="E1527" s="3">
        <v>22</v>
      </c>
      <c r="F1527" s="3">
        <v>36</v>
      </c>
      <c r="G1527" s="1">
        <v>3</v>
      </c>
      <c r="H1527" s="1">
        <v>53</v>
      </c>
      <c r="I1527" s="2" t="s">
        <v>6</v>
      </c>
      <c r="J1527" s="7">
        <f>Tabla_cocina[[#This Row],[Precio Unitario]]*Tabla_cocina[[#This Row],[Cantidad Ordenada]]</f>
        <v>108</v>
      </c>
      <c r="K1527" s="7">
        <f>Tabla_cocina[[#This Row],[Total del Pedido]]</f>
        <v>108</v>
      </c>
      <c r="L1527" s="7">
        <f>Tabla_cocina[[#This Row],[Ganancia Bruta]]-Tabla_cocina[[#This Row],[Costo]]</f>
        <v>42</v>
      </c>
      <c r="M1527" s="7">
        <f>Tabla_cocina[[#This Row],[Costo Unitario]]*Tabla_cocina[[#This Row],[Cantidad Ordenada]]</f>
        <v>66</v>
      </c>
      <c r="N1527" s="12">
        <f>(Tabla_cocina[[#This Row],[Ganancia Neta]]/Tabla_cocina[[#This Row],[Costo]])</f>
        <v>0.63636363636363635</v>
      </c>
      <c r="O1527" s="17">
        <f>Tabla_cocina[[#This Row],[Tiempo de Preparacion]]/1440</f>
        <v>3.6805555555555557E-2</v>
      </c>
    </row>
    <row r="1528" spans="1:15" x14ac:dyDescent="0.3">
      <c r="A1528" s="1">
        <v>619</v>
      </c>
      <c r="B1528" s="1">
        <v>6</v>
      </c>
      <c r="C1528" s="2" t="s">
        <v>10</v>
      </c>
      <c r="D1528" s="2" t="s">
        <v>87</v>
      </c>
      <c r="E1528" s="3">
        <v>16</v>
      </c>
      <c r="F1528" s="3">
        <v>27</v>
      </c>
      <c r="G1528" s="1">
        <v>2</v>
      </c>
      <c r="H1528" s="1">
        <v>40</v>
      </c>
      <c r="I1528" s="2" t="s">
        <v>6</v>
      </c>
      <c r="J1528" s="7">
        <f>Tabla_cocina[[#This Row],[Precio Unitario]]*Tabla_cocina[[#This Row],[Cantidad Ordenada]]</f>
        <v>54</v>
      </c>
      <c r="K1528" s="7">
        <f>Tabla_cocina[[#This Row],[Total del Pedido]]</f>
        <v>54</v>
      </c>
      <c r="L1528" s="7">
        <f>Tabla_cocina[[#This Row],[Ganancia Bruta]]-Tabla_cocina[[#This Row],[Costo]]</f>
        <v>22</v>
      </c>
      <c r="M1528" s="7">
        <f>Tabla_cocina[[#This Row],[Costo Unitario]]*Tabla_cocina[[#This Row],[Cantidad Ordenada]]</f>
        <v>32</v>
      </c>
      <c r="N1528" s="12">
        <f>(Tabla_cocina[[#This Row],[Ganancia Neta]]/Tabla_cocina[[#This Row],[Costo]])</f>
        <v>0.6875</v>
      </c>
      <c r="O1528" s="17">
        <f>Tabla_cocina[[#This Row],[Tiempo de Preparacion]]/1440</f>
        <v>2.7777777777777776E-2</v>
      </c>
    </row>
    <row r="1529" spans="1:15" x14ac:dyDescent="0.3">
      <c r="A1529" s="1">
        <v>619</v>
      </c>
      <c r="B1529" s="1">
        <v>6</v>
      </c>
      <c r="C1529" s="2" t="s">
        <v>25</v>
      </c>
      <c r="D1529" s="2" t="s">
        <v>102</v>
      </c>
      <c r="E1529" s="3">
        <v>15</v>
      </c>
      <c r="F1529" s="3">
        <v>26</v>
      </c>
      <c r="G1529" s="1">
        <v>3</v>
      </c>
      <c r="H1529" s="1">
        <v>56</v>
      </c>
      <c r="I1529" s="2" t="s">
        <v>8</v>
      </c>
      <c r="J1529" s="7">
        <f>Tabla_cocina[[#This Row],[Precio Unitario]]*Tabla_cocina[[#This Row],[Cantidad Ordenada]]</f>
        <v>78</v>
      </c>
      <c r="K1529" s="7">
        <f>Tabla_cocina[[#This Row],[Total del Pedido]]</f>
        <v>78</v>
      </c>
      <c r="L1529" s="7">
        <f>Tabla_cocina[[#This Row],[Ganancia Bruta]]-Tabla_cocina[[#This Row],[Costo]]</f>
        <v>33</v>
      </c>
      <c r="M1529" s="7">
        <f>Tabla_cocina[[#This Row],[Costo Unitario]]*Tabla_cocina[[#This Row],[Cantidad Ordenada]]</f>
        <v>45</v>
      </c>
      <c r="N1529" s="12">
        <f>(Tabla_cocina[[#This Row],[Ganancia Neta]]/Tabla_cocina[[#This Row],[Costo]])</f>
        <v>0.73333333333333328</v>
      </c>
      <c r="O1529" s="17">
        <f>Tabla_cocina[[#This Row],[Tiempo de Preparacion]]/1440</f>
        <v>3.888888888888889E-2</v>
      </c>
    </row>
    <row r="1530" spans="1:15" x14ac:dyDescent="0.3">
      <c r="A1530" s="1">
        <v>620</v>
      </c>
      <c r="B1530" s="1">
        <v>16</v>
      </c>
      <c r="C1530" s="2" t="s">
        <v>16</v>
      </c>
      <c r="D1530" s="2" t="s">
        <v>93</v>
      </c>
      <c r="E1530" s="3">
        <v>11</v>
      </c>
      <c r="F1530" s="3">
        <v>19</v>
      </c>
      <c r="G1530" s="1">
        <v>3</v>
      </c>
      <c r="H1530" s="1">
        <v>40</v>
      </c>
      <c r="I1530" s="2" t="s">
        <v>8</v>
      </c>
      <c r="J1530" s="7">
        <f>Tabla_cocina[[#This Row],[Precio Unitario]]*Tabla_cocina[[#This Row],[Cantidad Ordenada]]</f>
        <v>57</v>
      </c>
      <c r="K1530" s="7">
        <f>Tabla_cocina[[#This Row],[Total del Pedido]]</f>
        <v>57</v>
      </c>
      <c r="L1530" s="7">
        <f>Tabla_cocina[[#This Row],[Ganancia Bruta]]-Tabla_cocina[[#This Row],[Costo]]</f>
        <v>24</v>
      </c>
      <c r="M1530" s="7">
        <f>Tabla_cocina[[#This Row],[Costo Unitario]]*Tabla_cocina[[#This Row],[Cantidad Ordenada]]</f>
        <v>33</v>
      </c>
      <c r="N1530" s="12">
        <f>(Tabla_cocina[[#This Row],[Ganancia Neta]]/Tabla_cocina[[#This Row],[Costo]])</f>
        <v>0.72727272727272729</v>
      </c>
      <c r="O1530" s="17">
        <f>Tabla_cocina[[#This Row],[Tiempo de Preparacion]]/1440</f>
        <v>2.7777777777777776E-2</v>
      </c>
    </row>
    <row r="1531" spans="1:15" x14ac:dyDescent="0.3">
      <c r="A1531" s="1">
        <v>621</v>
      </c>
      <c r="B1531" s="1">
        <v>5</v>
      </c>
      <c r="C1531" s="2" t="s">
        <v>17</v>
      </c>
      <c r="D1531" s="2" t="s">
        <v>94</v>
      </c>
      <c r="E1531" s="3">
        <v>21</v>
      </c>
      <c r="F1531" s="3">
        <v>35</v>
      </c>
      <c r="G1531" s="1">
        <v>3</v>
      </c>
      <c r="H1531" s="1">
        <v>8</v>
      </c>
      <c r="I1531" s="2" t="s">
        <v>8</v>
      </c>
      <c r="J1531" s="7">
        <f>Tabla_cocina[[#This Row],[Precio Unitario]]*Tabla_cocina[[#This Row],[Cantidad Ordenada]]</f>
        <v>105</v>
      </c>
      <c r="K1531" s="7">
        <f>Tabla_cocina[[#This Row],[Total del Pedido]]</f>
        <v>105</v>
      </c>
      <c r="L1531" s="7">
        <f>Tabla_cocina[[#This Row],[Ganancia Bruta]]-Tabla_cocina[[#This Row],[Costo]]</f>
        <v>42</v>
      </c>
      <c r="M1531" s="7">
        <f>Tabla_cocina[[#This Row],[Costo Unitario]]*Tabla_cocina[[#This Row],[Cantidad Ordenada]]</f>
        <v>63</v>
      </c>
      <c r="N1531" s="12">
        <f>(Tabla_cocina[[#This Row],[Ganancia Neta]]/Tabla_cocina[[#This Row],[Costo]])</f>
        <v>0.66666666666666663</v>
      </c>
      <c r="O1531" s="17">
        <f>Tabla_cocina[[#This Row],[Tiempo de Preparacion]]/1440</f>
        <v>5.5555555555555558E-3</v>
      </c>
    </row>
    <row r="1532" spans="1:15" x14ac:dyDescent="0.3">
      <c r="A1532" s="1">
        <v>622</v>
      </c>
      <c r="B1532" s="1">
        <v>7</v>
      </c>
      <c r="C1532" s="2" t="s">
        <v>9</v>
      </c>
      <c r="D1532" s="2" t="s">
        <v>86</v>
      </c>
      <c r="E1532" s="3">
        <v>19</v>
      </c>
      <c r="F1532" s="3">
        <v>31</v>
      </c>
      <c r="G1532" s="1">
        <v>3</v>
      </c>
      <c r="H1532" s="1">
        <v>53</v>
      </c>
      <c r="I1532" s="2" t="s">
        <v>6</v>
      </c>
      <c r="J1532" s="7">
        <f>Tabla_cocina[[#This Row],[Precio Unitario]]*Tabla_cocina[[#This Row],[Cantidad Ordenada]]</f>
        <v>93</v>
      </c>
      <c r="K1532" s="7">
        <f>Tabla_cocina[[#This Row],[Total del Pedido]]</f>
        <v>93</v>
      </c>
      <c r="L1532" s="7">
        <f>Tabla_cocina[[#This Row],[Ganancia Bruta]]-Tabla_cocina[[#This Row],[Costo]]</f>
        <v>36</v>
      </c>
      <c r="M1532" s="7">
        <f>Tabla_cocina[[#This Row],[Costo Unitario]]*Tabla_cocina[[#This Row],[Cantidad Ordenada]]</f>
        <v>57</v>
      </c>
      <c r="N1532" s="12">
        <f>(Tabla_cocina[[#This Row],[Ganancia Neta]]/Tabla_cocina[[#This Row],[Costo]])</f>
        <v>0.63157894736842102</v>
      </c>
      <c r="O1532" s="17">
        <f>Tabla_cocina[[#This Row],[Tiempo de Preparacion]]/1440</f>
        <v>3.6805555555555557E-2</v>
      </c>
    </row>
    <row r="1533" spans="1:15" x14ac:dyDescent="0.3">
      <c r="A1533" s="1">
        <v>622</v>
      </c>
      <c r="B1533" s="1">
        <v>7</v>
      </c>
      <c r="C1533" s="2" t="s">
        <v>15</v>
      </c>
      <c r="D1533" s="2" t="s">
        <v>92</v>
      </c>
      <c r="E1533" s="3">
        <v>16</v>
      </c>
      <c r="F1533" s="3">
        <v>28</v>
      </c>
      <c r="G1533" s="1">
        <v>1</v>
      </c>
      <c r="H1533" s="1">
        <v>25</v>
      </c>
      <c r="I1533" s="2" t="s">
        <v>6</v>
      </c>
      <c r="J1533" s="7">
        <f>Tabla_cocina[[#This Row],[Precio Unitario]]*Tabla_cocina[[#This Row],[Cantidad Ordenada]]</f>
        <v>28</v>
      </c>
      <c r="K1533" s="7">
        <f>Tabla_cocina[[#This Row],[Total del Pedido]]</f>
        <v>28</v>
      </c>
      <c r="L1533" s="7">
        <f>Tabla_cocina[[#This Row],[Ganancia Bruta]]-Tabla_cocina[[#This Row],[Costo]]</f>
        <v>12</v>
      </c>
      <c r="M1533" s="7">
        <f>Tabla_cocina[[#This Row],[Costo Unitario]]*Tabla_cocina[[#This Row],[Cantidad Ordenada]]</f>
        <v>16</v>
      </c>
      <c r="N1533" s="12">
        <f>(Tabla_cocina[[#This Row],[Ganancia Neta]]/Tabla_cocina[[#This Row],[Costo]])</f>
        <v>0.75</v>
      </c>
      <c r="O1533" s="17">
        <f>Tabla_cocina[[#This Row],[Tiempo de Preparacion]]/1440</f>
        <v>1.7361111111111112E-2</v>
      </c>
    </row>
    <row r="1534" spans="1:15" x14ac:dyDescent="0.3">
      <c r="A1534" s="1">
        <v>623</v>
      </c>
      <c r="B1534" s="1">
        <v>13</v>
      </c>
      <c r="C1534" s="2" t="s">
        <v>19</v>
      </c>
      <c r="D1534" s="2" t="s">
        <v>96</v>
      </c>
      <c r="E1534" s="3">
        <v>13</v>
      </c>
      <c r="F1534" s="3">
        <v>22</v>
      </c>
      <c r="G1534" s="1">
        <v>2</v>
      </c>
      <c r="H1534" s="1">
        <v>23</v>
      </c>
      <c r="I1534" s="2" t="s">
        <v>6</v>
      </c>
      <c r="J1534" s="7">
        <f>Tabla_cocina[[#This Row],[Precio Unitario]]*Tabla_cocina[[#This Row],[Cantidad Ordenada]]</f>
        <v>44</v>
      </c>
      <c r="K1534" s="7">
        <f>Tabla_cocina[[#This Row],[Total del Pedido]]</f>
        <v>44</v>
      </c>
      <c r="L1534" s="7">
        <f>Tabla_cocina[[#This Row],[Ganancia Bruta]]-Tabla_cocina[[#This Row],[Costo]]</f>
        <v>18</v>
      </c>
      <c r="M1534" s="7">
        <f>Tabla_cocina[[#This Row],[Costo Unitario]]*Tabla_cocina[[#This Row],[Cantidad Ordenada]]</f>
        <v>26</v>
      </c>
      <c r="N1534" s="12">
        <f>(Tabla_cocina[[#This Row],[Ganancia Neta]]/Tabla_cocina[[#This Row],[Costo]])</f>
        <v>0.69230769230769229</v>
      </c>
      <c r="O1534" s="17">
        <f>Tabla_cocina[[#This Row],[Tiempo de Preparacion]]/1440</f>
        <v>1.5972222222222221E-2</v>
      </c>
    </row>
    <row r="1535" spans="1:15" x14ac:dyDescent="0.3">
      <c r="A1535" s="1">
        <v>623</v>
      </c>
      <c r="B1535" s="1">
        <v>13</v>
      </c>
      <c r="C1535" s="2" t="s">
        <v>17</v>
      </c>
      <c r="D1535" s="2" t="s">
        <v>94</v>
      </c>
      <c r="E1535" s="3">
        <v>21</v>
      </c>
      <c r="F1535" s="3">
        <v>35</v>
      </c>
      <c r="G1535" s="1">
        <v>2</v>
      </c>
      <c r="H1535" s="1">
        <v>59</v>
      </c>
      <c r="I1535" s="2" t="s">
        <v>6</v>
      </c>
      <c r="J1535" s="7">
        <f>Tabla_cocina[[#This Row],[Precio Unitario]]*Tabla_cocina[[#This Row],[Cantidad Ordenada]]</f>
        <v>70</v>
      </c>
      <c r="K1535" s="7">
        <f>Tabla_cocina[[#This Row],[Total del Pedido]]</f>
        <v>70</v>
      </c>
      <c r="L1535" s="7">
        <f>Tabla_cocina[[#This Row],[Ganancia Bruta]]-Tabla_cocina[[#This Row],[Costo]]</f>
        <v>28</v>
      </c>
      <c r="M1535" s="7">
        <f>Tabla_cocina[[#This Row],[Costo Unitario]]*Tabla_cocina[[#This Row],[Cantidad Ordenada]]</f>
        <v>42</v>
      </c>
      <c r="N1535" s="12">
        <f>(Tabla_cocina[[#This Row],[Ganancia Neta]]/Tabla_cocina[[#This Row],[Costo]])</f>
        <v>0.66666666666666663</v>
      </c>
      <c r="O1535" s="17">
        <f>Tabla_cocina[[#This Row],[Tiempo de Preparacion]]/1440</f>
        <v>4.0972222222222222E-2</v>
      </c>
    </row>
    <row r="1536" spans="1:15" x14ac:dyDescent="0.3">
      <c r="A1536" s="1">
        <v>623</v>
      </c>
      <c r="B1536" s="1">
        <v>13</v>
      </c>
      <c r="C1536" s="2" t="s">
        <v>26</v>
      </c>
      <c r="D1536" s="2" t="s">
        <v>103</v>
      </c>
      <c r="E1536" s="3">
        <v>15</v>
      </c>
      <c r="F1536" s="3">
        <v>25</v>
      </c>
      <c r="G1536" s="1">
        <v>1</v>
      </c>
      <c r="H1536" s="1">
        <v>20</v>
      </c>
      <c r="I1536" s="2" t="s">
        <v>6</v>
      </c>
      <c r="J1536" s="7">
        <f>Tabla_cocina[[#This Row],[Precio Unitario]]*Tabla_cocina[[#This Row],[Cantidad Ordenada]]</f>
        <v>25</v>
      </c>
      <c r="K1536" s="7">
        <f>Tabla_cocina[[#This Row],[Total del Pedido]]</f>
        <v>25</v>
      </c>
      <c r="L1536" s="7">
        <f>Tabla_cocina[[#This Row],[Ganancia Bruta]]-Tabla_cocina[[#This Row],[Costo]]</f>
        <v>10</v>
      </c>
      <c r="M1536" s="7">
        <f>Tabla_cocina[[#This Row],[Costo Unitario]]*Tabla_cocina[[#This Row],[Cantidad Ordenada]]</f>
        <v>15</v>
      </c>
      <c r="N1536" s="12">
        <f>(Tabla_cocina[[#This Row],[Ganancia Neta]]/Tabla_cocina[[#This Row],[Costo]])</f>
        <v>0.66666666666666663</v>
      </c>
      <c r="O1536" s="17">
        <f>Tabla_cocina[[#This Row],[Tiempo de Preparacion]]/1440</f>
        <v>1.3888888888888888E-2</v>
      </c>
    </row>
    <row r="1537" spans="1:15" x14ac:dyDescent="0.3">
      <c r="A1537" s="1">
        <v>623</v>
      </c>
      <c r="B1537" s="1">
        <v>13</v>
      </c>
      <c r="C1537" s="2" t="s">
        <v>18</v>
      </c>
      <c r="D1537" s="2" t="s">
        <v>95</v>
      </c>
      <c r="E1537" s="3">
        <v>19</v>
      </c>
      <c r="F1537" s="3">
        <v>32</v>
      </c>
      <c r="G1537" s="1">
        <v>3</v>
      </c>
      <c r="H1537" s="1">
        <v>43</v>
      </c>
      <c r="I1537" s="2" t="s">
        <v>8</v>
      </c>
      <c r="J1537" s="7">
        <f>Tabla_cocina[[#This Row],[Precio Unitario]]*Tabla_cocina[[#This Row],[Cantidad Ordenada]]</f>
        <v>96</v>
      </c>
      <c r="K1537" s="7">
        <f>Tabla_cocina[[#This Row],[Total del Pedido]]</f>
        <v>96</v>
      </c>
      <c r="L1537" s="7">
        <f>Tabla_cocina[[#This Row],[Ganancia Bruta]]-Tabla_cocina[[#This Row],[Costo]]</f>
        <v>39</v>
      </c>
      <c r="M1537" s="7">
        <f>Tabla_cocina[[#This Row],[Costo Unitario]]*Tabla_cocina[[#This Row],[Cantidad Ordenada]]</f>
        <v>57</v>
      </c>
      <c r="N1537" s="12">
        <f>(Tabla_cocina[[#This Row],[Ganancia Neta]]/Tabla_cocina[[#This Row],[Costo]])</f>
        <v>0.68421052631578949</v>
      </c>
      <c r="O1537" s="17">
        <f>Tabla_cocina[[#This Row],[Tiempo de Preparacion]]/1440</f>
        <v>2.9861111111111113E-2</v>
      </c>
    </row>
    <row r="1538" spans="1:15" x14ac:dyDescent="0.3">
      <c r="A1538" s="1">
        <v>624</v>
      </c>
      <c r="B1538" s="1">
        <v>1</v>
      </c>
      <c r="C1538" s="2" t="s">
        <v>12</v>
      </c>
      <c r="D1538" s="2" t="s">
        <v>89</v>
      </c>
      <c r="E1538" s="3">
        <v>22</v>
      </c>
      <c r="F1538" s="3">
        <v>36</v>
      </c>
      <c r="G1538" s="1">
        <v>1</v>
      </c>
      <c r="H1538" s="1">
        <v>19</v>
      </c>
      <c r="I1538" s="2" t="s">
        <v>8</v>
      </c>
      <c r="J1538" s="7">
        <f>Tabla_cocina[[#This Row],[Precio Unitario]]*Tabla_cocina[[#This Row],[Cantidad Ordenada]]</f>
        <v>36</v>
      </c>
      <c r="K1538" s="7">
        <f>Tabla_cocina[[#This Row],[Total del Pedido]]</f>
        <v>36</v>
      </c>
      <c r="L1538" s="7">
        <f>Tabla_cocina[[#This Row],[Ganancia Bruta]]-Tabla_cocina[[#This Row],[Costo]]</f>
        <v>14</v>
      </c>
      <c r="M1538" s="7">
        <f>Tabla_cocina[[#This Row],[Costo Unitario]]*Tabla_cocina[[#This Row],[Cantidad Ordenada]]</f>
        <v>22</v>
      </c>
      <c r="N1538" s="12">
        <f>(Tabla_cocina[[#This Row],[Ganancia Neta]]/Tabla_cocina[[#This Row],[Costo]])</f>
        <v>0.63636363636363635</v>
      </c>
      <c r="O1538" s="17">
        <f>Tabla_cocina[[#This Row],[Tiempo de Preparacion]]/1440</f>
        <v>1.3194444444444444E-2</v>
      </c>
    </row>
    <row r="1539" spans="1:15" x14ac:dyDescent="0.3">
      <c r="A1539" s="1">
        <v>624</v>
      </c>
      <c r="B1539" s="1">
        <v>1</v>
      </c>
      <c r="C1539" s="2" t="s">
        <v>5</v>
      </c>
      <c r="D1539" s="2" t="s">
        <v>84</v>
      </c>
      <c r="E1539" s="3">
        <v>14</v>
      </c>
      <c r="F1539" s="3">
        <v>24</v>
      </c>
      <c r="G1539" s="1">
        <v>1</v>
      </c>
      <c r="H1539" s="1">
        <v>45</v>
      </c>
      <c r="I1539" s="2" t="s">
        <v>6</v>
      </c>
      <c r="J1539" s="7">
        <f>Tabla_cocina[[#This Row],[Precio Unitario]]*Tabla_cocina[[#This Row],[Cantidad Ordenada]]</f>
        <v>24</v>
      </c>
      <c r="K1539" s="7">
        <f>Tabla_cocina[[#This Row],[Total del Pedido]]</f>
        <v>24</v>
      </c>
      <c r="L1539" s="7">
        <f>Tabla_cocina[[#This Row],[Ganancia Bruta]]-Tabla_cocina[[#This Row],[Costo]]</f>
        <v>10</v>
      </c>
      <c r="M1539" s="7">
        <f>Tabla_cocina[[#This Row],[Costo Unitario]]*Tabla_cocina[[#This Row],[Cantidad Ordenada]]</f>
        <v>14</v>
      </c>
      <c r="N1539" s="12">
        <f>(Tabla_cocina[[#This Row],[Ganancia Neta]]/Tabla_cocina[[#This Row],[Costo]])</f>
        <v>0.7142857142857143</v>
      </c>
      <c r="O1539" s="17">
        <f>Tabla_cocina[[#This Row],[Tiempo de Preparacion]]/1440</f>
        <v>3.125E-2</v>
      </c>
    </row>
    <row r="1540" spans="1:15" x14ac:dyDescent="0.3">
      <c r="A1540" s="1">
        <v>624</v>
      </c>
      <c r="B1540" s="1">
        <v>1</v>
      </c>
      <c r="C1540" s="2" t="s">
        <v>23</v>
      </c>
      <c r="D1540" s="2" t="s">
        <v>100</v>
      </c>
      <c r="E1540" s="3">
        <v>13</v>
      </c>
      <c r="F1540" s="3">
        <v>21</v>
      </c>
      <c r="G1540" s="1">
        <v>2</v>
      </c>
      <c r="H1540" s="1">
        <v>15</v>
      </c>
      <c r="I1540" s="2" t="s">
        <v>8</v>
      </c>
      <c r="J1540" s="7">
        <f>Tabla_cocina[[#This Row],[Precio Unitario]]*Tabla_cocina[[#This Row],[Cantidad Ordenada]]</f>
        <v>42</v>
      </c>
      <c r="K1540" s="7">
        <f>Tabla_cocina[[#This Row],[Total del Pedido]]</f>
        <v>42</v>
      </c>
      <c r="L1540" s="7">
        <f>Tabla_cocina[[#This Row],[Ganancia Bruta]]-Tabla_cocina[[#This Row],[Costo]]</f>
        <v>16</v>
      </c>
      <c r="M1540" s="7">
        <f>Tabla_cocina[[#This Row],[Costo Unitario]]*Tabla_cocina[[#This Row],[Cantidad Ordenada]]</f>
        <v>26</v>
      </c>
      <c r="N1540" s="12">
        <f>(Tabla_cocina[[#This Row],[Ganancia Neta]]/Tabla_cocina[[#This Row],[Costo]])</f>
        <v>0.61538461538461542</v>
      </c>
      <c r="O1540" s="17">
        <f>Tabla_cocina[[#This Row],[Tiempo de Preparacion]]/1440</f>
        <v>1.0416666666666666E-2</v>
      </c>
    </row>
    <row r="1541" spans="1:15" x14ac:dyDescent="0.3">
      <c r="A1541" s="1">
        <v>625</v>
      </c>
      <c r="B1541" s="1">
        <v>5</v>
      </c>
      <c r="C1541" s="2" t="s">
        <v>24</v>
      </c>
      <c r="D1541" s="2" t="s">
        <v>101</v>
      </c>
      <c r="E1541" s="3">
        <v>10</v>
      </c>
      <c r="F1541" s="3">
        <v>18</v>
      </c>
      <c r="G1541" s="1">
        <v>2</v>
      </c>
      <c r="H1541" s="1">
        <v>12</v>
      </c>
      <c r="I1541" s="2" t="s">
        <v>6</v>
      </c>
      <c r="J1541" s="7">
        <f>Tabla_cocina[[#This Row],[Precio Unitario]]*Tabla_cocina[[#This Row],[Cantidad Ordenada]]</f>
        <v>36</v>
      </c>
      <c r="K1541" s="7">
        <f>Tabla_cocina[[#This Row],[Total del Pedido]]</f>
        <v>36</v>
      </c>
      <c r="L1541" s="7">
        <f>Tabla_cocina[[#This Row],[Ganancia Bruta]]-Tabla_cocina[[#This Row],[Costo]]</f>
        <v>16</v>
      </c>
      <c r="M1541" s="7">
        <f>Tabla_cocina[[#This Row],[Costo Unitario]]*Tabla_cocina[[#This Row],[Cantidad Ordenada]]</f>
        <v>20</v>
      </c>
      <c r="N1541" s="12">
        <f>(Tabla_cocina[[#This Row],[Ganancia Neta]]/Tabla_cocina[[#This Row],[Costo]])</f>
        <v>0.8</v>
      </c>
      <c r="O1541" s="17">
        <f>Tabla_cocina[[#This Row],[Tiempo de Preparacion]]/1440</f>
        <v>8.3333333333333332E-3</v>
      </c>
    </row>
    <row r="1542" spans="1:15" x14ac:dyDescent="0.3">
      <c r="A1542" s="1">
        <v>625</v>
      </c>
      <c r="B1542" s="1">
        <v>5</v>
      </c>
      <c r="C1542" s="2" t="s">
        <v>11</v>
      </c>
      <c r="D1542" s="2" t="s">
        <v>88</v>
      </c>
      <c r="E1542" s="3">
        <v>25</v>
      </c>
      <c r="F1542" s="3">
        <v>40</v>
      </c>
      <c r="G1542" s="1">
        <v>1</v>
      </c>
      <c r="H1542" s="1">
        <v>46</v>
      </c>
      <c r="I1542" s="2" t="s">
        <v>8</v>
      </c>
      <c r="J1542" s="7">
        <f>Tabla_cocina[[#This Row],[Precio Unitario]]*Tabla_cocina[[#This Row],[Cantidad Ordenada]]</f>
        <v>40</v>
      </c>
      <c r="K1542" s="7">
        <f>Tabla_cocina[[#This Row],[Total del Pedido]]</f>
        <v>40</v>
      </c>
      <c r="L1542" s="7">
        <f>Tabla_cocina[[#This Row],[Ganancia Bruta]]-Tabla_cocina[[#This Row],[Costo]]</f>
        <v>15</v>
      </c>
      <c r="M1542" s="7">
        <f>Tabla_cocina[[#This Row],[Costo Unitario]]*Tabla_cocina[[#This Row],[Cantidad Ordenada]]</f>
        <v>25</v>
      </c>
      <c r="N1542" s="12">
        <f>(Tabla_cocina[[#This Row],[Ganancia Neta]]/Tabla_cocina[[#This Row],[Costo]])</f>
        <v>0.6</v>
      </c>
      <c r="O1542" s="17">
        <f>Tabla_cocina[[#This Row],[Tiempo de Preparacion]]/1440</f>
        <v>3.1944444444444442E-2</v>
      </c>
    </row>
    <row r="1543" spans="1:15" x14ac:dyDescent="0.3">
      <c r="A1543" s="1">
        <v>625</v>
      </c>
      <c r="B1543" s="1">
        <v>5</v>
      </c>
      <c r="C1543" s="2" t="s">
        <v>23</v>
      </c>
      <c r="D1543" s="2" t="s">
        <v>100</v>
      </c>
      <c r="E1543" s="3">
        <v>13</v>
      </c>
      <c r="F1543" s="3">
        <v>21</v>
      </c>
      <c r="G1543" s="1">
        <v>3</v>
      </c>
      <c r="H1543" s="1">
        <v>39</v>
      </c>
      <c r="I1543" s="2" t="s">
        <v>6</v>
      </c>
      <c r="J1543" s="7">
        <f>Tabla_cocina[[#This Row],[Precio Unitario]]*Tabla_cocina[[#This Row],[Cantidad Ordenada]]</f>
        <v>63</v>
      </c>
      <c r="K1543" s="7">
        <f>Tabla_cocina[[#This Row],[Total del Pedido]]</f>
        <v>63</v>
      </c>
      <c r="L1543" s="7">
        <f>Tabla_cocina[[#This Row],[Ganancia Bruta]]-Tabla_cocina[[#This Row],[Costo]]</f>
        <v>24</v>
      </c>
      <c r="M1543" s="7">
        <f>Tabla_cocina[[#This Row],[Costo Unitario]]*Tabla_cocina[[#This Row],[Cantidad Ordenada]]</f>
        <v>39</v>
      </c>
      <c r="N1543" s="12">
        <f>(Tabla_cocina[[#This Row],[Ganancia Neta]]/Tabla_cocina[[#This Row],[Costo]])</f>
        <v>0.61538461538461542</v>
      </c>
      <c r="O1543" s="17">
        <f>Tabla_cocina[[#This Row],[Tiempo de Preparacion]]/1440</f>
        <v>2.7083333333333334E-2</v>
      </c>
    </row>
    <row r="1544" spans="1:15" x14ac:dyDescent="0.3">
      <c r="A1544" s="1">
        <v>626</v>
      </c>
      <c r="B1544" s="1">
        <v>14</v>
      </c>
      <c r="C1544" s="2" t="s">
        <v>7</v>
      </c>
      <c r="D1544" s="2" t="s">
        <v>85</v>
      </c>
      <c r="E1544" s="3">
        <v>18</v>
      </c>
      <c r="F1544" s="3">
        <v>30</v>
      </c>
      <c r="G1544" s="1">
        <v>2</v>
      </c>
      <c r="H1544" s="1">
        <v>11</v>
      </c>
      <c r="I1544" s="2" t="s">
        <v>6</v>
      </c>
      <c r="J1544" s="7">
        <f>Tabla_cocina[[#This Row],[Precio Unitario]]*Tabla_cocina[[#This Row],[Cantidad Ordenada]]</f>
        <v>60</v>
      </c>
      <c r="K1544" s="7">
        <f>Tabla_cocina[[#This Row],[Total del Pedido]]</f>
        <v>60</v>
      </c>
      <c r="L1544" s="7">
        <f>Tabla_cocina[[#This Row],[Ganancia Bruta]]-Tabla_cocina[[#This Row],[Costo]]</f>
        <v>24</v>
      </c>
      <c r="M1544" s="7">
        <f>Tabla_cocina[[#This Row],[Costo Unitario]]*Tabla_cocina[[#This Row],[Cantidad Ordenada]]</f>
        <v>36</v>
      </c>
      <c r="N1544" s="12">
        <f>(Tabla_cocina[[#This Row],[Ganancia Neta]]/Tabla_cocina[[#This Row],[Costo]])</f>
        <v>0.66666666666666663</v>
      </c>
      <c r="O1544" s="17">
        <f>Tabla_cocina[[#This Row],[Tiempo de Preparacion]]/1440</f>
        <v>7.6388888888888886E-3</v>
      </c>
    </row>
    <row r="1545" spans="1:15" x14ac:dyDescent="0.3">
      <c r="A1545" s="1">
        <v>626</v>
      </c>
      <c r="B1545" s="1">
        <v>14</v>
      </c>
      <c r="C1545" s="2" t="s">
        <v>5</v>
      </c>
      <c r="D1545" s="2" t="s">
        <v>84</v>
      </c>
      <c r="E1545" s="3">
        <v>14</v>
      </c>
      <c r="F1545" s="3">
        <v>24</v>
      </c>
      <c r="G1545" s="1">
        <v>2</v>
      </c>
      <c r="H1545" s="1">
        <v>36</v>
      </c>
      <c r="I1545" s="2" t="s">
        <v>8</v>
      </c>
      <c r="J1545" s="7">
        <f>Tabla_cocina[[#This Row],[Precio Unitario]]*Tabla_cocina[[#This Row],[Cantidad Ordenada]]</f>
        <v>48</v>
      </c>
      <c r="K1545" s="7">
        <f>Tabla_cocina[[#This Row],[Total del Pedido]]</f>
        <v>48</v>
      </c>
      <c r="L1545" s="7">
        <f>Tabla_cocina[[#This Row],[Ganancia Bruta]]-Tabla_cocina[[#This Row],[Costo]]</f>
        <v>20</v>
      </c>
      <c r="M1545" s="7">
        <f>Tabla_cocina[[#This Row],[Costo Unitario]]*Tabla_cocina[[#This Row],[Cantidad Ordenada]]</f>
        <v>28</v>
      </c>
      <c r="N1545" s="12">
        <f>(Tabla_cocina[[#This Row],[Ganancia Neta]]/Tabla_cocina[[#This Row],[Costo]])</f>
        <v>0.7142857142857143</v>
      </c>
      <c r="O1545" s="17">
        <f>Tabla_cocina[[#This Row],[Tiempo de Preparacion]]/1440</f>
        <v>2.5000000000000001E-2</v>
      </c>
    </row>
    <row r="1546" spans="1:15" x14ac:dyDescent="0.3">
      <c r="A1546" s="1">
        <v>626</v>
      </c>
      <c r="B1546" s="1">
        <v>14</v>
      </c>
      <c r="C1546" s="2" t="s">
        <v>13</v>
      </c>
      <c r="D1546" s="2" t="s">
        <v>90</v>
      </c>
      <c r="E1546" s="3">
        <v>17</v>
      </c>
      <c r="F1546" s="3">
        <v>29</v>
      </c>
      <c r="G1546" s="1">
        <v>1</v>
      </c>
      <c r="H1546" s="1">
        <v>11</v>
      </c>
      <c r="I1546" s="2" t="s">
        <v>8</v>
      </c>
      <c r="J1546" s="7">
        <f>Tabla_cocina[[#This Row],[Precio Unitario]]*Tabla_cocina[[#This Row],[Cantidad Ordenada]]</f>
        <v>29</v>
      </c>
      <c r="K1546" s="7">
        <f>Tabla_cocina[[#This Row],[Total del Pedido]]</f>
        <v>29</v>
      </c>
      <c r="L1546" s="7">
        <f>Tabla_cocina[[#This Row],[Ganancia Bruta]]-Tabla_cocina[[#This Row],[Costo]]</f>
        <v>12</v>
      </c>
      <c r="M1546" s="7">
        <f>Tabla_cocina[[#This Row],[Costo Unitario]]*Tabla_cocina[[#This Row],[Cantidad Ordenada]]</f>
        <v>17</v>
      </c>
      <c r="N1546" s="12">
        <f>(Tabla_cocina[[#This Row],[Ganancia Neta]]/Tabla_cocina[[#This Row],[Costo]])</f>
        <v>0.70588235294117652</v>
      </c>
      <c r="O1546" s="17">
        <f>Tabla_cocina[[#This Row],[Tiempo de Preparacion]]/1440</f>
        <v>7.6388888888888886E-3</v>
      </c>
    </row>
    <row r="1547" spans="1:15" x14ac:dyDescent="0.3">
      <c r="A1547" s="1">
        <v>627</v>
      </c>
      <c r="B1547" s="1">
        <v>4</v>
      </c>
      <c r="C1547" s="2" t="s">
        <v>23</v>
      </c>
      <c r="D1547" s="2" t="s">
        <v>100</v>
      </c>
      <c r="E1547" s="3">
        <v>13</v>
      </c>
      <c r="F1547" s="3">
        <v>21</v>
      </c>
      <c r="G1547" s="1">
        <v>1</v>
      </c>
      <c r="H1547" s="1">
        <v>37</v>
      </c>
      <c r="I1547" s="2" t="s">
        <v>6</v>
      </c>
      <c r="J1547" s="7">
        <f>Tabla_cocina[[#This Row],[Precio Unitario]]*Tabla_cocina[[#This Row],[Cantidad Ordenada]]</f>
        <v>21</v>
      </c>
      <c r="K1547" s="7">
        <f>Tabla_cocina[[#This Row],[Total del Pedido]]</f>
        <v>21</v>
      </c>
      <c r="L1547" s="7">
        <f>Tabla_cocina[[#This Row],[Ganancia Bruta]]-Tabla_cocina[[#This Row],[Costo]]</f>
        <v>8</v>
      </c>
      <c r="M1547" s="7">
        <f>Tabla_cocina[[#This Row],[Costo Unitario]]*Tabla_cocina[[#This Row],[Cantidad Ordenada]]</f>
        <v>13</v>
      </c>
      <c r="N1547" s="12">
        <f>(Tabla_cocina[[#This Row],[Ganancia Neta]]/Tabla_cocina[[#This Row],[Costo]])</f>
        <v>0.61538461538461542</v>
      </c>
      <c r="O1547" s="17">
        <f>Tabla_cocina[[#This Row],[Tiempo de Preparacion]]/1440</f>
        <v>2.5694444444444443E-2</v>
      </c>
    </row>
    <row r="1548" spans="1:15" x14ac:dyDescent="0.3">
      <c r="A1548" s="1">
        <v>628</v>
      </c>
      <c r="B1548" s="1">
        <v>2</v>
      </c>
      <c r="C1548" s="2" t="s">
        <v>5</v>
      </c>
      <c r="D1548" s="2" t="s">
        <v>84</v>
      </c>
      <c r="E1548" s="3">
        <v>14</v>
      </c>
      <c r="F1548" s="3">
        <v>24</v>
      </c>
      <c r="G1548" s="1">
        <v>2</v>
      </c>
      <c r="H1548" s="1">
        <v>10</v>
      </c>
      <c r="I1548" s="2" t="s">
        <v>6</v>
      </c>
      <c r="J1548" s="7">
        <f>Tabla_cocina[[#This Row],[Precio Unitario]]*Tabla_cocina[[#This Row],[Cantidad Ordenada]]</f>
        <v>48</v>
      </c>
      <c r="K1548" s="7">
        <f>Tabla_cocina[[#This Row],[Total del Pedido]]</f>
        <v>48</v>
      </c>
      <c r="L1548" s="7">
        <f>Tabla_cocina[[#This Row],[Ganancia Bruta]]-Tabla_cocina[[#This Row],[Costo]]</f>
        <v>20</v>
      </c>
      <c r="M1548" s="7">
        <f>Tabla_cocina[[#This Row],[Costo Unitario]]*Tabla_cocina[[#This Row],[Cantidad Ordenada]]</f>
        <v>28</v>
      </c>
      <c r="N1548" s="12">
        <f>(Tabla_cocina[[#This Row],[Ganancia Neta]]/Tabla_cocina[[#This Row],[Costo]])</f>
        <v>0.7142857142857143</v>
      </c>
      <c r="O1548" s="17">
        <f>Tabla_cocina[[#This Row],[Tiempo de Preparacion]]/1440</f>
        <v>6.9444444444444441E-3</v>
      </c>
    </row>
    <row r="1549" spans="1:15" x14ac:dyDescent="0.3">
      <c r="A1549" s="1">
        <v>628</v>
      </c>
      <c r="B1549" s="1">
        <v>2</v>
      </c>
      <c r="C1549" s="2" t="s">
        <v>11</v>
      </c>
      <c r="D1549" s="2" t="s">
        <v>88</v>
      </c>
      <c r="E1549" s="3">
        <v>25</v>
      </c>
      <c r="F1549" s="3">
        <v>40</v>
      </c>
      <c r="G1549" s="1">
        <v>3</v>
      </c>
      <c r="H1549" s="1">
        <v>33</v>
      </c>
      <c r="I1549" s="2" t="s">
        <v>8</v>
      </c>
      <c r="J1549" s="7">
        <f>Tabla_cocina[[#This Row],[Precio Unitario]]*Tabla_cocina[[#This Row],[Cantidad Ordenada]]</f>
        <v>120</v>
      </c>
      <c r="K1549" s="7">
        <f>Tabla_cocina[[#This Row],[Total del Pedido]]</f>
        <v>120</v>
      </c>
      <c r="L1549" s="7">
        <f>Tabla_cocina[[#This Row],[Ganancia Bruta]]-Tabla_cocina[[#This Row],[Costo]]</f>
        <v>45</v>
      </c>
      <c r="M1549" s="7">
        <f>Tabla_cocina[[#This Row],[Costo Unitario]]*Tabla_cocina[[#This Row],[Cantidad Ordenada]]</f>
        <v>75</v>
      </c>
      <c r="N1549" s="12">
        <f>(Tabla_cocina[[#This Row],[Ganancia Neta]]/Tabla_cocina[[#This Row],[Costo]])</f>
        <v>0.6</v>
      </c>
      <c r="O1549" s="17">
        <f>Tabla_cocina[[#This Row],[Tiempo de Preparacion]]/1440</f>
        <v>2.2916666666666665E-2</v>
      </c>
    </row>
    <row r="1550" spans="1:15" x14ac:dyDescent="0.3">
      <c r="A1550" s="1">
        <v>629</v>
      </c>
      <c r="B1550" s="1">
        <v>17</v>
      </c>
      <c r="C1550" s="2" t="s">
        <v>20</v>
      </c>
      <c r="D1550" s="2" t="s">
        <v>97</v>
      </c>
      <c r="E1550" s="3">
        <v>20</v>
      </c>
      <c r="F1550" s="3">
        <v>34</v>
      </c>
      <c r="G1550" s="1">
        <v>1</v>
      </c>
      <c r="H1550" s="1">
        <v>22</v>
      </c>
      <c r="I1550" s="2" t="s">
        <v>8</v>
      </c>
      <c r="J1550" s="7">
        <f>Tabla_cocina[[#This Row],[Precio Unitario]]*Tabla_cocina[[#This Row],[Cantidad Ordenada]]</f>
        <v>34</v>
      </c>
      <c r="K1550" s="7">
        <f>Tabla_cocina[[#This Row],[Total del Pedido]]</f>
        <v>34</v>
      </c>
      <c r="L1550" s="7">
        <f>Tabla_cocina[[#This Row],[Ganancia Bruta]]-Tabla_cocina[[#This Row],[Costo]]</f>
        <v>14</v>
      </c>
      <c r="M1550" s="7">
        <f>Tabla_cocina[[#This Row],[Costo Unitario]]*Tabla_cocina[[#This Row],[Cantidad Ordenada]]</f>
        <v>20</v>
      </c>
      <c r="N1550" s="12">
        <f>(Tabla_cocina[[#This Row],[Ganancia Neta]]/Tabla_cocina[[#This Row],[Costo]])</f>
        <v>0.7</v>
      </c>
      <c r="O1550" s="17">
        <f>Tabla_cocina[[#This Row],[Tiempo de Preparacion]]/1440</f>
        <v>1.5277777777777777E-2</v>
      </c>
    </row>
    <row r="1551" spans="1:15" x14ac:dyDescent="0.3">
      <c r="A1551" s="1">
        <v>629</v>
      </c>
      <c r="B1551" s="1">
        <v>17</v>
      </c>
      <c r="C1551" s="2" t="s">
        <v>21</v>
      </c>
      <c r="D1551" s="2" t="s">
        <v>98</v>
      </c>
      <c r="E1551" s="3">
        <v>12</v>
      </c>
      <c r="F1551" s="3">
        <v>20</v>
      </c>
      <c r="G1551" s="1">
        <v>3</v>
      </c>
      <c r="H1551" s="1">
        <v>19</v>
      </c>
      <c r="I1551" s="2" t="s">
        <v>6</v>
      </c>
      <c r="J1551" s="7">
        <f>Tabla_cocina[[#This Row],[Precio Unitario]]*Tabla_cocina[[#This Row],[Cantidad Ordenada]]</f>
        <v>60</v>
      </c>
      <c r="K1551" s="7">
        <f>Tabla_cocina[[#This Row],[Total del Pedido]]</f>
        <v>60</v>
      </c>
      <c r="L1551" s="7">
        <f>Tabla_cocina[[#This Row],[Ganancia Bruta]]-Tabla_cocina[[#This Row],[Costo]]</f>
        <v>24</v>
      </c>
      <c r="M1551" s="7">
        <f>Tabla_cocina[[#This Row],[Costo Unitario]]*Tabla_cocina[[#This Row],[Cantidad Ordenada]]</f>
        <v>36</v>
      </c>
      <c r="N1551" s="12">
        <f>(Tabla_cocina[[#This Row],[Ganancia Neta]]/Tabla_cocina[[#This Row],[Costo]])</f>
        <v>0.66666666666666663</v>
      </c>
      <c r="O1551" s="17">
        <f>Tabla_cocina[[#This Row],[Tiempo de Preparacion]]/1440</f>
        <v>1.3194444444444444E-2</v>
      </c>
    </row>
    <row r="1552" spans="1:15" x14ac:dyDescent="0.3">
      <c r="A1552" s="1">
        <v>629</v>
      </c>
      <c r="B1552" s="1">
        <v>17</v>
      </c>
      <c r="C1552" s="2" t="s">
        <v>24</v>
      </c>
      <c r="D1552" s="2" t="s">
        <v>101</v>
      </c>
      <c r="E1552" s="3">
        <v>10</v>
      </c>
      <c r="F1552" s="3">
        <v>18</v>
      </c>
      <c r="G1552" s="1">
        <v>2</v>
      </c>
      <c r="H1552" s="1">
        <v>43</v>
      </c>
      <c r="I1552" s="2" t="s">
        <v>8</v>
      </c>
      <c r="J1552" s="7">
        <f>Tabla_cocina[[#This Row],[Precio Unitario]]*Tabla_cocina[[#This Row],[Cantidad Ordenada]]</f>
        <v>36</v>
      </c>
      <c r="K1552" s="7">
        <f>Tabla_cocina[[#This Row],[Total del Pedido]]</f>
        <v>36</v>
      </c>
      <c r="L1552" s="7">
        <f>Tabla_cocina[[#This Row],[Ganancia Bruta]]-Tabla_cocina[[#This Row],[Costo]]</f>
        <v>16</v>
      </c>
      <c r="M1552" s="7">
        <f>Tabla_cocina[[#This Row],[Costo Unitario]]*Tabla_cocina[[#This Row],[Cantidad Ordenada]]</f>
        <v>20</v>
      </c>
      <c r="N1552" s="12">
        <f>(Tabla_cocina[[#This Row],[Ganancia Neta]]/Tabla_cocina[[#This Row],[Costo]])</f>
        <v>0.8</v>
      </c>
      <c r="O1552" s="17">
        <f>Tabla_cocina[[#This Row],[Tiempo de Preparacion]]/1440</f>
        <v>2.9861111111111113E-2</v>
      </c>
    </row>
    <row r="1553" spans="1:15" x14ac:dyDescent="0.3">
      <c r="A1553" s="1">
        <v>630</v>
      </c>
      <c r="B1553" s="1">
        <v>2</v>
      </c>
      <c r="C1553" s="2" t="s">
        <v>9</v>
      </c>
      <c r="D1553" s="2" t="s">
        <v>86</v>
      </c>
      <c r="E1553" s="3">
        <v>19</v>
      </c>
      <c r="F1553" s="3">
        <v>31</v>
      </c>
      <c r="G1553" s="1">
        <v>2</v>
      </c>
      <c r="H1553" s="1">
        <v>19</v>
      </c>
      <c r="I1553" s="2" t="s">
        <v>6</v>
      </c>
      <c r="J1553" s="7">
        <f>Tabla_cocina[[#This Row],[Precio Unitario]]*Tabla_cocina[[#This Row],[Cantidad Ordenada]]</f>
        <v>62</v>
      </c>
      <c r="K1553" s="7">
        <f>Tabla_cocina[[#This Row],[Total del Pedido]]</f>
        <v>62</v>
      </c>
      <c r="L1553" s="7">
        <f>Tabla_cocina[[#This Row],[Ganancia Bruta]]-Tabla_cocina[[#This Row],[Costo]]</f>
        <v>24</v>
      </c>
      <c r="M1553" s="7">
        <f>Tabla_cocina[[#This Row],[Costo Unitario]]*Tabla_cocina[[#This Row],[Cantidad Ordenada]]</f>
        <v>38</v>
      </c>
      <c r="N1553" s="12">
        <f>(Tabla_cocina[[#This Row],[Ganancia Neta]]/Tabla_cocina[[#This Row],[Costo]])</f>
        <v>0.63157894736842102</v>
      </c>
      <c r="O1553" s="17">
        <f>Tabla_cocina[[#This Row],[Tiempo de Preparacion]]/1440</f>
        <v>1.3194444444444444E-2</v>
      </c>
    </row>
    <row r="1554" spans="1:15" x14ac:dyDescent="0.3">
      <c r="A1554" s="1">
        <v>630</v>
      </c>
      <c r="B1554" s="1">
        <v>2</v>
      </c>
      <c r="C1554" s="2" t="s">
        <v>11</v>
      </c>
      <c r="D1554" s="2" t="s">
        <v>88</v>
      </c>
      <c r="E1554" s="3">
        <v>25</v>
      </c>
      <c r="F1554" s="3">
        <v>40</v>
      </c>
      <c r="G1554" s="1">
        <v>3</v>
      </c>
      <c r="H1554" s="1">
        <v>56</v>
      </c>
      <c r="I1554" s="2" t="s">
        <v>6</v>
      </c>
      <c r="J1554" s="7">
        <f>Tabla_cocina[[#This Row],[Precio Unitario]]*Tabla_cocina[[#This Row],[Cantidad Ordenada]]</f>
        <v>120</v>
      </c>
      <c r="K1554" s="7">
        <f>Tabla_cocina[[#This Row],[Total del Pedido]]</f>
        <v>120</v>
      </c>
      <c r="L1554" s="7">
        <f>Tabla_cocina[[#This Row],[Ganancia Bruta]]-Tabla_cocina[[#This Row],[Costo]]</f>
        <v>45</v>
      </c>
      <c r="M1554" s="7">
        <f>Tabla_cocina[[#This Row],[Costo Unitario]]*Tabla_cocina[[#This Row],[Cantidad Ordenada]]</f>
        <v>75</v>
      </c>
      <c r="N1554" s="12">
        <f>(Tabla_cocina[[#This Row],[Ganancia Neta]]/Tabla_cocina[[#This Row],[Costo]])</f>
        <v>0.6</v>
      </c>
      <c r="O1554" s="17">
        <f>Tabla_cocina[[#This Row],[Tiempo de Preparacion]]/1440</f>
        <v>3.888888888888889E-2</v>
      </c>
    </row>
    <row r="1555" spans="1:15" x14ac:dyDescent="0.3">
      <c r="A1555" s="1">
        <v>631</v>
      </c>
      <c r="B1555" s="1">
        <v>6</v>
      </c>
      <c r="C1555" s="2" t="s">
        <v>19</v>
      </c>
      <c r="D1555" s="2" t="s">
        <v>96</v>
      </c>
      <c r="E1555" s="3">
        <v>13</v>
      </c>
      <c r="F1555" s="3">
        <v>22</v>
      </c>
      <c r="G1555" s="1">
        <v>3</v>
      </c>
      <c r="H1555" s="1">
        <v>46</v>
      </c>
      <c r="I1555" s="2" t="s">
        <v>6</v>
      </c>
      <c r="J1555" s="7">
        <f>Tabla_cocina[[#This Row],[Precio Unitario]]*Tabla_cocina[[#This Row],[Cantidad Ordenada]]</f>
        <v>66</v>
      </c>
      <c r="K1555" s="7">
        <f>Tabla_cocina[[#This Row],[Total del Pedido]]</f>
        <v>66</v>
      </c>
      <c r="L1555" s="7">
        <f>Tabla_cocina[[#This Row],[Ganancia Bruta]]-Tabla_cocina[[#This Row],[Costo]]</f>
        <v>27</v>
      </c>
      <c r="M1555" s="7">
        <f>Tabla_cocina[[#This Row],[Costo Unitario]]*Tabla_cocina[[#This Row],[Cantidad Ordenada]]</f>
        <v>39</v>
      </c>
      <c r="N1555" s="12">
        <f>(Tabla_cocina[[#This Row],[Ganancia Neta]]/Tabla_cocina[[#This Row],[Costo]])</f>
        <v>0.69230769230769229</v>
      </c>
      <c r="O1555" s="17">
        <f>Tabla_cocina[[#This Row],[Tiempo de Preparacion]]/1440</f>
        <v>3.1944444444444442E-2</v>
      </c>
    </row>
    <row r="1556" spans="1:15" x14ac:dyDescent="0.3">
      <c r="A1556" s="1">
        <v>632</v>
      </c>
      <c r="B1556" s="1">
        <v>16</v>
      </c>
      <c r="C1556" s="2" t="s">
        <v>18</v>
      </c>
      <c r="D1556" s="2" t="s">
        <v>95</v>
      </c>
      <c r="E1556" s="3">
        <v>19</v>
      </c>
      <c r="F1556" s="3">
        <v>32</v>
      </c>
      <c r="G1556" s="1">
        <v>3</v>
      </c>
      <c r="H1556" s="1">
        <v>41</v>
      </c>
      <c r="I1556" s="2" t="s">
        <v>8</v>
      </c>
      <c r="J1556" s="7">
        <f>Tabla_cocina[[#This Row],[Precio Unitario]]*Tabla_cocina[[#This Row],[Cantidad Ordenada]]</f>
        <v>96</v>
      </c>
      <c r="K1556" s="7">
        <f>Tabla_cocina[[#This Row],[Total del Pedido]]</f>
        <v>96</v>
      </c>
      <c r="L1556" s="7">
        <f>Tabla_cocina[[#This Row],[Ganancia Bruta]]-Tabla_cocina[[#This Row],[Costo]]</f>
        <v>39</v>
      </c>
      <c r="M1556" s="7">
        <f>Tabla_cocina[[#This Row],[Costo Unitario]]*Tabla_cocina[[#This Row],[Cantidad Ordenada]]</f>
        <v>57</v>
      </c>
      <c r="N1556" s="12">
        <f>(Tabla_cocina[[#This Row],[Ganancia Neta]]/Tabla_cocina[[#This Row],[Costo]])</f>
        <v>0.68421052631578949</v>
      </c>
      <c r="O1556" s="17">
        <f>Tabla_cocina[[#This Row],[Tiempo de Preparacion]]/1440</f>
        <v>2.8472222222222222E-2</v>
      </c>
    </row>
    <row r="1557" spans="1:15" x14ac:dyDescent="0.3">
      <c r="A1557" s="1">
        <v>632</v>
      </c>
      <c r="B1557" s="1">
        <v>16</v>
      </c>
      <c r="C1557" s="2" t="s">
        <v>14</v>
      </c>
      <c r="D1557" s="2" t="s">
        <v>91</v>
      </c>
      <c r="E1557" s="3">
        <v>20</v>
      </c>
      <c r="F1557" s="3">
        <v>33</v>
      </c>
      <c r="G1557" s="1">
        <v>1</v>
      </c>
      <c r="H1557" s="1">
        <v>47</v>
      </c>
      <c r="I1557" s="2" t="s">
        <v>6</v>
      </c>
      <c r="J1557" s="7">
        <f>Tabla_cocina[[#This Row],[Precio Unitario]]*Tabla_cocina[[#This Row],[Cantidad Ordenada]]</f>
        <v>33</v>
      </c>
      <c r="K1557" s="7">
        <f>Tabla_cocina[[#This Row],[Total del Pedido]]</f>
        <v>33</v>
      </c>
      <c r="L1557" s="7">
        <f>Tabla_cocina[[#This Row],[Ganancia Bruta]]-Tabla_cocina[[#This Row],[Costo]]</f>
        <v>13</v>
      </c>
      <c r="M1557" s="7">
        <f>Tabla_cocina[[#This Row],[Costo Unitario]]*Tabla_cocina[[#This Row],[Cantidad Ordenada]]</f>
        <v>20</v>
      </c>
      <c r="N1557" s="12">
        <f>(Tabla_cocina[[#This Row],[Ganancia Neta]]/Tabla_cocina[[#This Row],[Costo]])</f>
        <v>0.65</v>
      </c>
      <c r="O1557" s="17">
        <f>Tabla_cocina[[#This Row],[Tiempo de Preparacion]]/1440</f>
        <v>3.2638888888888891E-2</v>
      </c>
    </row>
    <row r="1558" spans="1:15" x14ac:dyDescent="0.3">
      <c r="A1558" s="1">
        <v>633</v>
      </c>
      <c r="B1558" s="1">
        <v>16</v>
      </c>
      <c r="C1558" s="2" t="s">
        <v>7</v>
      </c>
      <c r="D1558" s="2" t="s">
        <v>85</v>
      </c>
      <c r="E1558" s="3">
        <v>18</v>
      </c>
      <c r="F1558" s="3">
        <v>30</v>
      </c>
      <c r="G1558" s="1">
        <v>3</v>
      </c>
      <c r="H1558" s="1">
        <v>10</v>
      </c>
      <c r="I1558" s="2" t="s">
        <v>6</v>
      </c>
      <c r="J1558" s="7">
        <f>Tabla_cocina[[#This Row],[Precio Unitario]]*Tabla_cocina[[#This Row],[Cantidad Ordenada]]</f>
        <v>90</v>
      </c>
      <c r="K1558" s="7">
        <f>Tabla_cocina[[#This Row],[Total del Pedido]]</f>
        <v>90</v>
      </c>
      <c r="L1558" s="7">
        <f>Tabla_cocina[[#This Row],[Ganancia Bruta]]-Tabla_cocina[[#This Row],[Costo]]</f>
        <v>36</v>
      </c>
      <c r="M1558" s="7">
        <f>Tabla_cocina[[#This Row],[Costo Unitario]]*Tabla_cocina[[#This Row],[Cantidad Ordenada]]</f>
        <v>54</v>
      </c>
      <c r="N1558" s="12">
        <f>(Tabla_cocina[[#This Row],[Ganancia Neta]]/Tabla_cocina[[#This Row],[Costo]])</f>
        <v>0.66666666666666663</v>
      </c>
      <c r="O1558" s="17">
        <f>Tabla_cocina[[#This Row],[Tiempo de Preparacion]]/1440</f>
        <v>6.9444444444444441E-3</v>
      </c>
    </row>
    <row r="1559" spans="1:15" x14ac:dyDescent="0.3">
      <c r="A1559" s="1">
        <v>633</v>
      </c>
      <c r="B1559" s="1">
        <v>16</v>
      </c>
      <c r="C1559" s="2" t="s">
        <v>5</v>
      </c>
      <c r="D1559" s="2" t="s">
        <v>84</v>
      </c>
      <c r="E1559" s="3">
        <v>14</v>
      </c>
      <c r="F1559" s="3">
        <v>24</v>
      </c>
      <c r="G1559" s="1">
        <v>2</v>
      </c>
      <c r="H1559" s="1">
        <v>51</v>
      </c>
      <c r="I1559" s="2" t="s">
        <v>8</v>
      </c>
      <c r="J1559" s="7">
        <f>Tabla_cocina[[#This Row],[Precio Unitario]]*Tabla_cocina[[#This Row],[Cantidad Ordenada]]</f>
        <v>48</v>
      </c>
      <c r="K1559" s="7">
        <f>Tabla_cocina[[#This Row],[Total del Pedido]]</f>
        <v>48</v>
      </c>
      <c r="L1559" s="7">
        <f>Tabla_cocina[[#This Row],[Ganancia Bruta]]-Tabla_cocina[[#This Row],[Costo]]</f>
        <v>20</v>
      </c>
      <c r="M1559" s="7">
        <f>Tabla_cocina[[#This Row],[Costo Unitario]]*Tabla_cocina[[#This Row],[Cantidad Ordenada]]</f>
        <v>28</v>
      </c>
      <c r="N1559" s="12">
        <f>(Tabla_cocina[[#This Row],[Ganancia Neta]]/Tabla_cocina[[#This Row],[Costo]])</f>
        <v>0.7142857142857143</v>
      </c>
      <c r="O1559" s="17">
        <f>Tabla_cocina[[#This Row],[Tiempo de Preparacion]]/1440</f>
        <v>3.5416666666666666E-2</v>
      </c>
    </row>
    <row r="1560" spans="1:15" x14ac:dyDescent="0.3">
      <c r="A1560" s="1">
        <v>633</v>
      </c>
      <c r="B1560" s="1">
        <v>16</v>
      </c>
      <c r="C1560" s="2" t="s">
        <v>19</v>
      </c>
      <c r="D1560" s="2" t="s">
        <v>96</v>
      </c>
      <c r="E1560" s="3">
        <v>13</v>
      </c>
      <c r="F1560" s="3">
        <v>22</v>
      </c>
      <c r="G1560" s="1">
        <v>2</v>
      </c>
      <c r="H1560" s="1">
        <v>34</v>
      </c>
      <c r="I1560" s="2" t="s">
        <v>6</v>
      </c>
      <c r="J1560" s="7">
        <f>Tabla_cocina[[#This Row],[Precio Unitario]]*Tabla_cocina[[#This Row],[Cantidad Ordenada]]</f>
        <v>44</v>
      </c>
      <c r="K1560" s="7">
        <f>Tabla_cocina[[#This Row],[Total del Pedido]]</f>
        <v>44</v>
      </c>
      <c r="L1560" s="7">
        <f>Tabla_cocina[[#This Row],[Ganancia Bruta]]-Tabla_cocina[[#This Row],[Costo]]</f>
        <v>18</v>
      </c>
      <c r="M1560" s="7">
        <f>Tabla_cocina[[#This Row],[Costo Unitario]]*Tabla_cocina[[#This Row],[Cantidad Ordenada]]</f>
        <v>26</v>
      </c>
      <c r="N1560" s="12">
        <f>(Tabla_cocina[[#This Row],[Ganancia Neta]]/Tabla_cocina[[#This Row],[Costo]])</f>
        <v>0.69230769230769229</v>
      </c>
      <c r="O1560" s="17">
        <f>Tabla_cocina[[#This Row],[Tiempo de Preparacion]]/1440</f>
        <v>2.361111111111111E-2</v>
      </c>
    </row>
    <row r="1561" spans="1:15" x14ac:dyDescent="0.3">
      <c r="A1561" s="1">
        <v>633</v>
      </c>
      <c r="B1561" s="1">
        <v>16</v>
      </c>
      <c r="C1561" s="2" t="s">
        <v>24</v>
      </c>
      <c r="D1561" s="2" t="s">
        <v>101</v>
      </c>
      <c r="E1561" s="3">
        <v>10</v>
      </c>
      <c r="F1561" s="3">
        <v>18</v>
      </c>
      <c r="G1561" s="1">
        <v>3</v>
      </c>
      <c r="H1561" s="1">
        <v>54</v>
      </c>
      <c r="I1561" s="2" t="s">
        <v>8</v>
      </c>
      <c r="J1561" s="7">
        <f>Tabla_cocina[[#This Row],[Precio Unitario]]*Tabla_cocina[[#This Row],[Cantidad Ordenada]]</f>
        <v>54</v>
      </c>
      <c r="K1561" s="7">
        <f>Tabla_cocina[[#This Row],[Total del Pedido]]</f>
        <v>54</v>
      </c>
      <c r="L1561" s="7">
        <f>Tabla_cocina[[#This Row],[Ganancia Bruta]]-Tabla_cocina[[#This Row],[Costo]]</f>
        <v>24</v>
      </c>
      <c r="M1561" s="7">
        <f>Tabla_cocina[[#This Row],[Costo Unitario]]*Tabla_cocina[[#This Row],[Cantidad Ordenada]]</f>
        <v>30</v>
      </c>
      <c r="N1561" s="12">
        <f>(Tabla_cocina[[#This Row],[Ganancia Neta]]/Tabla_cocina[[#This Row],[Costo]])</f>
        <v>0.8</v>
      </c>
      <c r="O1561" s="17">
        <f>Tabla_cocina[[#This Row],[Tiempo de Preparacion]]/1440</f>
        <v>3.7499999999999999E-2</v>
      </c>
    </row>
    <row r="1562" spans="1:15" x14ac:dyDescent="0.3">
      <c r="A1562" s="1">
        <v>634</v>
      </c>
      <c r="B1562" s="1">
        <v>2</v>
      </c>
      <c r="C1562" s="2" t="s">
        <v>19</v>
      </c>
      <c r="D1562" s="2" t="s">
        <v>96</v>
      </c>
      <c r="E1562" s="3">
        <v>13</v>
      </c>
      <c r="F1562" s="3">
        <v>22</v>
      </c>
      <c r="G1562" s="1">
        <v>2</v>
      </c>
      <c r="H1562" s="1">
        <v>25</v>
      </c>
      <c r="I1562" s="2" t="s">
        <v>6</v>
      </c>
      <c r="J1562" s="7">
        <f>Tabla_cocina[[#This Row],[Precio Unitario]]*Tabla_cocina[[#This Row],[Cantidad Ordenada]]</f>
        <v>44</v>
      </c>
      <c r="K1562" s="7">
        <f>Tabla_cocina[[#This Row],[Total del Pedido]]</f>
        <v>44</v>
      </c>
      <c r="L1562" s="7">
        <f>Tabla_cocina[[#This Row],[Ganancia Bruta]]-Tabla_cocina[[#This Row],[Costo]]</f>
        <v>18</v>
      </c>
      <c r="M1562" s="7">
        <f>Tabla_cocina[[#This Row],[Costo Unitario]]*Tabla_cocina[[#This Row],[Cantidad Ordenada]]</f>
        <v>26</v>
      </c>
      <c r="N1562" s="12">
        <f>(Tabla_cocina[[#This Row],[Ganancia Neta]]/Tabla_cocina[[#This Row],[Costo]])</f>
        <v>0.69230769230769229</v>
      </c>
      <c r="O1562" s="17">
        <f>Tabla_cocina[[#This Row],[Tiempo de Preparacion]]/1440</f>
        <v>1.7361111111111112E-2</v>
      </c>
    </row>
    <row r="1563" spans="1:15" x14ac:dyDescent="0.3">
      <c r="A1563" s="1">
        <v>634</v>
      </c>
      <c r="B1563" s="1">
        <v>2</v>
      </c>
      <c r="C1563" s="2" t="s">
        <v>11</v>
      </c>
      <c r="D1563" s="2" t="s">
        <v>88</v>
      </c>
      <c r="E1563" s="3">
        <v>25</v>
      </c>
      <c r="F1563" s="3">
        <v>40</v>
      </c>
      <c r="G1563" s="1">
        <v>3</v>
      </c>
      <c r="H1563" s="1">
        <v>38</v>
      </c>
      <c r="I1563" s="2" t="s">
        <v>8</v>
      </c>
      <c r="J1563" s="7">
        <f>Tabla_cocina[[#This Row],[Precio Unitario]]*Tabla_cocina[[#This Row],[Cantidad Ordenada]]</f>
        <v>120</v>
      </c>
      <c r="K1563" s="7">
        <f>Tabla_cocina[[#This Row],[Total del Pedido]]</f>
        <v>120</v>
      </c>
      <c r="L1563" s="7">
        <f>Tabla_cocina[[#This Row],[Ganancia Bruta]]-Tabla_cocina[[#This Row],[Costo]]</f>
        <v>45</v>
      </c>
      <c r="M1563" s="7">
        <f>Tabla_cocina[[#This Row],[Costo Unitario]]*Tabla_cocina[[#This Row],[Cantidad Ordenada]]</f>
        <v>75</v>
      </c>
      <c r="N1563" s="12">
        <f>(Tabla_cocina[[#This Row],[Ganancia Neta]]/Tabla_cocina[[#This Row],[Costo]])</f>
        <v>0.6</v>
      </c>
      <c r="O1563" s="17">
        <f>Tabla_cocina[[#This Row],[Tiempo de Preparacion]]/1440</f>
        <v>2.6388888888888889E-2</v>
      </c>
    </row>
    <row r="1564" spans="1:15" x14ac:dyDescent="0.3">
      <c r="A1564" s="1">
        <v>634</v>
      </c>
      <c r="B1564" s="1">
        <v>2</v>
      </c>
      <c r="C1564" s="2" t="s">
        <v>26</v>
      </c>
      <c r="D1564" s="2" t="s">
        <v>103</v>
      </c>
      <c r="E1564" s="3">
        <v>15</v>
      </c>
      <c r="F1564" s="3">
        <v>25</v>
      </c>
      <c r="G1564" s="1">
        <v>3</v>
      </c>
      <c r="H1564" s="1">
        <v>43</v>
      </c>
      <c r="I1564" s="2" t="s">
        <v>8</v>
      </c>
      <c r="J1564" s="7">
        <f>Tabla_cocina[[#This Row],[Precio Unitario]]*Tabla_cocina[[#This Row],[Cantidad Ordenada]]</f>
        <v>75</v>
      </c>
      <c r="K1564" s="7">
        <f>Tabla_cocina[[#This Row],[Total del Pedido]]</f>
        <v>75</v>
      </c>
      <c r="L1564" s="7">
        <f>Tabla_cocina[[#This Row],[Ganancia Bruta]]-Tabla_cocina[[#This Row],[Costo]]</f>
        <v>30</v>
      </c>
      <c r="M1564" s="7">
        <f>Tabla_cocina[[#This Row],[Costo Unitario]]*Tabla_cocina[[#This Row],[Cantidad Ordenada]]</f>
        <v>45</v>
      </c>
      <c r="N1564" s="12">
        <f>(Tabla_cocina[[#This Row],[Ganancia Neta]]/Tabla_cocina[[#This Row],[Costo]])</f>
        <v>0.66666666666666663</v>
      </c>
      <c r="O1564" s="17">
        <f>Tabla_cocina[[#This Row],[Tiempo de Preparacion]]/1440</f>
        <v>2.9861111111111113E-2</v>
      </c>
    </row>
    <row r="1565" spans="1:15" x14ac:dyDescent="0.3">
      <c r="A1565" s="1">
        <v>634</v>
      </c>
      <c r="B1565" s="1">
        <v>2</v>
      </c>
      <c r="C1565" s="2" t="s">
        <v>17</v>
      </c>
      <c r="D1565" s="2" t="s">
        <v>94</v>
      </c>
      <c r="E1565" s="3">
        <v>21</v>
      </c>
      <c r="F1565" s="3">
        <v>35</v>
      </c>
      <c r="G1565" s="1">
        <v>3</v>
      </c>
      <c r="H1565" s="1">
        <v>51</v>
      </c>
      <c r="I1565" s="2" t="s">
        <v>6</v>
      </c>
      <c r="J1565" s="7">
        <f>Tabla_cocina[[#This Row],[Precio Unitario]]*Tabla_cocina[[#This Row],[Cantidad Ordenada]]</f>
        <v>105</v>
      </c>
      <c r="K1565" s="7">
        <f>Tabla_cocina[[#This Row],[Total del Pedido]]</f>
        <v>105</v>
      </c>
      <c r="L1565" s="7">
        <f>Tabla_cocina[[#This Row],[Ganancia Bruta]]-Tabla_cocina[[#This Row],[Costo]]</f>
        <v>42</v>
      </c>
      <c r="M1565" s="7">
        <f>Tabla_cocina[[#This Row],[Costo Unitario]]*Tabla_cocina[[#This Row],[Cantidad Ordenada]]</f>
        <v>63</v>
      </c>
      <c r="N1565" s="12">
        <f>(Tabla_cocina[[#This Row],[Ganancia Neta]]/Tabla_cocina[[#This Row],[Costo]])</f>
        <v>0.66666666666666663</v>
      </c>
      <c r="O1565" s="17">
        <f>Tabla_cocina[[#This Row],[Tiempo de Preparacion]]/1440</f>
        <v>3.5416666666666666E-2</v>
      </c>
    </row>
    <row r="1566" spans="1:15" x14ac:dyDescent="0.3">
      <c r="A1566" s="1">
        <v>635</v>
      </c>
      <c r="B1566" s="1">
        <v>5</v>
      </c>
      <c r="C1566" s="2" t="s">
        <v>13</v>
      </c>
      <c r="D1566" s="2" t="s">
        <v>90</v>
      </c>
      <c r="E1566" s="3">
        <v>17</v>
      </c>
      <c r="F1566" s="3">
        <v>29</v>
      </c>
      <c r="G1566" s="1">
        <v>2</v>
      </c>
      <c r="H1566" s="1">
        <v>25</v>
      </c>
      <c r="I1566" s="2" t="s">
        <v>8</v>
      </c>
      <c r="J1566" s="7">
        <f>Tabla_cocina[[#This Row],[Precio Unitario]]*Tabla_cocina[[#This Row],[Cantidad Ordenada]]</f>
        <v>58</v>
      </c>
      <c r="K1566" s="7">
        <f>Tabla_cocina[[#This Row],[Total del Pedido]]</f>
        <v>58</v>
      </c>
      <c r="L1566" s="7">
        <f>Tabla_cocina[[#This Row],[Ganancia Bruta]]-Tabla_cocina[[#This Row],[Costo]]</f>
        <v>24</v>
      </c>
      <c r="M1566" s="7">
        <f>Tabla_cocina[[#This Row],[Costo Unitario]]*Tabla_cocina[[#This Row],[Cantidad Ordenada]]</f>
        <v>34</v>
      </c>
      <c r="N1566" s="12">
        <f>(Tabla_cocina[[#This Row],[Ganancia Neta]]/Tabla_cocina[[#This Row],[Costo]])</f>
        <v>0.70588235294117652</v>
      </c>
      <c r="O1566" s="17">
        <f>Tabla_cocina[[#This Row],[Tiempo de Preparacion]]/1440</f>
        <v>1.7361111111111112E-2</v>
      </c>
    </row>
    <row r="1567" spans="1:15" x14ac:dyDescent="0.3">
      <c r="A1567" s="1">
        <v>636</v>
      </c>
      <c r="B1567" s="1">
        <v>14</v>
      </c>
      <c r="C1567" s="2" t="s">
        <v>5</v>
      </c>
      <c r="D1567" s="2" t="s">
        <v>84</v>
      </c>
      <c r="E1567" s="3">
        <v>14</v>
      </c>
      <c r="F1567" s="3">
        <v>24</v>
      </c>
      <c r="G1567" s="1">
        <v>2</v>
      </c>
      <c r="H1567" s="1">
        <v>45</v>
      </c>
      <c r="I1567" s="2" t="s">
        <v>6</v>
      </c>
      <c r="J1567" s="7">
        <f>Tabla_cocina[[#This Row],[Precio Unitario]]*Tabla_cocina[[#This Row],[Cantidad Ordenada]]</f>
        <v>48</v>
      </c>
      <c r="K1567" s="7">
        <f>Tabla_cocina[[#This Row],[Total del Pedido]]</f>
        <v>48</v>
      </c>
      <c r="L1567" s="7">
        <f>Tabla_cocina[[#This Row],[Ganancia Bruta]]-Tabla_cocina[[#This Row],[Costo]]</f>
        <v>20</v>
      </c>
      <c r="M1567" s="7">
        <f>Tabla_cocina[[#This Row],[Costo Unitario]]*Tabla_cocina[[#This Row],[Cantidad Ordenada]]</f>
        <v>28</v>
      </c>
      <c r="N1567" s="12">
        <f>(Tabla_cocina[[#This Row],[Ganancia Neta]]/Tabla_cocina[[#This Row],[Costo]])</f>
        <v>0.7142857142857143</v>
      </c>
      <c r="O1567" s="17">
        <f>Tabla_cocina[[#This Row],[Tiempo de Preparacion]]/1440</f>
        <v>3.125E-2</v>
      </c>
    </row>
    <row r="1568" spans="1:15" x14ac:dyDescent="0.3">
      <c r="A1568" s="1">
        <v>636</v>
      </c>
      <c r="B1568" s="1">
        <v>14</v>
      </c>
      <c r="C1568" s="2" t="s">
        <v>16</v>
      </c>
      <c r="D1568" s="2" t="s">
        <v>93</v>
      </c>
      <c r="E1568" s="3">
        <v>11</v>
      </c>
      <c r="F1568" s="3">
        <v>19</v>
      </c>
      <c r="G1568" s="1">
        <v>3</v>
      </c>
      <c r="H1568" s="1">
        <v>54</v>
      </c>
      <c r="I1568" s="2" t="s">
        <v>8</v>
      </c>
      <c r="J1568" s="7">
        <f>Tabla_cocina[[#This Row],[Precio Unitario]]*Tabla_cocina[[#This Row],[Cantidad Ordenada]]</f>
        <v>57</v>
      </c>
      <c r="K1568" s="7">
        <f>Tabla_cocina[[#This Row],[Total del Pedido]]</f>
        <v>57</v>
      </c>
      <c r="L1568" s="7">
        <f>Tabla_cocina[[#This Row],[Ganancia Bruta]]-Tabla_cocina[[#This Row],[Costo]]</f>
        <v>24</v>
      </c>
      <c r="M1568" s="7">
        <f>Tabla_cocina[[#This Row],[Costo Unitario]]*Tabla_cocina[[#This Row],[Cantidad Ordenada]]</f>
        <v>33</v>
      </c>
      <c r="N1568" s="12">
        <f>(Tabla_cocina[[#This Row],[Ganancia Neta]]/Tabla_cocina[[#This Row],[Costo]])</f>
        <v>0.72727272727272729</v>
      </c>
      <c r="O1568" s="17">
        <f>Tabla_cocina[[#This Row],[Tiempo de Preparacion]]/1440</f>
        <v>3.7499999999999999E-2</v>
      </c>
    </row>
    <row r="1569" spans="1:15" x14ac:dyDescent="0.3">
      <c r="A1569" s="1">
        <v>636</v>
      </c>
      <c r="B1569" s="1">
        <v>14</v>
      </c>
      <c r="C1569" s="2" t="s">
        <v>23</v>
      </c>
      <c r="D1569" s="2" t="s">
        <v>100</v>
      </c>
      <c r="E1569" s="3">
        <v>13</v>
      </c>
      <c r="F1569" s="3">
        <v>21</v>
      </c>
      <c r="G1569" s="1">
        <v>1</v>
      </c>
      <c r="H1569" s="1">
        <v>52</v>
      </c>
      <c r="I1569" s="2" t="s">
        <v>8</v>
      </c>
      <c r="J1569" s="7">
        <f>Tabla_cocina[[#This Row],[Precio Unitario]]*Tabla_cocina[[#This Row],[Cantidad Ordenada]]</f>
        <v>21</v>
      </c>
      <c r="K1569" s="7">
        <f>Tabla_cocina[[#This Row],[Total del Pedido]]</f>
        <v>21</v>
      </c>
      <c r="L1569" s="7">
        <f>Tabla_cocina[[#This Row],[Ganancia Bruta]]-Tabla_cocina[[#This Row],[Costo]]</f>
        <v>8</v>
      </c>
      <c r="M1569" s="7">
        <f>Tabla_cocina[[#This Row],[Costo Unitario]]*Tabla_cocina[[#This Row],[Cantidad Ordenada]]</f>
        <v>13</v>
      </c>
      <c r="N1569" s="12">
        <f>(Tabla_cocina[[#This Row],[Ganancia Neta]]/Tabla_cocina[[#This Row],[Costo]])</f>
        <v>0.61538461538461542</v>
      </c>
      <c r="O1569" s="17">
        <f>Tabla_cocina[[#This Row],[Tiempo de Preparacion]]/1440</f>
        <v>3.6111111111111108E-2</v>
      </c>
    </row>
    <row r="1570" spans="1:15" x14ac:dyDescent="0.3">
      <c r="A1570" s="1">
        <v>637</v>
      </c>
      <c r="B1570" s="1">
        <v>6</v>
      </c>
      <c r="C1570" s="2" t="s">
        <v>14</v>
      </c>
      <c r="D1570" s="2" t="s">
        <v>91</v>
      </c>
      <c r="E1570" s="3">
        <v>20</v>
      </c>
      <c r="F1570" s="3">
        <v>33</v>
      </c>
      <c r="G1570" s="1">
        <v>1</v>
      </c>
      <c r="H1570" s="1">
        <v>23</v>
      </c>
      <c r="I1570" s="2" t="s">
        <v>8</v>
      </c>
      <c r="J1570" s="7">
        <f>Tabla_cocina[[#This Row],[Precio Unitario]]*Tabla_cocina[[#This Row],[Cantidad Ordenada]]</f>
        <v>33</v>
      </c>
      <c r="K1570" s="7">
        <f>Tabla_cocina[[#This Row],[Total del Pedido]]</f>
        <v>33</v>
      </c>
      <c r="L1570" s="7">
        <f>Tabla_cocina[[#This Row],[Ganancia Bruta]]-Tabla_cocina[[#This Row],[Costo]]</f>
        <v>13</v>
      </c>
      <c r="M1570" s="7">
        <f>Tabla_cocina[[#This Row],[Costo Unitario]]*Tabla_cocina[[#This Row],[Cantidad Ordenada]]</f>
        <v>20</v>
      </c>
      <c r="N1570" s="12">
        <f>(Tabla_cocina[[#This Row],[Ganancia Neta]]/Tabla_cocina[[#This Row],[Costo]])</f>
        <v>0.65</v>
      </c>
      <c r="O1570" s="17">
        <f>Tabla_cocina[[#This Row],[Tiempo de Preparacion]]/1440</f>
        <v>1.5972222222222221E-2</v>
      </c>
    </row>
    <row r="1571" spans="1:15" x14ac:dyDescent="0.3">
      <c r="A1571" s="1">
        <v>637</v>
      </c>
      <c r="B1571" s="1">
        <v>6</v>
      </c>
      <c r="C1571" s="2" t="s">
        <v>20</v>
      </c>
      <c r="D1571" s="2" t="s">
        <v>97</v>
      </c>
      <c r="E1571" s="3">
        <v>20</v>
      </c>
      <c r="F1571" s="3">
        <v>34</v>
      </c>
      <c r="G1571" s="1">
        <v>1</v>
      </c>
      <c r="H1571" s="1">
        <v>6</v>
      </c>
      <c r="I1571" s="2" t="s">
        <v>8</v>
      </c>
      <c r="J1571" s="7">
        <f>Tabla_cocina[[#This Row],[Precio Unitario]]*Tabla_cocina[[#This Row],[Cantidad Ordenada]]</f>
        <v>34</v>
      </c>
      <c r="K1571" s="7">
        <f>Tabla_cocina[[#This Row],[Total del Pedido]]</f>
        <v>34</v>
      </c>
      <c r="L1571" s="7">
        <f>Tabla_cocina[[#This Row],[Ganancia Bruta]]-Tabla_cocina[[#This Row],[Costo]]</f>
        <v>14</v>
      </c>
      <c r="M1571" s="7">
        <f>Tabla_cocina[[#This Row],[Costo Unitario]]*Tabla_cocina[[#This Row],[Cantidad Ordenada]]</f>
        <v>20</v>
      </c>
      <c r="N1571" s="12">
        <f>(Tabla_cocina[[#This Row],[Ganancia Neta]]/Tabla_cocina[[#This Row],[Costo]])</f>
        <v>0.7</v>
      </c>
      <c r="O1571" s="17">
        <f>Tabla_cocina[[#This Row],[Tiempo de Preparacion]]/1440</f>
        <v>4.1666666666666666E-3</v>
      </c>
    </row>
    <row r="1572" spans="1:15" x14ac:dyDescent="0.3">
      <c r="A1572" s="1">
        <v>637</v>
      </c>
      <c r="B1572" s="1">
        <v>6</v>
      </c>
      <c r="C1572" s="2" t="s">
        <v>26</v>
      </c>
      <c r="D1572" s="2" t="s">
        <v>103</v>
      </c>
      <c r="E1572" s="3">
        <v>15</v>
      </c>
      <c r="F1572" s="3">
        <v>25</v>
      </c>
      <c r="G1572" s="1">
        <v>2</v>
      </c>
      <c r="H1572" s="1">
        <v>32</v>
      </c>
      <c r="I1572" s="2" t="s">
        <v>6</v>
      </c>
      <c r="J1572" s="7">
        <f>Tabla_cocina[[#This Row],[Precio Unitario]]*Tabla_cocina[[#This Row],[Cantidad Ordenada]]</f>
        <v>50</v>
      </c>
      <c r="K1572" s="7">
        <f>Tabla_cocina[[#This Row],[Total del Pedido]]</f>
        <v>50</v>
      </c>
      <c r="L1572" s="7">
        <f>Tabla_cocina[[#This Row],[Ganancia Bruta]]-Tabla_cocina[[#This Row],[Costo]]</f>
        <v>20</v>
      </c>
      <c r="M1572" s="7">
        <f>Tabla_cocina[[#This Row],[Costo Unitario]]*Tabla_cocina[[#This Row],[Cantidad Ordenada]]</f>
        <v>30</v>
      </c>
      <c r="N1572" s="12">
        <f>(Tabla_cocina[[#This Row],[Ganancia Neta]]/Tabla_cocina[[#This Row],[Costo]])</f>
        <v>0.66666666666666663</v>
      </c>
      <c r="O1572" s="17">
        <f>Tabla_cocina[[#This Row],[Tiempo de Preparacion]]/1440</f>
        <v>2.2222222222222223E-2</v>
      </c>
    </row>
    <row r="1573" spans="1:15" x14ac:dyDescent="0.3">
      <c r="A1573" s="1">
        <v>638</v>
      </c>
      <c r="B1573" s="1">
        <v>16</v>
      </c>
      <c r="C1573" s="2" t="s">
        <v>7</v>
      </c>
      <c r="D1573" s="2" t="s">
        <v>85</v>
      </c>
      <c r="E1573" s="3">
        <v>18</v>
      </c>
      <c r="F1573" s="3">
        <v>30</v>
      </c>
      <c r="G1573" s="1">
        <v>3</v>
      </c>
      <c r="H1573" s="1">
        <v>44</v>
      </c>
      <c r="I1573" s="2" t="s">
        <v>6</v>
      </c>
      <c r="J1573" s="7">
        <f>Tabla_cocina[[#This Row],[Precio Unitario]]*Tabla_cocina[[#This Row],[Cantidad Ordenada]]</f>
        <v>90</v>
      </c>
      <c r="K1573" s="7">
        <f>Tabla_cocina[[#This Row],[Total del Pedido]]</f>
        <v>90</v>
      </c>
      <c r="L1573" s="7">
        <f>Tabla_cocina[[#This Row],[Ganancia Bruta]]-Tabla_cocina[[#This Row],[Costo]]</f>
        <v>36</v>
      </c>
      <c r="M1573" s="7">
        <f>Tabla_cocina[[#This Row],[Costo Unitario]]*Tabla_cocina[[#This Row],[Cantidad Ordenada]]</f>
        <v>54</v>
      </c>
      <c r="N1573" s="12">
        <f>(Tabla_cocina[[#This Row],[Ganancia Neta]]/Tabla_cocina[[#This Row],[Costo]])</f>
        <v>0.66666666666666663</v>
      </c>
      <c r="O1573" s="17">
        <f>Tabla_cocina[[#This Row],[Tiempo de Preparacion]]/1440</f>
        <v>3.0555555555555555E-2</v>
      </c>
    </row>
    <row r="1574" spans="1:15" x14ac:dyDescent="0.3">
      <c r="A1574" s="1">
        <v>639</v>
      </c>
      <c r="B1574" s="1">
        <v>8</v>
      </c>
      <c r="C1574" s="2" t="s">
        <v>25</v>
      </c>
      <c r="D1574" s="2" t="s">
        <v>102</v>
      </c>
      <c r="E1574" s="3">
        <v>15</v>
      </c>
      <c r="F1574" s="3">
        <v>26</v>
      </c>
      <c r="G1574" s="1">
        <v>2</v>
      </c>
      <c r="H1574" s="1">
        <v>52</v>
      </c>
      <c r="I1574" s="2" t="s">
        <v>6</v>
      </c>
      <c r="J1574" s="7">
        <f>Tabla_cocina[[#This Row],[Precio Unitario]]*Tabla_cocina[[#This Row],[Cantidad Ordenada]]</f>
        <v>52</v>
      </c>
      <c r="K1574" s="7">
        <f>Tabla_cocina[[#This Row],[Total del Pedido]]</f>
        <v>52</v>
      </c>
      <c r="L1574" s="7">
        <f>Tabla_cocina[[#This Row],[Ganancia Bruta]]-Tabla_cocina[[#This Row],[Costo]]</f>
        <v>22</v>
      </c>
      <c r="M1574" s="7">
        <f>Tabla_cocina[[#This Row],[Costo Unitario]]*Tabla_cocina[[#This Row],[Cantidad Ordenada]]</f>
        <v>30</v>
      </c>
      <c r="N1574" s="12">
        <f>(Tabla_cocina[[#This Row],[Ganancia Neta]]/Tabla_cocina[[#This Row],[Costo]])</f>
        <v>0.73333333333333328</v>
      </c>
      <c r="O1574" s="17">
        <f>Tabla_cocina[[#This Row],[Tiempo de Preparacion]]/1440</f>
        <v>3.6111111111111108E-2</v>
      </c>
    </row>
    <row r="1575" spans="1:15" x14ac:dyDescent="0.3">
      <c r="A1575" s="1">
        <v>639</v>
      </c>
      <c r="B1575" s="1">
        <v>8</v>
      </c>
      <c r="C1575" s="2" t="s">
        <v>9</v>
      </c>
      <c r="D1575" s="2" t="s">
        <v>86</v>
      </c>
      <c r="E1575" s="3">
        <v>19</v>
      </c>
      <c r="F1575" s="3">
        <v>31</v>
      </c>
      <c r="G1575" s="1">
        <v>2</v>
      </c>
      <c r="H1575" s="1">
        <v>29</v>
      </c>
      <c r="I1575" s="2" t="s">
        <v>6</v>
      </c>
      <c r="J1575" s="7">
        <f>Tabla_cocina[[#This Row],[Precio Unitario]]*Tabla_cocina[[#This Row],[Cantidad Ordenada]]</f>
        <v>62</v>
      </c>
      <c r="K1575" s="7">
        <f>Tabla_cocina[[#This Row],[Total del Pedido]]</f>
        <v>62</v>
      </c>
      <c r="L1575" s="7">
        <f>Tabla_cocina[[#This Row],[Ganancia Bruta]]-Tabla_cocina[[#This Row],[Costo]]</f>
        <v>24</v>
      </c>
      <c r="M1575" s="7">
        <f>Tabla_cocina[[#This Row],[Costo Unitario]]*Tabla_cocina[[#This Row],[Cantidad Ordenada]]</f>
        <v>38</v>
      </c>
      <c r="N1575" s="12">
        <f>(Tabla_cocina[[#This Row],[Ganancia Neta]]/Tabla_cocina[[#This Row],[Costo]])</f>
        <v>0.63157894736842102</v>
      </c>
      <c r="O1575" s="17">
        <f>Tabla_cocina[[#This Row],[Tiempo de Preparacion]]/1440</f>
        <v>2.013888888888889E-2</v>
      </c>
    </row>
    <row r="1576" spans="1:15" x14ac:dyDescent="0.3">
      <c r="A1576" s="1">
        <v>639</v>
      </c>
      <c r="B1576" s="1">
        <v>8</v>
      </c>
      <c r="C1576" s="2" t="s">
        <v>16</v>
      </c>
      <c r="D1576" s="2" t="s">
        <v>93</v>
      </c>
      <c r="E1576" s="3">
        <v>11</v>
      </c>
      <c r="F1576" s="3">
        <v>19</v>
      </c>
      <c r="G1576" s="1">
        <v>2</v>
      </c>
      <c r="H1576" s="1">
        <v>55</v>
      </c>
      <c r="I1576" s="2" t="s">
        <v>6</v>
      </c>
      <c r="J1576" s="7">
        <f>Tabla_cocina[[#This Row],[Precio Unitario]]*Tabla_cocina[[#This Row],[Cantidad Ordenada]]</f>
        <v>38</v>
      </c>
      <c r="K1576" s="7">
        <f>Tabla_cocina[[#This Row],[Total del Pedido]]</f>
        <v>38</v>
      </c>
      <c r="L1576" s="7">
        <f>Tabla_cocina[[#This Row],[Ganancia Bruta]]-Tabla_cocina[[#This Row],[Costo]]</f>
        <v>16</v>
      </c>
      <c r="M1576" s="7">
        <f>Tabla_cocina[[#This Row],[Costo Unitario]]*Tabla_cocina[[#This Row],[Cantidad Ordenada]]</f>
        <v>22</v>
      </c>
      <c r="N1576" s="12">
        <f>(Tabla_cocina[[#This Row],[Ganancia Neta]]/Tabla_cocina[[#This Row],[Costo]])</f>
        <v>0.72727272727272729</v>
      </c>
      <c r="O1576" s="17">
        <f>Tabla_cocina[[#This Row],[Tiempo de Preparacion]]/1440</f>
        <v>3.8194444444444448E-2</v>
      </c>
    </row>
    <row r="1577" spans="1:15" x14ac:dyDescent="0.3">
      <c r="A1577" s="1">
        <v>640</v>
      </c>
      <c r="B1577" s="1">
        <v>14</v>
      </c>
      <c r="C1577" s="2" t="s">
        <v>25</v>
      </c>
      <c r="D1577" s="2" t="s">
        <v>102</v>
      </c>
      <c r="E1577" s="3">
        <v>15</v>
      </c>
      <c r="F1577" s="3">
        <v>26</v>
      </c>
      <c r="G1577" s="1">
        <v>3</v>
      </c>
      <c r="H1577" s="1">
        <v>7</v>
      </c>
      <c r="I1577" s="2" t="s">
        <v>8</v>
      </c>
      <c r="J1577" s="7">
        <f>Tabla_cocina[[#This Row],[Precio Unitario]]*Tabla_cocina[[#This Row],[Cantidad Ordenada]]</f>
        <v>78</v>
      </c>
      <c r="K1577" s="7">
        <f>Tabla_cocina[[#This Row],[Total del Pedido]]</f>
        <v>78</v>
      </c>
      <c r="L1577" s="7">
        <f>Tabla_cocina[[#This Row],[Ganancia Bruta]]-Tabla_cocina[[#This Row],[Costo]]</f>
        <v>33</v>
      </c>
      <c r="M1577" s="7">
        <f>Tabla_cocina[[#This Row],[Costo Unitario]]*Tabla_cocina[[#This Row],[Cantidad Ordenada]]</f>
        <v>45</v>
      </c>
      <c r="N1577" s="12">
        <f>(Tabla_cocina[[#This Row],[Ganancia Neta]]/Tabla_cocina[[#This Row],[Costo]])</f>
        <v>0.73333333333333328</v>
      </c>
      <c r="O1577" s="17">
        <f>Tabla_cocina[[#This Row],[Tiempo de Preparacion]]/1440</f>
        <v>4.8611111111111112E-3</v>
      </c>
    </row>
    <row r="1578" spans="1:15" x14ac:dyDescent="0.3">
      <c r="A1578" s="1">
        <v>640</v>
      </c>
      <c r="B1578" s="1">
        <v>14</v>
      </c>
      <c r="C1578" s="2" t="s">
        <v>23</v>
      </c>
      <c r="D1578" s="2" t="s">
        <v>100</v>
      </c>
      <c r="E1578" s="3">
        <v>13</v>
      </c>
      <c r="F1578" s="3">
        <v>21</v>
      </c>
      <c r="G1578" s="1">
        <v>2</v>
      </c>
      <c r="H1578" s="1">
        <v>12</v>
      </c>
      <c r="I1578" s="2" t="s">
        <v>6</v>
      </c>
      <c r="J1578" s="7">
        <f>Tabla_cocina[[#This Row],[Precio Unitario]]*Tabla_cocina[[#This Row],[Cantidad Ordenada]]</f>
        <v>42</v>
      </c>
      <c r="K1578" s="7">
        <f>Tabla_cocina[[#This Row],[Total del Pedido]]</f>
        <v>42</v>
      </c>
      <c r="L1578" s="7">
        <f>Tabla_cocina[[#This Row],[Ganancia Bruta]]-Tabla_cocina[[#This Row],[Costo]]</f>
        <v>16</v>
      </c>
      <c r="M1578" s="7">
        <f>Tabla_cocina[[#This Row],[Costo Unitario]]*Tabla_cocina[[#This Row],[Cantidad Ordenada]]</f>
        <v>26</v>
      </c>
      <c r="N1578" s="12">
        <f>(Tabla_cocina[[#This Row],[Ganancia Neta]]/Tabla_cocina[[#This Row],[Costo]])</f>
        <v>0.61538461538461542</v>
      </c>
      <c r="O1578" s="17">
        <f>Tabla_cocina[[#This Row],[Tiempo de Preparacion]]/1440</f>
        <v>8.3333333333333332E-3</v>
      </c>
    </row>
    <row r="1579" spans="1:15" x14ac:dyDescent="0.3">
      <c r="A1579" s="1">
        <v>640</v>
      </c>
      <c r="B1579" s="1">
        <v>14</v>
      </c>
      <c r="C1579" s="2" t="s">
        <v>14</v>
      </c>
      <c r="D1579" s="2" t="s">
        <v>91</v>
      </c>
      <c r="E1579" s="3">
        <v>20</v>
      </c>
      <c r="F1579" s="3">
        <v>33</v>
      </c>
      <c r="G1579" s="1">
        <v>3</v>
      </c>
      <c r="H1579" s="1">
        <v>56</v>
      </c>
      <c r="I1579" s="2" t="s">
        <v>8</v>
      </c>
      <c r="J1579" s="7">
        <f>Tabla_cocina[[#This Row],[Precio Unitario]]*Tabla_cocina[[#This Row],[Cantidad Ordenada]]</f>
        <v>99</v>
      </c>
      <c r="K1579" s="7">
        <f>Tabla_cocina[[#This Row],[Total del Pedido]]</f>
        <v>99</v>
      </c>
      <c r="L1579" s="7">
        <f>Tabla_cocina[[#This Row],[Ganancia Bruta]]-Tabla_cocina[[#This Row],[Costo]]</f>
        <v>39</v>
      </c>
      <c r="M1579" s="7">
        <f>Tabla_cocina[[#This Row],[Costo Unitario]]*Tabla_cocina[[#This Row],[Cantidad Ordenada]]</f>
        <v>60</v>
      </c>
      <c r="N1579" s="12">
        <f>(Tabla_cocina[[#This Row],[Ganancia Neta]]/Tabla_cocina[[#This Row],[Costo]])</f>
        <v>0.65</v>
      </c>
      <c r="O1579" s="17">
        <f>Tabla_cocina[[#This Row],[Tiempo de Preparacion]]/1440</f>
        <v>3.888888888888889E-2</v>
      </c>
    </row>
    <row r="1580" spans="1:15" x14ac:dyDescent="0.3">
      <c r="A1580" s="1">
        <v>641</v>
      </c>
      <c r="B1580" s="1">
        <v>2</v>
      </c>
      <c r="C1580" s="2" t="s">
        <v>13</v>
      </c>
      <c r="D1580" s="2" t="s">
        <v>90</v>
      </c>
      <c r="E1580" s="3">
        <v>17</v>
      </c>
      <c r="F1580" s="3">
        <v>29</v>
      </c>
      <c r="G1580" s="1">
        <v>3</v>
      </c>
      <c r="H1580" s="1">
        <v>17</v>
      </c>
      <c r="I1580" s="2" t="s">
        <v>6</v>
      </c>
      <c r="J1580" s="7">
        <f>Tabla_cocina[[#This Row],[Precio Unitario]]*Tabla_cocina[[#This Row],[Cantidad Ordenada]]</f>
        <v>87</v>
      </c>
      <c r="K1580" s="7">
        <f>Tabla_cocina[[#This Row],[Total del Pedido]]</f>
        <v>87</v>
      </c>
      <c r="L1580" s="7">
        <f>Tabla_cocina[[#This Row],[Ganancia Bruta]]-Tabla_cocina[[#This Row],[Costo]]</f>
        <v>36</v>
      </c>
      <c r="M1580" s="7">
        <f>Tabla_cocina[[#This Row],[Costo Unitario]]*Tabla_cocina[[#This Row],[Cantidad Ordenada]]</f>
        <v>51</v>
      </c>
      <c r="N1580" s="12">
        <f>(Tabla_cocina[[#This Row],[Ganancia Neta]]/Tabla_cocina[[#This Row],[Costo]])</f>
        <v>0.70588235294117652</v>
      </c>
      <c r="O1580" s="17">
        <f>Tabla_cocina[[#This Row],[Tiempo de Preparacion]]/1440</f>
        <v>1.1805555555555555E-2</v>
      </c>
    </row>
    <row r="1581" spans="1:15" x14ac:dyDescent="0.3">
      <c r="A1581" s="1">
        <v>641</v>
      </c>
      <c r="B1581" s="1">
        <v>2</v>
      </c>
      <c r="C1581" s="2" t="s">
        <v>26</v>
      </c>
      <c r="D1581" s="2" t="s">
        <v>103</v>
      </c>
      <c r="E1581" s="3">
        <v>15</v>
      </c>
      <c r="F1581" s="3">
        <v>25</v>
      </c>
      <c r="G1581" s="1">
        <v>3</v>
      </c>
      <c r="H1581" s="1">
        <v>28</v>
      </c>
      <c r="I1581" s="2" t="s">
        <v>8</v>
      </c>
      <c r="J1581" s="7">
        <f>Tabla_cocina[[#This Row],[Precio Unitario]]*Tabla_cocina[[#This Row],[Cantidad Ordenada]]</f>
        <v>75</v>
      </c>
      <c r="K1581" s="7">
        <f>Tabla_cocina[[#This Row],[Total del Pedido]]</f>
        <v>75</v>
      </c>
      <c r="L1581" s="7">
        <f>Tabla_cocina[[#This Row],[Ganancia Bruta]]-Tabla_cocina[[#This Row],[Costo]]</f>
        <v>30</v>
      </c>
      <c r="M1581" s="7">
        <f>Tabla_cocina[[#This Row],[Costo Unitario]]*Tabla_cocina[[#This Row],[Cantidad Ordenada]]</f>
        <v>45</v>
      </c>
      <c r="N1581" s="12">
        <f>(Tabla_cocina[[#This Row],[Ganancia Neta]]/Tabla_cocina[[#This Row],[Costo]])</f>
        <v>0.66666666666666663</v>
      </c>
      <c r="O1581" s="17">
        <f>Tabla_cocina[[#This Row],[Tiempo de Preparacion]]/1440</f>
        <v>1.9444444444444445E-2</v>
      </c>
    </row>
    <row r="1582" spans="1:15" x14ac:dyDescent="0.3">
      <c r="A1582" s="1">
        <v>641</v>
      </c>
      <c r="B1582" s="1">
        <v>2</v>
      </c>
      <c r="C1582" s="2" t="s">
        <v>22</v>
      </c>
      <c r="D1582" s="2" t="s">
        <v>99</v>
      </c>
      <c r="E1582" s="3">
        <v>14</v>
      </c>
      <c r="F1582" s="3">
        <v>23</v>
      </c>
      <c r="G1582" s="1">
        <v>2</v>
      </c>
      <c r="H1582" s="1">
        <v>29</v>
      </c>
      <c r="I1582" s="2" t="s">
        <v>6</v>
      </c>
      <c r="J1582" s="7">
        <f>Tabla_cocina[[#This Row],[Precio Unitario]]*Tabla_cocina[[#This Row],[Cantidad Ordenada]]</f>
        <v>46</v>
      </c>
      <c r="K1582" s="7">
        <f>Tabla_cocina[[#This Row],[Total del Pedido]]</f>
        <v>46</v>
      </c>
      <c r="L1582" s="7">
        <f>Tabla_cocina[[#This Row],[Ganancia Bruta]]-Tabla_cocina[[#This Row],[Costo]]</f>
        <v>18</v>
      </c>
      <c r="M1582" s="7">
        <f>Tabla_cocina[[#This Row],[Costo Unitario]]*Tabla_cocina[[#This Row],[Cantidad Ordenada]]</f>
        <v>28</v>
      </c>
      <c r="N1582" s="12">
        <f>(Tabla_cocina[[#This Row],[Ganancia Neta]]/Tabla_cocina[[#This Row],[Costo]])</f>
        <v>0.6428571428571429</v>
      </c>
      <c r="O1582" s="17">
        <f>Tabla_cocina[[#This Row],[Tiempo de Preparacion]]/1440</f>
        <v>2.013888888888889E-2</v>
      </c>
    </row>
    <row r="1583" spans="1:15" x14ac:dyDescent="0.3">
      <c r="A1583" s="1">
        <v>642</v>
      </c>
      <c r="B1583" s="1">
        <v>15</v>
      </c>
      <c r="C1583" s="2" t="s">
        <v>23</v>
      </c>
      <c r="D1583" s="2" t="s">
        <v>100</v>
      </c>
      <c r="E1583" s="3">
        <v>13</v>
      </c>
      <c r="F1583" s="3">
        <v>21</v>
      </c>
      <c r="G1583" s="1">
        <v>3</v>
      </c>
      <c r="H1583" s="1">
        <v>6</v>
      </c>
      <c r="I1583" s="2" t="s">
        <v>8</v>
      </c>
      <c r="J1583" s="7">
        <f>Tabla_cocina[[#This Row],[Precio Unitario]]*Tabla_cocina[[#This Row],[Cantidad Ordenada]]</f>
        <v>63</v>
      </c>
      <c r="K1583" s="7">
        <f>Tabla_cocina[[#This Row],[Total del Pedido]]</f>
        <v>63</v>
      </c>
      <c r="L1583" s="7">
        <f>Tabla_cocina[[#This Row],[Ganancia Bruta]]-Tabla_cocina[[#This Row],[Costo]]</f>
        <v>24</v>
      </c>
      <c r="M1583" s="7">
        <f>Tabla_cocina[[#This Row],[Costo Unitario]]*Tabla_cocina[[#This Row],[Cantidad Ordenada]]</f>
        <v>39</v>
      </c>
      <c r="N1583" s="12">
        <f>(Tabla_cocina[[#This Row],[Ganancia Neta]]/Tabla_cocina[[#This Row],[Costo]])</f>
        <v>0.61538461538461542</v>
      </c>
      <c r="O1583" s="17">
        <f>Tabla_cocina[[#This Row],[Tiempo de Preparacion]]/1440</f>
        <v>4.1666666666666666E-3</v>
      </c>
    </row>
    <row r="1584" spans="1:15" x14ac:dyDescent="0.3">
      <c r="A1584" s="1">
        <v>642</v>
      </c>
      <c r="B1584" s="1">
        <v>15</v>
      </c>
      <c r="C1584" s="2" t="s">
        <v>25</v>
      </c>
      <c r="D1584" s="2" t="s">
        <v>102</v>
      </c>
      <c r="E1584" s="3">
        <v>15</v>
      </c>
      <c r="F1584" s="3">
        <v>26</v>
      </c>
      <c r="G1584" s="1">
        <v>1</v>
      </c>
      <c r="H1584" s="1">
        <v>57</v>
      </c>
      <c r="I1584" s="2" t="s">
        <v>8</v>
      </c>
      <c r="J1584" s="7">
        <f>Tabla_cocina[[#This Row],[Precio Unitario]]*Tabla_cocina[[#This Row],[Cantidad Ordenada]]</f>
        <v>26</v>
      </c>
      <c r="K1584" s="7">
        <f>Tabla_cocina[[#This Row],[Total del Pedido]]</f>
        <v>26</v>
      </c>
      <c r="L1584" s="7">
        <f>Tabla_cocina[[#This Row],[Ganancia Bruta]]-Tabla_cocina[[#This Row],[Costo]]</f>
        <v>11</v>
      </c>
      <c r="M1584" s="7">
        <f>Tabla_cocina[[#This Row],[Costo Unitario]]*Tabla_cocina[[#This Row],[Cantidad Ordenada]]</f>
        <v>15</v>
      </c>
      <c r="N1584" s="12">
        <f>(Tabla_cocina[[#This Row],[Ganancia Neta]]/Tabla_cocina[[#This Row],[Costo]])</f>
        <v>0.73333333333333328</v>
      </c>
      <c r="O1584" s="17">
        <f>Tabla_cocina[[#This Row],[Tiempo de Preparacion]]/1440</f>
        <v>3.9583333333333331E-2</v>
      </c>
    </row>
    <row r="1585" spans="1:15" x14ac:dyDescent="0.3">
      <c r="A1585" s="1">
        <v>642</v>
      </c>
      <c r="B1585" s="1">
        <v>15</v>
      </c>
      <c r="C1585" s="2" t="s">
        <v>13</v>
      </c>
      <c r="D1585" s="2" t="s">
        <v>90</v>
      </c>
      <c r="E1585" s="3">
        <v>17</v>
      </c>
      <c r="F1585" s="3">
        <v>29</v>
      </c>
      <c r="G1585" s="1">
        <v>3</v>
      </c>
      <c r="H1585" s="1">
        <v>18</v>
      </c>
      <c r="I1585" s="2" t="s">
        <v>8</v>
      </c>
      <c r="J1585" s="7">
        <f>Tabla_cocina[[#This Row],[Precio Unitario]]*Tabla_cocina[[#This Row],[Cantidad Ordenada]]</f>
        <v>87</v>
      </c>
      <c r="K1585" s="7">
        <f>Tabla_cocina[[#This Row],[Total del Pedido]]</f>
        <v>87</v>
      </c>
      <c r="L1585" s="7">
        <f>Tabla_cocina[[#This Row],[Ganancia Bruta]]-Tabla_cocina[[#This Row],[Costo]]</f>
        <v>36</v>
      </c>
      <c r="M1585" s="7">
        <f>Tabla_cocina[[#This Row],[Costo Unitario]]*Tabla_cocina[[#This Row],[Cantidad Ordenada]]</f>
        <v>51</v>
      </c>
      <c r="N1585" s="12">
        <f>(Tabla_cocina[[#This Row],[Ganancia Neta]]/Tabla_cocina[[#This Row],[Costo]])</f>
        <v>0.70588235294117652</v>
      </c>
      <c r="O1585" s="17">
        <f>Tabla_cocina[[#This Row],[Tiempo de Preparacion]]/1440</f>
        <v>1.2500000000000001E-2</v>
      </c>
    </row>
    <row r="1586" spans="1:15" x14ac:dyDescent="0.3">
      <c r="A1586" s="1">
        <v>643</v>
      </c>
      <c r="B1586" s="1">
        <v>17</v>
      </c>
      <c r="C1586" s="2" t="s">
        <v>14</v>
      </c>
      <c r="D1586" s="2" t="s">
        <v>91</v>
      </c>
      <c r="E1586" s="3">
        <v>20</v>
      </c>
      <c r="F1586" s="3">
        <v>33</v>
      </c>
      <c r="G1586" s="1">
        <v>1</v>
      </c>
      <c r="H1586" s="1">
        <v>18</v>
      </c>
      <c r="I1586" s="2" t="s">
        <v>6</v>
      </c>
      <c r="J1586" s="7">
        <f>Tabla_cocina[[#This Row],[Precio Unitario]]*Tabla_cocina[[#This Row],[Cantidad Ordenada]]</f>
        <v>33</v>
      </c>
      <c r="K1586" s="7">
        <f>Tabla_cocina[[#This Row],[Total del Pedido]]</f>
        <v>33</v>
      </c>
      <c r="L1586" s="7">
        <f>Tabla_cocina[[#This Row],[Ganancia Bruta]]-Tabla_cocina[[#This Row],[Costo]]</f>
        <v>13</v>
      </c>
      <c r="M1586" s="7">
        <f>Tabla_cocina[[#This Row],[Costo Unitario]]*Tabla_cocina[[#This Row],[Cantidad Ordenada]]</f>
        <v>20</v>
      </c>
      <c r="N1586" s="12">
        <f>(Tabla_cocina[[#This Row],[Ganancia Neta]]/Tabla_cocina[[#This Row],[Costo]])</f>
        <v>0.65</v>
      </c>
      <c r="O1586" s="17">
        <f>Tabla_cocina[[#This Row],[Tiempo de Preparacion]]/1440</f>
        <v>1.2500000000000001E-2</v>
      </c>
    </row>
    <row r="1587" spans="1:15" x14ac:dyDescent="0.3">
      <c r="A1587" s="1">
        <v>644</v>
      </c>
      <c r="B1587" s="1">
        <v>9</v>
      </c>
      <c r="C1587" s="2" t="s">
        <v>9</v>
      </c>
      <c r="D1587" s="2" t="s">
        <v>86</v>
      </c>
      <c r="E1587" s="3">
        <v>19</v>
      </c>
      <c r="F1587" s="3">
        <v>31</v>
      </c>
      <c r="G1587" s="1">
        <v>3</v>
      </c>
      <c r="H1587" s="1">
        <v>51</v>
      </c>
      <c r="I1587" s="2" t="s">
        <v>6</v>
      </c>
      <c r="J1587" s="7">
        <f>Tabla_cocina[[#This Row],[Precio Unitario]]*Tabla_cocina[[#This Row],[Cantidad Ordenada]]</f>
        <v>93</v>
      </c>
      <c r="K1587" s="7">
        <f>Tabla_cocina[[#This Row],[Total del Pedido]]</f>
        <v>93</v>
      </c>
      <c r="L1587" s="7">
        <f>Tabla_cocina[[#This Row],[Ganancia Bruta]]-Tabla_cocina[[#This Row],[Costo]]</f>
        <v>36</v>
      </c>
      <c r="M1587" s="7">
        <f>Tabla_cocina[[#This Row],[Costo Unitario]]*Tabla_cocina[[#This Row],[Cantidad Ordenada]]</f>
        <v>57</v>
      </c>
      <c r="N1587" s="12">
        <f>(Tabla_cocina[[#This Row],[Ganancia Neta]]/Tabla_cocina[[#This Row],[Costo]])</f>
        <v>0.63157894736842102</v>
      </c>
      <c r="O1587" s="17">
        <f>Tabla_cocina[[#This Row],[Tiempo de Preparacion]]/1440</f>
        <v>3.5416666666666666E-2</v>
      </c>
    </row>
    <row r="1588" spans="1:15" x14ac:dyDescent="0.3">
      <c r="A1588" s="1">
        <v>645</v>
      </c>
      <c r="B1588" s="1">
        <v>6</v>
      </c>
      <c r="C1588" s="2" t="s">
        <v>14</v>
      </c>
      <c r="D1588" s="2" t="s">
        <v>91</v>
      </c>
      <c r="E1588" s="3">
        <v>20</v>
      </c>
      <c r="F1588" s="3">
        <v>33</v>
      </c>
      <c r="G1588" s="1">
        <v>3</v>
      </c>
      <c r="H1588" s="1">
        <v>43</v>
      </c>
      <c r="I1588" s="2" t="s">
        <v>8</v>
      </c>
      <c r="J1588" s="7">
        <f>Tabla_cocina[[#This Row],[Precio Unitario]]*Tabla_cocina[[#This Row],[Cantidad Ordenada]]</f>
        <v>99</v>
      </c>
      <c r="K1588" s="7">
        <f>Tabla_cocina[[#This Row],[Total del Pedido]]</f>
        <v>99</v>
      </c>
      <c r="L1588" s="7">
        <f>Tabla_cocina[[#This Row],[Ganancia Bruta]]-Tabla_cocina[[#This Row],[Costo]]</f>
        <v>39</v>
      </c>
      <c r="M1588" s="7">
        <f>Tabla_cocina[[#This Row],[Costo Unitario]]*Tabla_cocina[[#This Row],[Cantidad Ordenada]]</f>
        <v>60</v>
      </c>
      <c r="N1588" s="12">
        <f>(Tabla_cocina[[#This Row],[Ganancia Neta]]/Tabla_cocina[[#This Row],[Costo]])</f>
        <v>0.65</v>
      </c>
      <c r="O1588" s="17">
        <f>Tabla_cocina[[#This Row],[Tiempo de Preparacion]]/1440</f>
        <v>2.9861111111111113E-2</v>
      </c>
    </row>
    <row r="1589" spans="1:15" x14ac:dyDescent="0.3">
      <c r="A1589" s="1">
        <v>645</v>
      </c>
      <c r="B1589" s="1">
        <v>6</v>
      </c>
      <c r="C1589" s="2" t="s">
        <v>10</v>
      </c>
      <c r="D1589" s="2" t="s">
        <v>87</v>
      </c>
      <c r="E1589" s="3">
        <v>16</v>
      </c>
      <c r="F1589" s="3">
        <v>27</v>
      </c>
      <c r="G1589" s="1">
        <v>3</v>
      </c>
      <c r="H1589" s="1">
        <v>54</v>
      </c>
      <c r="I1589" s="2" t="s">
        <v>6</v>
      </c>
      <c r="J1589" s="7">
        <f>Tabla_cocina[[#This Row],[Precio Unitario]]*Tabla_cocina[[#This Row],[Cantidad Ordenada]]</f>
        <v>81</v>
      </c>
      <c r="K1589" s="7">
        <f>Tabla_cocina[[#This Row],[Total del Pedido]]</f>
        <v>81</v>
      </c>
      <c r="L1589" s="7">
        <f>Tabla_cocina[[#This Row],[Ganancia Bruta]]-Tabla_cocina[[#This Row],[Costo]]</f>
        <v>33</v>
      </c>
      <c r="M1589" s="7">
        <f>Tabla_cocina[[#This Row],[Costo Unitario]]*Tabla_cocina[[#This Row],[Cantidad Ordenada]]</f>
        <v>48</v>
      </c>
      <c r="N1589" s="12">
        <f>(Tabla_cocina[[#This Row],[Ganancia Neta]]/Tabla_cocina[[#This Row],[Costo]])</f>
        <v>0.6875</v>
      </c>
      <c r="O1589" s="17">
        <f>Tabla_cocina[[#This Row],[Tiempo de Preparacion]]/1440</f>
        <v>3.7499999999999999E-2</v>
      </c>
    </row>
    <row r="1590" spans="1:15" x14ac:dyDescent="0.3">
      <c r="A1590" s="1">
        <v>646</v>
      </c>
      <c r="B1590" s="1">
        <v>12</v>
      </c>
      <c r="C1590" s="2" t="s">
        <v>17</v>
      </c>
      <c r="D1590" s="2" t="s">
        <v>94</v>
      </c>
      <c r="E1590" s="3">
        <v>21</v>
      </c>
      <c r="F1590" s="3">
        <v>35</v>
      </c>
      <c r="G1590" s="1">
        <v>2</v>
      </c>
      <c r="H1590" s="1">
        <v>36</v>
      </c>
      <c r="I1590" s="2" t="s">
        <v>6</v>
      </c>
      <c r="J1590" s="7">
        <f>Tabla_cocina[[#This Row],[Precio Unitario]]*Tabla_cocina[[#This Row],[Cantidad Ordenada]]</f>
        <v>70</v>
      </c>
      <c r="K1590" s="7">
        <f>Tabla_cocina[[#This Row],[Total del Pedido]]</f>
        <v>70</v>
      </c>
      <c r="L1590" s="7">
        <f>Tabla_cocina[[#This Row],[Ganancia Bruta]]-Tabla_cocina[[#This Row],[Costo]]</f>
        <v>28</v>
      </c>
      <c r="M1590" s="7">
        <f>Tabla_cocina[[#This Row],[Costo Unitario]]*Tabla_cocina[[#This Row],[Cantidad Ordenada]]</f>
        <v>42</v>
      </c>
      <c r="N1590" s="12">
        <f>(Tabla_cocina[[#This Row],[Ganancia Neta]]/Tabla_cocina[[#This Row],[Costo]])</f>
        <v>0.66666666666666663</v>
      </c>
      <c r="O1590" s="17">
        <f>Tabla_cocina[[#This Row],[Tiempo de Preparacion]]/1440</f>
        <v>2.5000000000000001E-2</v>
      </c>
    </row>
    <row r="1591" spans="1:15" x14ac:dyDescent="0.3">
      <c r="A1591" s="1">
        <v>647</v>
      </c>
      <c r="B1591" s="1">
        <v>12</v>
      </c>
      <c r="C1591" s="2" t="s">
        <v>24</v>
      </c>
      <c r="D1591" s="2" t="s">
        <v>101</v>
      </c>
      <c r="E1591" s="3">
        <v>10</v>
      </c>
      <c r="F1591" s="3">
        <v>18</v>
      </c>
      <c r="G1591" s="1">
        <v>2</v>
      </c>
      <c r="H1591" s="1">
        <v>13</v>
      </c>
      <c r="I1591" s="2" t="s">
        <v>8</v>
      </c>
      <c r="J1591" s="7">
        <f>Tabla_cocina[[#This Row],[Precio Unitario]]*Tabla_cocina[[#This Row],[Cantidad Ordenada]]</f>
        <v>36</v>
      </c>
      <c r="K1591" s="7">
        <f>Tabla_cocina[[#This Row],[Total del Pedido]]</f>
        <v>36</v>
      </c>
      <c r="L1591" s="7">
        <f>Tabla_cocina[[#This Row],[Ganancia Bruta]]-Tabla_cocina[[#This Row],[Costo]]</f>
        <v>16</v>
      </c>
      <c r="M1591" s="7">
        <f>Tabla_cocina[[#This Row],[Costo Unitario]]*Tabla_cocina[[#This Row],[Cantidad Ordenada]]</f>
        <v>20</v>
      </c>
      <c r="N1591" s="12">
        <f>(Tabla_cocina[[#This Row],[Ganancia Neta]]/Tabla_cocina[[#This Row],[Costo]])</f>
        <v>0.8</v>
      </c>
      <c r="O1591" s="17">
        <f>Tabla_cocina[[#This Row],[Tiempo de Preparacion]]/1440</f>
        <v>9.0277777777777769E-3</v>
      </c>
    </row>
    <row r="1592" spans="1:15" x14ac:dyDescent="0.3">
      <c r="A1592" s="1">
        <v>647</v>
      </c>
      <c r="B1592" s="1">
        <v>12</v>
      </c>
      <c r="C1592" s="2" t="s">
        <v>9</v>
      </c>
      <c r="D1592" s="2" t="s">
        <v>86</v>
      </c>
      <c r="E1592" s="3">
        <v>19</v>
      </c>
      <c r="F1592" s="3">
        <v>31</v>
      </c>
      <c r="G1592" s="1">
        <v>2</v>
      </c>
      <c r="H1592" s="1">
        <v>26</v>
      </c>
      <c r="I1592" s="2" t="s">
        <v>8</v>
      </c>
      <c r="J1592" s="7">
        <f>Tabla_cocina[[#This Row],[Precio Unitario]]*Tabla_cocina[[#This Row],[Cantidad Ordenada]]</f>
        <v>62</v>
      </c>
      <c r="K1592" s="7">
        <f>Tabla_cocina[[#This Row],[Total del Pedido]]</f>
        <v>62</v>
      </c>
      <c r="L1592" s="7">
        <f>Tabla_cocina[[#This Row],[Ganancia Bruta]]-Tabla_cocina[[#This Row],[Costo]]</f>
        <v>24</v>
      </c>
      <c r="M1592" s="7">
        <f>Tabla_cocina[[#This Row],[Costo Unitario]]*Tabla_cocina[[#This Row],[Cantidad Ordenada]]</f>
        <v>38</v>
      </c>
      <c r="N1592" s="12">
        <f>(Tabla_cocina[[#This Row],[Ganancia Neta]]/Tabla_cocina[[#This Row],[Costo]])</f>
        <v>0.63157894736842102</v>
      </c>
      <c r="O1592" s="17">
        <f>Tabla_cocina[[#This Row],[Tiempo de Preparacion]]/1440</f>
        <v>1.8055555555555554E-2</v>
      </c>
    </row>
    <row r="1593" spans="1:15" x14ac:dyDescent="0.3">
      <c r="A1593" s="1">
        <v>648</v>
      </c>
      <c r="B1593" s="1">
        <v>9</v>
      </c>
      <c r="C1593" s="2" t="s">
        <v>15</v>
      </c>
      <c r="D1593" s="2" t="s">
        <v>92</v>
      </c>
      <c r="E1593" s="3">
        <v>16</v>
      </c>
      <c r="F1593" s="3">
        <v>28</v>
      </c>
      <c r="G1593" s="1">
        <v>2</v>
      </c>
      <c r="H1593" s="1">
        <v>47</v>
      </c>
      <c r="I1593" s="2" t="s">
        <v>6</v>
      </c>
      <c r="J1593" s="7">
        <f>Tabla_cocina[[#This Row],[Precio Unitario]]*Tabla_cocina[[#This Row],[Cantidad Ordenada]]</f>
        <v>56</v>
      </c>
      <c r="K1593" s="7">
        <f>Tabla_cocina[[#This Row],[Total del Pedido]]</f>
        <v>56</v>
      </c>
      <c r="L1593" s="7">
        <f>Tabla_cocina[[#This Row],[Ganancia Bruta]]-Tabla_cocina[[#This Row],[Costo]]</f>
        <v>24</v>
      </c>
      <c r="M1593" s="7">
        <f>Tabla_cocina[[#This Row],[Costo Unitario]]*Tabla_cocina[[#This Row],[Cantidad Ordenada]]</f>
        <v>32</v>
      </c>
      <c r="N1593" s="12">
        <f>(Tabla_cocina[[#This Row],[Ganancia Neta]]/Tabla_cocina[[#This Row],[Costo]])</f>
        <v>0.75</v>
      </c>
      <c r="O1593" s="17">
        <f>Tabla_cocina[[#This Row],[Tiempo de Preparacion]]/1440</f>
        <v>3.2638888888888891E-2</v>
      </c>
    </row>
    <row r="1594" spans="1:15" x14ac:dyDescent="0.3">
      <c r="A1594" s="1">
        <v>649</v>
      </c>
      <c r="B1594" s="1">
        <v>9</v>
      </c>
      <c r="C1594" s="2" t="s">
        <v>13</v>
      </c>
      <c r="D1594" s="2" t="s">
        <v>90</v>
      </c>
      <c r="E1594" s="3">
        <v>17</v>
      </c>
      <c r="F1594" s="3">
        <v>29</v>
      </c>
      <c r="G1594" s="1">
        <v>3</v>
      </c>
      <c r="H1594" s="1">
        <v>22</v>
      </c>
      <c r="I1594" s="2" t="s">
        <v>8</v>
      </c>
      <c r="J1594" s="7">
        <f>Tabla_cocina[[#This Row],[Precio Unitario]]*Tabla_cocina[[#This Row],[Cantidad Ordenada]]</f>
        <v>87</v>
      </c>
      <c r="K1594" s="7">
        <f>Tabla_cocina[[#This Row],[Total del Pedido]]</f>
        <v>87</v>
      </c>
      <c r="L1594" s="7">
        <f>Tabla_cocina[[#This Row],[Ganancia Bruta]]-Tabla_cocina[[#This Row],[Costo]]</f>
        <v>36</v>
      </c>
      <c r="M1594" s="7">
        <f>Tabla_cocina[[#This Row],[Costo Unitario]]*Tabla_cocina[[#This Row],[Cantidad Ordenada]]</f>
        <v>51</v>
      </c>
      <c r="N1594" s="12">
        <f>(Tabla_cocina[[#This Row],[Ganancia Neta]]/Tabla_cocina[[#This Row],[Costo]])</f>
        <v>0.70588235294117652</v>
      </c>
      <c r="O1594" s="17">
        <f>Tabla_cocina[[#This Row],[Tiempo de Preparacion]]/1440</f>
        <v>1.5277777777777777E-2</v>
      </c>
    </row>
    <row r="1595" spans="1:15" x14ac:dyDescent="0.3">
      <c r="A1595" s="1">
        <v>649</v>
      </c>
      <c r="B1595" s="1">
        <v>9</v>
      </c>
      <c r="C1595" s="2" t="s">
        <v>15</v>
      </c>
      <c r="D1595" s="2" t="s">
        <v>92</v>
      </c>
      <c r="E1595" s="3">
        <v>16</v>
      </c>
      <c r="F1595" s="3">
        <v>28</v>
      </c>
      <c r="G1595" s="1">
        <v>3</v>
      </c>
      <c r="H1595" s="1">
        <v>40</v>
      </c>
      <c r="I1595" s="2" t="s">
        <v>6</v>
      </c>
      <c r="J1595" s="7">
        <f>Tabla_cocina[[#This Row],[Precio Unitario]]*Tabla_cocina[[#This Row],[Cantidad Ordenada]]</f>
        <v>84</v>
      </c>
      <c r="K1595" s="7">
        <f>Tabla_cocina[[#This Row],[Total del Pedido]]</f>
        <v>84</v>
      </c>
      <c r="L1595" s="7">
        <f>Tabla_cocina[[#This Row],[Ganancia Bruta]]-Tabla_cocina[[#This Row],[Costo]]</f>
        <v>36</v>
      </c>
      <c r="M1595" s="7">
        <f>Tabla_cocina[[#This Row],[Costo Unitario]]*Tabla_cocina[[#This Row],[Cantidad Ordenada]]</f>
        <v>48</v>
      </c>
      <c r="N1595" s="12">
        <f>(Tabla_cocina[[#This Row],[Ganancia Neta]]/Tabla_cocina[[#This Row],[Costo]])</f>
        <v>0.75</v>
      </c>
      <c r="O1595" s="17">
        <f>Tabla_cocina[[#This Row],[Tiempo de Preparacion]]/1440</f>
        <v>2.7777777777777776E-2</v>
      </c>
    </row>
    <row r="1596" spans="1:15" x14ac:dyDescent="0.3">
      <c r="A1596" s="1">
        <v>649</v>
      </c>
      <c r="B1596" s="1">
        <v>9</v>
      </c>
      <c r="C1596" s="2" t="s">
        <v>26</v>
      </c>
      <c r="D1596" s="2" t="s">
        <v>103</v>
      </c>
      <c r="E1596" s="3">
        <v>15</v>
      </c>
      <c r="F1596" s="3">
        <v>25</v>
      </c>
      <c r="G1596" s="1">
        <v>1</v>
      </c>
      <c r="H1596" s="1">
        <v>32</v>
      </c>
      <c r="I1596" s="2" t="s">
        <v>8</v>
      </c>
      <c r="J1596" s="7">
        <f>Tabla_cocina[[#This Row],[Precio Unitario]]*Tabla_cocina[[#This Row],[Cantidad Ordenada]]</f>
        <v>25</v>
      </c>
      <c r="K1596" s="7">
        <f>Tabla_cocina[[#This Row],[Total del Pedido]]</f>
        <v>25</v>
      </c>
      <c r="L1596" s="7">
        <f>Tabla_cocina[[#This Row],[Ganancia Bruta]]-Tabla_cocina[[#This Row],[Costo]]</f>
        <v>10</v>
      </c>
      <c r="M1596" s="7">
        <f>Tabla_cocina[[#This Row],[Costo Unitario]]*Tabla_cocina[[#This Row],[Cantidad Ordenada]]</f>
        <v>15</v>
      </c>
      <c r="N1596" s="12">
        <f>(Tabla_cocina[[#This Row],[Ganancia Neta]]/Tabla_cocina[[#This Row],[Costo]])</f>
        <v>0.66666666666666663</v>
      </c>
      <c r="O1596" s="17">
        <f>Tabla_cocina[[#This Row],[Tiempo de Preparacion]]/1440</f>
        <v>2.2222222222222223E-2</v>
      </c>
    </row>
    <row r="1597" spans="1:15" x14ac:dyDescent="0.3">
      <c r="A1597" s="1">
        <v>649</v>
      </c>
      <c r="B1597" s="1">
        <v>9</v>
      </c>
      <c r="C1597" s="2" t="s">
        <v>21</v>
      </c>
      <c r="D1597" s="2" t="s">
        <v>98</v>
      </c>
      <c r="E1597" s="3">
        <v>12</v>
      </c>
      <c r="F1597" s="3">
        <v>20</v>
      </c>
      <c r="G1597" s="1">
        <v>3</v>
      </c>
      <c r="H1597" s="1">
        <v>15</v>
      </c>
      <c r="I1597" s="2" t="s">
        <v>6</v>
      </c>
      <c r="J1597" s="7">
        <f>Tabla_cocina[[#This Row],[Precio Unitario]]*Tabla_cocina[[#This Row],[Cantidad Ordenada]]</f>
        <v>60</v>
      </c>
      <c r="K1597" s="7">
        <f>Tabla_cocina[[#This Row],[Total del Pedido]]</f>
        <v>60</v>
      </c>
      <c r="L1597" s="7">
        <f>Tabla_cocina[[#This Row],[Ganancia Bruta]]-Tabla_cocina[[#This Row],[Costo]]</f>
        <v>24</v>
      </c>
      <c r="M1597" s="7">
        <f>Tabla_cocina[[#This Row],[Costo Unitario]]*Tabla_cocina[[#This Row],[Cantidad Ordenada]]</f>
        <v>36</v>
      </c>
      <c r="N1597" s="12">
        <f>(Tabla_cocina[[#This Row],[Ganancia Neta]]/Tabla_cocina[[#This Row],[Costo]])</f>
        <v>0.66666666666666663</v>
      </c>
      <c r="O1597" s="17">
        <f>Tabla_cocina[[#This Row],[Tiempo de Preparacion]]/1440</f>
        <v>1.0416666666666666E-2</v>
      </c>
    </row>
    <row r="1598" spans="1:15" x14ac:dyDescent="0.3">
      <c r="A1598" s="1">
        <v>650</v>
      </c>
      <c r="B1598" s="1">
        <v>11</v>
      </c>
      <c r="C1598" s="2" t="s">
        <v>23</v>
      </c>
      <c r="D1598" s="2" t="s">
        <v>100</v>
      </c>
      <c r="E1598" s="3">
        <v>13</v>
      </c>
      <c r="F1598" s="3">
        <v>21</v>
      </c>
      <c r="G1598" s="1">
        <v>2</v>
      </c>
      <c r="H1598" s="1">
        <v>18</v>
      </c>
      <c r="I1598" s="2" t="s">
        <v>8</v>
      </c>
      <c r="J1598" s="7">
        <f>Tabla_cocina[[#This Row],[Precio Unitario]]*Tabla_cocina[[#This Row],[Cantidad Ordenada]]</f>
        <v>42</v>
      </c>
      <c r="K1598" s="7">
        <f>Tabla_cocina[[#This Row],[Total del Pedido]]</f>
        <v>42</v>
      </c>
      <c r="L1598" s="7">
        <f>Tabla_cocina[[#This Row],[Ganancia Bruta]]-Tabla_cocina[[#This Row],[Costo]]</f>
        <v>16</v>
      </c>
      <c r="M1598" s="7">
        <f>Tabla_cocina[[#This Row],[Costo Unitario]]*Tabla_cocina[[#This Row],[Cantidad Ordenada]]</f>
        <v>26</v>
      </c>
      <c r="N1598" s="12">
        <f>(Tabla_cocina[[#This Row],[Ganancia Neta]]/Tabla_cocina[[#This Row],[Costo]])</f>
        <v>0.61538461538461542</v>
      </c>
      <c r="O1598" s="17">
        <f>Tabla_cocina[[#This Row],[Tiempo de Preparacion]]/1440</f>
        <v>1.2500000000000001E-2</v>
      </c>
    </row>
    <row r="1599" spans="1:15" x14ac:dyDescent="0.3">
      <c r="A1599" s="1">
        <v>650</v>
      </c>
      <c r="B1599" s="1">
        <v>11</v>
      </c>
      <c r="C1599" s="2" t="s">
        <v>13</v>
      </c>
      <c r="D1599" s="2" t="s">
        <v>90</v>
      </c>
      <c r="E1599" s="3">
        <v>17</v>
      </c>
      <c r="F1599" s="3">
        <v>29</v>
      </c>
      <c r="G1599" s="1">
        <v>2</v>
      </c>
      <c r="H1599" s="1">
        <v>35</v>
      </c>
      <c r="I1599" s="2" t="s">
        <v>8</v>
      </c>
      <c r="J1599" s="7">
        <f>Tabla_cocina[[#This Row],[Precio Unitario]]*Tabla_cocina[[#This Row],[Cantidad Ordenada]]</f>
        <v>58</v>
      </c>
      <c r="K1599" s="7">
        <f>Tabla_cocina[[#This Row],[Total del Pedido]]</f>
        <v>58</v>
      </c>
      <c r="L1599" s="7">
        <f>Tabla_cocina[[#This Row],[Ganancia Bruta]]-Tabla_cocina[[#This Row],[Costo]]</f>
        <v>24</v>
      </c>
      <c r="M1599" s="7">
        <f>Tabla_cocina[[#This Row],[Costo Unitario]]*Tabla_cocina[[#This Row],[Cantidad Ordenada]]</f>
        <v>34</v>
      </c>
      <c r="N1599" s="12">
        <f>(Tabla_cocina[[#This Row],[Ganancia Neta]]/Tabla_cocina[[#This Row],[Costo]])</f>
        <v>0.70588235294117652</v>
      </c>
      <c r="O1599" s="17">
        <f>Tabla_cocina[[#This Row],[Tiempo de Preparacion]]/1440</f>
        <v>2.4305555555555556E-2</v>
      </c>
    </row>
    <row r="1600" spans="1:15" x14ac:dyDescent="0.3">
      <c r="A1600" s="1">
        <v>650</v>
      </c>
      <c r="B1600" s="1">
        <v>11</v>
      </c>
      <c r="C1600" s="2" t="s">
        <v>18</v>
      </c>
      <c r="D1600" s="2" t="s">
        <v>95</v>
      </c>
      <c r="E1600" s="3">
        <v>19</v>
      </c>
      <c r="F1600" s="3">
        <v>32</v>
      </c>
      <c r="G1600" s="1">
        <v>1</v>
      </c>
      <c r="H1600" s="1">
        <v>12</v>
      </c>
      <c r="I1600" s="2" t="s">
        <v>8</v>
      </c>
      <c r="J1600" s="7">
        <f>Tabla_cocina[[#This Row],[Precio Unitario]]*Tabla_cocina[[#This Row],[Cantidad Ordenada]]</f>
        <v>32</v>
      </c>
      <c r="K1600" s="7">
        <f>Tabla_cocina[[#This Row],[Total del Pedido]]</f>
        <v>32</v>
      </c>
      <c r="L1600" s="7">
        <f>Tabla_cocina[[#This Row],[Ganancia Bruta]]-Tabla_cocina[[#This Row],[Costo]]</f>
        <v>13</v>
      </c>
      <c r="M1600" s="7">
        <f>Tabla_cocina[[#This Row],[Costo Unitario]]*Tabla_cocina[[#This Row],[Cantidad Ordenada]]</f>
        <v>19</v>
      </c>
      <c r="N1600" s="12">
        <f>(Tabla_cocina[[#This Row],[Ganancia Neta]]/Tabla_cocina[[#This Row],[Costo]])</f>
        <v>0.68421052631578949</v>
      </c>
      <c r="O1600" s="17">
        <f>Tabla_cocina[[#This Row],[Tiempo de Preparacion]]/1440</f>
        <v>8.3333333333333332E-3</v>
      </c>
    </row>
    <row r="1601" spans="1:15" x14ac:dyDescent="0.3">
      <c r="A1601" s="1">
        <v>650</v>
      </c>
      <c r="B1601" s="1">
        <v>11</v>
      </c>
      <c r="C1601" s="2" t="s">
        <v>17</v>
      </c>
      <c r="D1601" s="2" t="s">
        <v>94</v>
      </c>
      <c r="E1601" s="3">
        <v>21</v>
      </c>
      <c r="F1601" s="3">
        <v>35</v>
      </c>
      <c r="G1601" s="1">
        <v>3</v>
      </c>
      <c r="H1601" s="1">
        <v>11</v>
      </c>
      <c r="I1601" s="2" t="s">
        <v>6</v>
      </c>
      <c r="J1601" s="7">
        <f>Tabla_cocina[[#This Row],[Precio Unitario]]*Tabla_cocina[[#This Row],[Cantidad Ordenada]]</f>
        <v>105</v>
      </c>
      <c r="K1601" s="7">
        <f>Tabla_cocina[[#This Row],[Total del Pedido]]</f>
        <v>105</v>
      </c>
      <c r="L1601" s="7">
        <f>Tabla_cocina[[#This Row],[Ganancia Bruta]]-Tabla_cocina[[#This Row],[Costo]]</f>
        <v>42</v>
      </c>
      <c r="M1601" s="7">
        <f>Tabla_cocina[[#This Row],[Costo Unitario]]*Tabla_cocina[[#This Row],[Cantidad Ordenada]]</f>
        <v>63</v>
      </c>
      <c r="N1601" s="12">
        <f>(Tabla_cocina[[#This Row],[Ganancia Neta]]/Tabla_cocina[[#This Row],[Costo]])</f>
        <v>0.66666666666666663</v>
      </c>
      <c r="O1601" s="17">
        <f>Tabla_cocina[[#This Row],[Tiempo de Preparacion]]/1440</f>
        <v>7.6388888888888886E-3</v>
      </c>
    </row>
    <row r="1602" spans="1:15" x14ac:dyDescent="0.3">
      <c r="A1602" s="1">
        <v>651</v>
      </c>
      <c r="B1602" s="1">
        <v>16</v>
      </c>
      <c r="C1602" s="2" t="s">
        <v>11</v>
      </c>
      <c r="D1602" s="2" t="s">
        <v>88</v>
      </c>
      <c r="E1602" s="3">
        <v>25</v>
      </c>
      <c r="F1602" s="3">
        <v>40</v>
      </c>
      <c r="G1602" s="1">
        <v>2</v>
      </c>
      <c r="H1602" s="1">
        <v>50</v>
      </c>
      <c r="I1602" s="2" t="s">
        <v>6</v>
      </c>
      <c r="J1602" s="7">
        <f>Tabla_cocina[[#This Row],[Precio Unitario]]*Tabla_cocina[[#This Row],[Cantidad Ordenada]]</f>
        <v>80</v>
      </c>
      <c r="K1602" s="7">
        <f>Tabla_cocina[[#This Row],[Total del Pedido]]</f>
        <v>80</v>
      </c>
      <c r="L1602" s="7">
        <f>Tabla_cocina[[#This Row],[Ganancia Bruta]]-Tabla_cocina[[#This Row],[Costo]]</f>
        <v>30</v>
      </c>
      <c r="M1602" s="7">
        <f>Tabla_cocina[[#This Row],[Costo Unitario]]*Tabla_cocina[[#This Row],[Cantidad Ordenada]]</f>
        <v>50</v>
      </c>
      <c r="N1602" s="12">
        <f>(Tabla_cocina[[#This Row],[Ganancia Neta]]/Tabla_cocina[[#This Row],[Costo]])</f>
        <v>0.6</v>
      </c>
      <c r="O1602" s="17">
        <f>Tabla_cocina[[#This Row],[Tiempo de Preparacion]]/1440</f>
        <v>3.4722222222222224E-2</v>
      </c>
    </row>
    <row r="1603" spans="1:15" x14ac:dyDescent="0.3">
      <c r="A1603" s="1">
        <v>651</v>
      </c>
      <c r="B1603" s="1">
        <v>16</v>
      </c>
      <c r="C1603" s="2" t="s">
        <v>23</v>
      </c>
      <c r="D1603" s="2" t="s">
        <v>100</v>
      </c>
      <c r="E1603" s="3">
        <v>13</v>
      </c>
      <c r="F1603" s="3">
        <v>21</v>
      </c>
      <c r="G1603" s="1">
        <v>3</v>
      </c>
      <c r="H1603" s="1">
        <v>9</v>
      </c>
      <c r="I1603" s="2" t="s">
        <v>6</v>
      </c>
      <c r="J1603" s="7">
        <f>Tabla_cocina[[#This Row],[Precio Unitario]]*Tabla_cocina[[#This Row],[Cantidad Ordenada]]</f>
        <v>63</v>
      </c>
      <c r="K1603" s="7">
        <f>Tabla_cocina[[#This Row],[Total del Pedido]]</f>
        <v>63</v>
      </c>
      <c r="L1603" s="7">
        <f>Tabla_cocina[[#This Row],[Ganancia Bruta]]-Tabla_cocina[[#This Row],[Costo]]</f>
        <v>24</v>
      </c>
      <c r="M1603" s="7">
        <f>Tabla_cocina[[#This Row],[Costo Unitario]]*Tabla_cocina[[#This Row],[Cantidad Ordenada]]</f>
        <v>39</v>
      </c>
      <c r="N1603" s="12">
        <f>(Tabla_cocina[[#This Row],[Ganancia Neta]]/Tabla_cocina[[#This Row],[Costo]])</f>
        <v>0.61538461538461542</v>
      </c>
      <c r="O1603" s="17">
        <f>Tabla_cocina[[#This Row],[Tiempo de Preparacion]]/1440</f>
        <v>6.2500000000000003E-3</v>
      </c>
    </row>
    <row r="1604" spans="1:15" x14ac:dyDescent="0.3">
      <c r="A1604" s="1">
        <v>651</v>
      </c>
      <c r="B1604" s="1">
        <v>16</v>
      </c>
      <c r="C1604" s="2" t="s">
        <v>14</v>
      </c>
      <c r="D1604" s="2" t="s">
        <v>91</v>
      </c>
      <c r="E1604" s="3">
        <v>20</v>
      </c>
      <c r="F1604" s="3">
        <v>33</v>
      </c>
      <c r="G1604" s="1">
        <v>2</v>
      </c>
      <c r="H1604" s="1">
        <v>29</v>
      </c>
      <c r="I1604" s="2" t="s">
        <v>6</v>
      </c>
      <c r="J1604" s="7">
        <f>Tabla_cocina[[#This Row],[Precio Unitario]]*Tabla_cocina[[#This Row],[Cantidad Ordenada]]</f>
        <v>66</v>
      </c>
      <c r="K1604" s="7">
        <f>Tabla_cocina[[#This Row],[Total del Pedido]]</f>
        <v>66</v>
      </c>
      <c r="L1604" s="7">
        <f>Tabla_cocina[[#This Row],[Ganancia Bruta]]-Tabla_cocina[[#This Row],[Costo]]</f>
        <v>26</v>
      </c>
      <c r="M1604" s="7">
        <f>Tabla_cocina[[#This Row],[Costo Unitario]]*Tabla_cocina[[#This Row],[Cantidad Ordenada]]</f>
        <v>40</v>
      </c>
      <c r="N1604" s="12">
        <f>(Tabla_cocina[[#This Row],[Ganancia Neta]]/Tabla_cocina[[#This Row],[Costo]])</f>
        <v>0.65</v>
      </c>
      <c r="O1604" s="17">
        <f>Tabla_cocina[[#This Row],[Tiempo de Preparacion]]/1440</f>
        <v>2.013888888888889E-2</v>
      </c>
    </row>
    <row r="1605" spans="1:15" x14ac:dyDescent="0.3">
      <c r="A1605" s="1">
        <v>652</v>
      </c>
      <c r="B1605" s="1">
        <v>14</v>
      </c>
      <c r="C1605" s="2" t="s">
        <v>9</v>
      </c>
      <c r="D1605" s="2" t="s">
        <v>86</v>
      </c>
      <c r="E1605" s="3">
        <v>19</v>
      </c>
      <c r="F1605" s="3">
        <v>31</v>
      </c>
      <c r="G1605" s="1">
        <v>2</v>
      </c>
      <c r="H1605" s="1">
        <v>12</v>
      </c>
      <c r="I1605" s="2" t="s">
        <v>6</v>
      </c>
      <c r="J1605" s="7">
        <f>Tabla_cocina[[#This Row],[Precio Unitario]]*Tabla_cocina[[#This Row],[Cantidad Ordenada]]</f>
        <v>62</v>
      </c>
      <c r="K1605" s="7">
        <f>Tabla_cocina[[#This Row],[Total del Pedido]]</f>
        <v>62</v>
      </c>
      <c r="L1605" s="7">
        <f>Tabla_cocina[[#This Row],[Ganancia Bruta]]-Tabla_cocina[[#This Row],[Costo]]</f>
        <v>24</v>
      </c>
      <c r="M1605" s="7">
        <f>Tabla_cocina[[#This Row],[Costo Unitario]]*Tabla_cocina[[#This Row],[Cantidad Ordenada]]</f>
        <v>38</v>
      </c>
      <c r="N1605" s="12">
        <f>(Tabla_cocina[[#This Row],[Ganancia Neta]]/Tabla_cocina[[#This Row],[Costo]])</f>
        <v>0.63157894736842102</v>
      </c>
      <c r="O1605" s="17">
        <f>Tabla_cocina[[#This Row],[Tiempo de Preparacion]]/1440</f>
        <v>8.3333333333333332E-3</v>
      </c>
    </row>
    <row r="1606" spans="1:15" x14ac:dyDescent="0.3">
      <c r="A1606" s="1">
        <v>652</v>
      </c>
      <c r="B1606" s="1">
        <v>14</v>
      </c>
      <c r="C1606" s="2" t="s">
        <v>12</v>
      </c>
      <c r="D1606" s="2" t="s">
        <v>89</v>
      </c>
      <c r="E1606" s="3">
        <v>22</v>
      </c>
      <c r="F1606" s="3">
        <v>36</v>
      </c>
      <c r="G1606" s="1">
        <v>3</v>
      </c>
      <c r="H1606" s="1">
        <v>38</v>
      </c>
      <c r="I1606" s="2" t="s">
        <v>8</v>
      </c>
      <c r="J1606" s="7">
        <f>Tabla_cocina[[#This Row],[Precio Unitario]]*Tabla_cocina[[#This Row],[Cantidad Ordenada]]</f>
        <v>108</v>
      </c>
      <c r="K1606" s="7">
        <f>Tabla_cocina[[#This Row],[Total del Pedido]]</f>
        <v>108</v>
      </c>
      <c r="L1606" s="7">
        <f>Tabla_cocina[[#This Row],[Ganancia Bruta]]-Tabla_cocina[[#This Row],[Costo]]</f>
        <v>42</v>
      </c>
      <c r="M1606" s="7">
        <f>Tabla_cocina[[#This Row],[Costo Unitario]]*Tabla_cocina[[#This Row],[Cantidad Ordenada]]</f>
        <v>66</v>
      </c>
      <c r="N1606" s="12">
        <f>(Tabla_cocina[[#This Row],[Ganancia Neta]]/Tabla_cocina[[#This Row],[Costo]])</f>
        <v>0.63636363636363635</v>
      </c>
      <c r="O1606" s="17">
        <f>Tabla_cocina[[#This Row],[Tiempo de Preparacion]]/1440</f>
        <v>2.6388888888888889E-2</v>
      </c>
    </row>
    <row r="1607" spans="1:15" x14ac:dyDescent="0.3">
      <c r="A1607" s="1">
        <v>653</v>
      </c>
      <c r="B1607" s="1">
        <v>13</v>
      </c>
      <c r="C1607" s="2" t="s">
        <v>15</v>
      </c>
      <c r="D1607" s="2" t="s">
        <v>92</v>
      </c>
      <c r="E1607" s="3">
        <v>16</v>
      </c>
      <c r="F1607" s="3">
        <v>28</v>
      </c>
      <c r="G1607" s="1">
        <v>3</v>
      </c>
      <c r="H1607" s="1">
        <v>51</v>
      </c>
      <c r="I1607" s="2" t="s">
        <v>8</v>
      </c>
      <c r="J1607" s="7">
        <f>Tabla_cocina[[#This Row],[Precio Unitario]]*Tabla_cocina[[#This Row],[Cantidad Ordenada]]</f>
        <v>84</v>
      </c>
      <c r="K1607" s="7">
        <f>Tabla_cocina[[#This Row],[Total del Pedido]]</f>
        <v>84</v>
      </c>
      <c r="L1607" s="7">
        <f>Tabla_cocina[[#This Row],[Ganancia Bruta]]-Tabla_cocina[[#This Row],[Costo]]</f>
        <v>36</v>
      </c>
      <c r="M1607" s="7">
        <f>Tabla_cocina[[#This Row],[Costo Unitario]]*Tabla_cocina[[#This Row],[Cantidad Ordenada]]</f>
        <v>48</v>
      </c>
      <c r="N1607" s="12">
        <f>(Tabla_cocina[[#This Row],[Ganancia Neta]]/Tabla_cocina[[#This Row],[Costo]])</f>
        <v>0.75</v>
      </c>
      <c r="O1607" s="17">
        <f>Tabla_cocina[[#This Row],[Tiempo de Preparacion]]/1440</f>
        <v>3.5416666666666666E-2</v>
      </c>
    </row>
    <row r="1608" spans="1:15" x14ac:dyDescent="0.3">
      <c r="A1608" s="1">
        <v>653</v>
      </c>
      <c r="B1608" s="1">
        <v>13</v>
      </c>
      <c r="C1608" s="2" t="s">
        <v>7</v>
      </c>
      <c r="D1608" s="2" t="s">
        <v>85</v>
      </c>
      <c r="E1608" s="3">
        <v>18</v>
      </c>
      <c r="F1608" s="3">
        <v>30</v>
      </c>
      <c r="G1608" s="1">
        <v>3</v>
      </c>
      <c r="H1608" s="1">
        <v>46</v>
      </c>
      <c r="I1608" s="2" t="s">
        <v>6</v>
      </c>
      <c r="J1608" s="7">
        <f>Tabla_cocina[[#This Row],[Precio Unitario]]*Tabla_cocina[[#This Row],[Cantidad Ordenada]]</f>
        <v>90</v>
      </c>
      <c r="K1608" s="7">
        <f>Tabla_cocina[[#This Row],[Total del Pedido]]</f>
        <v>90</v>
      </c>
      <c r="L1608" s="7">
        <f>Tabla_cocina[[#This Row],[Ganancia Bruta]]-Tabla_cocina[[#This Row],[Costo]]</f>
        <v>36</v>
      </c>
      <c r="M1608" s="7">
        <f>Tabla_cocina[[#This Row],[Costo Unitario]]*Tabla_cocina[[#This Row],[Cantidad Ordenada]]</f>
        <v>54</v>
      </c>
      <c r="N1608" s="12">
        <f>(Tabla_cocina[[#This Row],[Ganancia Neta]]/Tabla_cocina[[#This Row],[Costo]])</f>
        <v>0.66666666666666663</v>
      </c>
      <c r="O1608" s="17">
        <f>Tabla_cocina[[#This Row],[Tiempo de Preparacion]]/1440</f>
        <v>3.1944444444444442E-2</v>
      </c>
    </row>
    <row r="1609" spans="1:15" x14ac:dyDescent="0.3">
      <c r="A1609" s="1">
        <v>653</v>
      </c>
      <c r="B1609" s="1">
        <v>13</v>
      </c>
      <c r="C1609" s="2" t="s">
        <v>17</v>
      </c>
      <c r="D1609" s="2" t="s">
        <v>94</v>
      </c>
      <c r="E1609" s="3">
        <v>21</v>
      </c>
      <c r="F1609" s="3">
        <v>35</v>
      </c>
      <c r="G1609" s="1">
        <v>2</v>
      </c>
      <c r="H1609" s="1">
        <v>53</v>
      </c>
      <c r="I1609" s="2" t="s">
        <v>6</v>
      </c>
      <c r="J1609" s="7">
        <f>Tabla_cocina[[#This Row],[Precio Unitario]]*Tabla_cocina[[#This Row],[Cantidad Ordenada]]</f>
        <v>70</v>
      </c>
      <c r="K1609" s="7">
        <f>Tabla_cocina[[#This Row],[Total del Pedido]]</f>
        <v>70</v>
      </c>
      <c r="L1609" s="7">
        <f>Tabla_cocina[[#This Row],[Ganancia Bruta]]-Tabla_cocina[[#This Row],[Costo]]</f>
        <v>28</v>
      </c>
      <c r="M1609" s="7">
        <f>Tabla_cocina[[#This Row],[Costo Unitario]]*Tabla_cocina[[#This Row],[Cantidad Ordenada]]</f>
        <v>42</v>
      </c>
      <c r="N1609" s="12">
        <f>(Tabla_cocina[[#This Row],[Ganancia Neta]]/Tabla_cocina[[#This Row],[Costo]])</f>
        <v>0.66666666666666663</v>
      </c>
      <c r="O1609" s="17">
        <f>Tabla_cocina[[#This Row],[Tiempo de Preparacion]]/1440</f>
        <v>3.6805555555555557E-2</v>
      </c>
    </row>
    <row r="1610" spans="1:15" x14ac:dyDescent="0.3">
      <c r="A1610" s="1">
        <v>654</v>
      </c>
      <c r="B1610" s="1">
        <v>12</v>
      </c>
      <c r="C1610" s="2" t="s">
        <v>19</v>
      </c>
      <c r="D1610" s="2" t="s">
        <v>96</v>
      </c>
      <c r="E1610" s="3">
        <v>13</v>
      </c>
      <c r="F1610" s="3">
        <v>22</v>
      </c>
      <c r="G1610" s="1">
        <v>1</v>
      </c>
      <c r="H1610" s="1">
        <v>31</v>
      </c>
      <c r="I1610" s="2" t="s">
        <v>6</v>
      </c>
      <c r="J1610" s="7">
        <f>Tabla_cocina[[#This Row],[Precio Unitario]]*Tabla_cocina[[#This Row],[Cantidad Ordenada]]</f>
        <v>22</v>
      </c>
      <c r="K1610" s="7">
        <f>Tabla_cocina[[#This Row],[Total del Pedido]]</f>
        <v>22</v>
      </c>
      <c r="L1610" s="7">
        <f>Tabla_cocina[[#This Row],[Ganancia Bruta]]-Tabla_cocina[[#This Row],[Costo]]</f>
        <v>9</v>
      </c>
      <c r="M1610" s="7">
        <f>Tabla_cocina[[#This Row],[Costo Unitario]]*Tabla_cocina[[#This Row],[Cantidad Ordenada]]</f>
        <v>13</v>
      </c>
      <c r="N1610" s="12">
        <f>(Tabla_cocina[[#This Row],[Ganancia Neta]]/Tabla_cocina[[#This Row],[Costo]])</f>
        <v>0.69230769230769229</v>
      </c>
      <c r="O1610" s="17">
        <f>Tabla_cocina[[#This Row],[Tiempo de Preparacion]]/1440</f>
        <v>2.1527777777777778E-2</v>
      </c>
    </row>
    <row r="1611" spans="1:15" x14ac:dyDescent="0.3">
      <c r="A1611" s="1">
        <v>654</v>
      </c>
      <c r="B1611" s="1">
        <v>12</v>
      </c>
      <c r="C1611" s="2" t="s">
        <v>21</v>
      </c>
      <c r="D1611" s="2" t="s">
        <v>98</v>
      </c>
      <c r="E1611" s="3">
        <v>12</v>
      </c>
      <c r="F1611" s="3">
        <v>20</v>
      </c>
      <c r="G1611" s="1">
        <v>1</v>
      </c>
      <c r="H1611" s="1">
        <v>13</v>
      </c>
      <c r="I1611" s="2" t="s">
        <v>6</v>
      </c>
      <c r="J1611" s="7">
        <f>Tabla_cocina[[#This Row],[Precio Unitario]]*Tabla_cocina[[#This Row],[Cantidad Ordenada]]</f>
        <v>20</v>
      </c>
      <c r="K1611" s="7">
        <f>Tabla_cocina[[#This Row],[Total del Pedido]]</f>
        <v>20</v>
      </c>
      <c r="L1611" s="7">
        <f>Tabla_cocina[[#This Row],[Ganancia Bruta]]-Tabla_cocina[[#This Row],[Costo]]</f>
        <v>8</v>
      </c>
      <c r="M1611" s="7">
        <f>Tabla_cocina[[#This Row],[Costo Unitario]]*Tabla_cocina[[#This Row],[Cantidad Ordenada]]</f>
        <v>12</v>
      </c>
      <c r="N1611" s="12">
        <f>(Tabla_cocina[[#This Row],[Ganancia Neta]]/Tabla_cocina[[#This Row],[Costo]])</f>
        <v>0.66666666666666663</v>
      </c>
      <c r="O1611" s="17">
        <f>Tabla_cocina[[#This Row],[Tiempo de Preparacion]]/1440</f>
        <v>9.0277777777777769E-3</v>
      </c>
    </row>
    <row r="1612" spans="1:15" x14ac:dyDescent="0.3">
      <c r="A1612" s="1">
        <v>655</v>
      </c>
      <c r="B1612" s="1">
        <v>5</v>
      </c>
      <c r="C1612" s="2" t="s">
        <v>9</v>
      </c>
      <c r="D1612" s="2" t="s">
        <v>86</v>
      </c>
      <c r="E1612" s="3">
        <v>19</v>
      </c>
      <c r="F1612" s="3">
        <v>31</v>
      </c>
      <c r="G1612" s="1">
        <v>3</v>
      </c>
      <c r="H1612" s="1">
        <v>36</v>
      </c>
      <c r="I1612" s="2" t="s">
        <v>8</v>
      </c>
      <c r="J1612" s="7">
        <f>Tabla_cocina[[#This Row],[Precio Unitario]]*Tabla_cocina[[#This Row],[Cantidad Ordenada]]</f>
        <v>93</v>
      </c>
      <c r="K1612" s="7">
        <f>Tabla_cocina[[#This Row],[Total del Pedido]]</f>
        <v>93</v>
      </c>
      <c r="L1612" s="7">
        <f>Tabla_cocina[[#This Row],[Ganancia Bruta]]-Tabla_cocina[[#This Row],[Costo]]</f>
        <v>36</v>
      </c>
      <c r="M1612" s="7">
        <f>Tabla_cocina[[#This Row],[Costo Unitario]]*Tabla_cocina[[#This Row],[Cantidad Ordenada]]</f>
        <v>57</v>
      </c>
      <c r="N1612" s="12">
        <f>(Tabla_cocina[[#This Row],[Ganancia Neta]]/Tabla_cocina[[#This Row],[Costo]])</f>
        <v>0.63157894736842102</v>
      </c>
      <c r="O1612" s="17">
        <f>Tabla_cocina[[#This Row],[Tiempo de Preparacion]]/1440</f>
        <v>2.5000000000000001E-2</v>
      </c>
    </row>
    <row r="1613" spans="1:15" x14ac:dyDescent="0.3">
      <c r="A1613" s="1">
        <v>656</v>
      </c>
      <c r="B1613" s="1">
        <v>19</v>
      </c>
      <c r="C1613" s="2" t="s">
        <v>22</v>
      </c>
      <c r="D1613" s="2" t="s">
        <v>99</v>
      </c>
      <c r="E1613" s="3">
        <v>14</v>
      </c>
      <c r="F1613" s="3">
        <v>23</v>
      </c>
      <c r="G1613" s="1">
        <v>1</v>
      </c>
      <c r="H1613" s="1">
        <v>13</v>
      </c>
      <c r="I1613" s="2" t="s">
        <v>6</v>
      </c>
      <c r="J1613" s="7">
        <f>Tabla_cocina[[#This Row],[Precio Unitario]]*Tabla_cocina[[#This Row],[Cantidad Ordenada]]</f>
        <v>23</v>
      </c>
      <c r="K1613" s="7">
        <f>Tabla_cocina[[#This Row],[Total del Pedido]]</f>
        <v>23</v>
      </c>
      <c r="L1613" s="7">
        <f>Tabla_cocina[[#This Row],[Ganancia Bruta]]-Tabla_cocina[[#This Row],[Costo]]</f>
        <v>9</v>
      </c>
      <c r="M1613" s="7">
        <f>Tabla_cocina[[#This Row],[Costo Unitario]]*Tabla_cocina[[#This Row],[Cantidad Ordenada]]</f>
        <v>14</v>
      </c>
      <c r="N1613" s="12">
        <f>(Tabla_cocina[[#This Row],[Ganancia Neta]]/Tabla_cocina[[#This Row],[Costo]])</f>
        <v>0.6428571428571429</v>
      </c>
      <c r="O1613" s="17">
        <f>Tabla_cocina[[#This Row],[Tiempo de Preparacion]]/1440</f>
        <v>9.0277777777777769E-3</v>
      </c>
    </row>
    <row r="1614" spans="1:15" x14ac:dyDescent="0.3">
      <c r="A1614" s="1">
        <v>656</v>
      </c>
      <c r="B1614" s="1">
        <v>19</v>
      </c>
      <c r="C1614" s="2" t="s">
        <v>21</v>
      </c>
      <c r="D1614" s="2" t="s">
        <v>98</v>
      </c>
      <c r="E1614" s="3">
        <v>12</v>
      </c>
      <c r="F1614" s="3">
        <v>20</v>
      </c>
      <c r="G1614" s="1">
        <v>3</v>
      </c>
      <c r="H1614" s="1">
        <v>44</v>
      </c>
      <c r="I1614" s="2" t="s">
        <v>8</v>
      </c>
      <c r="J1614" s="7">
        <f>Tabla_cocina[[#This Row],[Precio Unitario]]*Tabla_cocina[[#This Row],[Cantidad Ordenada]]</f>
        <v>60</v>
      </c>
      <c r="K1614" s="7">
        <f>Tabla_cocina[[#This Row],[Total del Pedido]]</f>
        <v>60</v>
      </c>
      <c r="L1614" s="7">
        <f>Tabla_cocina[[#This Row],[Ganancia Bruta]]-Tabla_cocina[[#This Row],[Costo]]</f>
        <v>24</v>
      </c>
      <c r="M1614" s="7">
        <f>Tabla_cocina[[#This Row],[Costo Unitario]]*Tabla_cocina[[#This Row],[Cantidad Ordenada]]</f>
        <v>36</v>
      </c>
      <c r="N1614" s="12">
        <f>(Tabla_cocina[[#This Row],[Ganancia Neta]]/Tabla_cocina[[#This Row],[Costo]])</f>
        <v>0.66666666666666663</v>
      </c>
      <c r="O1614" s="17">
        <f>Tabla_cocina[[#This Row],[Tiempo de Preparacion]]/1440</f>
        <v>3.0555555555555555E-2</v>
      </c>
    </row>
    <row r="1615" spans="1:15" x14ac:dyDescent="0.3">
      <c r="A1615" s="1">
        <v>656</v>
      </c>
      <c r="B1615" s="1">
        <v>19</v>
      </c>
      <c r="C1615" s="2" t="s">
        <v>16</v>
      </c>
      <c r="D1615" s="2" t="s">
        <v>93</v>
      </c>
      <c r="E1615" s="3">
        <v>11</v>
      </c>
      <c r="F1615" s="3">
        <v>19</v>
      </c>
      <c r="G1615" s="1">
        <v>2</v>
      </c>
      <c r="H1615" s="1">
        <v>39</v>
      </c>
      <c r="I1615" s="2" t="s">
        <v>8</v>
      </c>
      <c r="J1615" s="7">
        <f>Tabla_cocina[[#This Row],[Precio Unitario]]*Tabla_cocina[[#This Row],[Cantidad Ordenada]]</f>
        <v>38</v>
      </c>
      <c r="K1615" s="7">
        <f>Tabla_cocina[[#This Row],[Total del Pedido]]</f>
        <v>38</v>
      </c>
      <c r="L1615" s="7">
        <f>Tabla_cocina[[#This Row],[Ganancia Bruta]]-Tabla_cocina[[#This Row],[Costo]]</f>
        <v>16</v>
      </c>
      <c r="M1615" s="7">
        <f>Tabla_cocina[[#This Row],[Costo Unitario]]*Tabla_cocina[[#This Row],[Cantidad Ordenada]]</f>
        <v>22</v>
      </c>
      <c r="N1615" s="12">
        <f>(Tabla_cocina[[#This Row],[Ganancia Neta]]/Tabla_cocina[[#This Row],[Costo]])</f>
        <v>0.72727272727272729</v>
      </c>
      <c r="O1615" s="17">
        <f>Tabla_cocina[[#This Row],[Tiempo de Preparacion]]/1440</f>
        <v>2.7083333333333334E-2</v>
      </c>
    </row>
    <row r="1616" spans="1:15" x14ac:dyDescent="0.3">
      <c r="A1616" s="1">
        <v>656</v>
      </c>
      <c r="B1616" s="1">
        <v>19</v>
      </c>
      <c r="C1616" s="2" t="s">
        <v>12</v>
      </c>
      <c r="D1616" s="2" t="s">
        <v>89</v>
      </c>
      <c r="E1616" s="3">
        <v>22</v>
      </c>
      <c r="F1616" s="3">
        <v>36</v>
      </c>
      <c r="G1616" s="1">
        <v>1</v>
      </c>
      <c r="H1616" s="1">
        <v>14</v>
      </c>
      <c r="I1616" s="2" t="s">
        <v>6</v>
      </c>
      <c r="J1616" s="7">
        <f>Tabla_cocina[[#This Row],[Precio Unitario]]*Tabla_cocina[[#This Row],[Cantidad Ordenada]]</f>
        <v>36</v>
      </c>
      <c r="K1616" s="7">
        <f>Tabla_cocina[[#This Row],[Total del Pedido]]</f>
        <v>36</v>
      </c>
      <c r="L1616" s="7">
        <f>Tabla_cocina[[#This Row],[Ganancia Bruta]]-Tabla_cocina[[#This Row],[Costo]]</f>
        <v>14</v>
      </c>
      <c r="M1616" s="7">
        <f>Tabla_cocina[[#This Row],[Costo Unitario]]*Tabla_cocina[[#This Row],[Cantidad Ordenada]]</f>
        <v>22</v>
      </c>
      <c r="N1616" s="12">
        <f>(Tabla_cocina[[#This Row],[Ganancia Neta]]/Tabla_cocina[[#This Row],[Costo]])</f>
        <v>0.63636363636363635</v>
      </c>
      <c r="O1616" s="17">
        <f>Tabla_cocina[[#This Row],[Tiempo de Preparacion]]/1440</f>
        <v>9.7222222222222224E-3</v>
      </c>
    </row>
    <row r="1617" spans="1:15" x14ac:dyDescent="0.3">
      <c r="A1617" s="1">
        <v>657</v>
      </c>
      <c r="B1617" s="1">
        <v>1</v>
      </c>
      <c r="C1617" s="2" t="s">
        <v>11</v>
      </c>
      <c r="D1617" s="2" t="s">
        <v>88</v>
      </c>
      <c r="E1617" s="3">
        <v>25</v>
      </c>
      <c r="F1617" s="3">
        <v>40</v>
      </c>
      <c r="G1617" s="1">
        <v>2</v>
      </c>
      <c r="H1617" s="1">
        <v>55</v>
      </c>
      <c r="I1617" s="2" t="s">
        <v>8</v>
      </c>
      <c r="J1617" s="7">
        <f>Tabla_cocina[[#This Row],[Precio Unitario]]*Tabla_cocina[[#This Row],[Cantidad Ordenada]]</f>
        <v>80</v>
      </c>
      <c r="K1617" s="7">
        <f>Tabla_cocina[[#This Row],[Total del Pedido]]</f>
        <v>80</v>
      </c>
      <c r="L1617" s="7">
        <f>Tabla_cocina[[#This Row],[Ganancia Bruta]]-Tabla_cocina[[#This Row],[Costo]]</f>
        <v>30</v>
      </c>
      <c r="M1617" s="7">
        <f>Tabla_cocina[[#This Row],[Costo Unitario]]*Tabla_cocina[[#This Row],[Cantidad Ordenada]]</f>
        <v>50</v>
      </c>
      <c r="N1617" s="12">
        <f>(Tabla_cocina[[#This Row],[Ganancia Neta]]/Tabla_cocina[[#This Row],[Costo]])</f>
        <v>0.6</v>
      </c>
      <c r="O1617" s="17">
        <f>Tabla_cocina[[#This Row],[Tiempo de Preparacion]]/1440</f>
        <v>3.8194444444444448E-2</v>
      </c>
    </row>
    <row r="1618" spans="1:15" x14ac:dyDescent="0.3">
      <c r="A1618" s="1">
        <v>657</v>
      </c>
      <c r="B1618" s="1">
        <v>1</v>
      </c>
      <c r="C1618" s="2" t="s">
        <v>22</v>
      </c>
      <c r="D1618" s="2" t="s">
        <v>99</v>
      </c>
      <c r="E1618" s="3">
        <v>14</v>
      </c>
      <c r="F1618" s="3">
        <v>23</v>
      </c>
      <c r="G1618" s="1">
        <v>2</v>
      </c>
      <c r="H1618" s="1">
        <v>39</v>
      </c>
      <c r="I1618" s="2" t="s">
        <v>8</v>
      </c>
      <c r="J1618" s="7">
        <f>Tabla_cocina[[#This Row],[Precio Unitario]]*Tabla_cocina[[#This Row],[Cantidad Ordenada]]</f>
        <v>46</v>
      </c>
      <c r="K1618" s="7">
        <f>Tabla_cocina[[#This Row],[Total del Pedido]]</f>
        <v>46</v>
      </c>
      <c r="L1618" s="7">
        <f>Tabla_cocina[[#This Row],[Ganancia Bruta]]-Tabla_cocina[[#This Row],[Costo]]</f>
        <v>18</v>
      </c>
      <c r="M1618" s="7">
        <f>Tabla_cocina[[#This Row],[Costo Unitario]]*Tabla_cocina[[#This Row],[Cantidad Ordenada]]</f>
        <v>28</v>
      </c>
      <c r="N1618" s="12">
        <f>(Tabla_cocina[[#This Row],[Ganancia Neta]]/Tabla_cocina[[#This Row],[Costo]])</f>
        <v>0.6428571428571429</v>
      </c>
      <c r="O1618" s="17">
        <f>Tabla_cocina[[#This Row],[Tiempo de Preparacion]]/1440</f>
        <v>2.7083333333333334E-2</v>
      </c>
    </row>
    <row r="1619" spans="1:15" x14ac:dyDescent="0.3">
      <c r="A1619" s="1">
        <v>657</v>
      </c>
      <c r="B1619" s="1">
        <v>1</v>
      </c>
      <c r="C1619" s="2" t="s">
        <v>17</v>
      </c>
      <c r="D1619" s="2" t="s">
        <v>94</v>
      </c>
      <c r="E1619" s="3">
        <v>21</v>
      </c>
      <c r="F1619" s="3">
        <v>35</v>
      </c>
      <c r="G1619" s="1">
        <v>2</v>
      </c>
      <c r="H1619" s="1">
        <v>40</v>
      </c>
      <c r="I1619" s="2" t="s">
        <v>8</v>
      </c>
      <c r="J1619" s="7">
        <f>Tabla_cocina[[#This Row],[Precio Unitario]]*Tabla_cocina[[#This Row],[Cantidad Ordenada]]</f>
        <v>70</v>
      </c>
      <c r="K1619" s="7">
        <f>Tabla_cocina[[#This Row],[Total del Pedido]]</f>
        <v>70</v>
      </c>
      <c r="L1619" s="7">
        <f>Tabla_cocina[[#This Row],[Ganancia Bruta]]-Tabla_cocina[[#This Row],[Costo]]</f>
        <v>28</v>
      </c>
      <c r="M1619" s="7">
        <f>Tabla_cocina[[#This Row],[Costo Unitario]]*Tabla_cocina[[#This Row],[Cantidad Ordenada]]</f>
        <v>42</v>
      </c>
      <c r="N1619" s="12">
        <f>(Tabla_cocina[[#This Row],[Ganancia Neta]]/Tabla_cocina[[#This Row],[Costo]])</f>
        <v>0.66666666666666663</v>
      </c>
      <c r="O1619" s="17">
        <f>Tabla_cocina[[#This Row],[Tiempo de Preparacion]]/1440</f>
        <v>2.7777777777777776E-2</v>
      </c>
    </row>
    <row r="1620" spans="1:15" x14ac:dyDescent="0.3">
      <c r="A1620" s="1">
        <v>658</v>
      </c>
      <c r="B1620" s="1">
        <v>19</v>
      </c>
      <c r="C1620" s="2" t="s">
        <v>18</v>
      </c>
      <c r="D1620" s="2" t="s">
        <v>95</v>
      </c>
      <c r="E1620" s="3">
        <v>19</v>
      </c>
      <c r="F1620" s="3">
        <v>32</v>
      </c>
      <c r="G1620" s="1">
        <v>1</v>
      </c>
      <c r="H1620" s="1">
        <v>21</v>
      </c>
      <c r="I1620" s="2" t="s">
        <v>8</v>
      </c>
      <c r="J1620" s="7">
        <f>Tabla_cocina[[#This Row],[Precio Unitario]]*Tabla_cocina[[#This Row],[Cantidad Ordenada]]</f>
        <v>32</v>
      </c>
      <c r="K1620" s="7">
        <f>Tabla_cocina[[#This Row],[Total del Pedido]]</f>
        <v>32</v>
      </c>
      <c r="L1620" s="7">
        <f>Tabla_cocina[[#This Row],[Ganancia Bruta]]-Tabla_cocina[[#This Row],[Costo]]</f>
        <v>13</v>
      </c>
      <c r="M1620" s="7">
        <f>Tabla_cocina[[#This Row],[Costo Unitario]]*Tabla_cocina[[#This Row],[Cantidad Ordenada]]</f>
        <v>19</v>
      </c>
      <c r="N1620" s="12">
        <f>(Tabla_cocina[[#This Row],[Ganancia Neta]]/Tabla_cocina[[#This Row],[Costo]])</f>
        <v>0.68421052631578949</v>
      </c>
      <c r="O1620" s="17">
        <f>Tabla_cocina[[#This Row],[Tiempo de Preparacion]]/1440</f>
        <v>1.4583333333333334E-2</v>
      </c>
    </row>
    <row r="1621" spans="1:15" x14ac:dyDescent="0.3">
      <c r="A1621" s="1">
        <v>658</v>
      </c>
      <c r="B1621" s="1">
        <v>19</v>
      </c>
      <c r="C1621" s="2" t="s">
        <v>10</v>
      </c>
      <c r="D1621" s="2" t="s">
        <v>87</v>
      </c>
      <c r="E1621" s="3">
        <v>16</v>
      </c>
      <c r="F1621" s="3">
        <v>27</v>
      </c>
      <c r="G1621" s="1">
        <v>2</v>
      </c>
      <c r="H1621" s="1">
        <v>27</v>
      </c>
      <c r="I1621" s="2" t="s">
        <v>8</v>
      </c>
      <c r="J1621" s="7">
        <f>Tabla_cocina[[#This Row],[Precio Unitario]]*Tabla_cocina[[#This Row],[Cantidad Ordenada]]</f>
        <v>54</v>
      </c>
      <c r="K1621" s="7">
        <f>Tabla_cocina[[#This Row],[Total del Pedido]]</f>
        <v>54</v>
      </c>
      <c r="L1621" s="7">
        <f>Tabla_cocina[[#This Row],[Ganancia Bruta]]-Tabla_cocina[[#This Row],[Costo]]</f>
        <v>22</v>
      </c>
      <c r="M1621" s="7">
        <f>Tabla_cocina[[#This Row],[Costo Unitario]]*Tabla_cocina[[#This Row],[Cantidad Ordenada]]</f>
        <v>32</v>
      </c>
      <c r="N1621" s="12">
        <f>(Tabla_cocina[[#This Row],[Ganancia Neta]]/Tabla_cocina[[#This Row],[Costo]])</f>
        <v>0.6875</v>
      </c>
      <c r="O1621" s="17">
        <f>Tabla_cocina[[#This Row],[Tiempo de Preparacion]]/1440</f>
        <v>1.8749999999999999E-2</v>
      </c>
    </row>
    <row r="1622" spans="1:15" x14ac:dyDescent="0.3">
      <c r="A1622" s="1">
        <v>659</v>
      </c>
      <c r="B1622" s="1">
        <v>9</v>
      </c>
      <c r="C1622" s="2" t="s">
        <v>13</v>
      </c>
      <c r="D1622" s="2" t="s">
        <v>90</v>
      </c>
      <c r="E1622" s="3">
        <v>17</v>
      </c>
      <c r="F1622" s="3">
        <v>29</v>
      </c>
      <c r="G1622" s="1">
        <v>3</v>
      </c>
      <c r="H1622" s="1">
        <v>31</v>
      </c>
      <c r="I1622" s="2" t="s">
        <v>6</v>
      </c>
      <c r="J1622" s="7">
        <f>Tabla_cocina[[#This Row],[Precio Unitario]]*Tabla_cocina[[#This Row],[Cantidad Ordenada]]</f>
        <v>87</v>
      </c>
      <c r="K1622" s="7">
        <f>Tabla_cocina[[#This Row],[Total del Pedido]]</f>
        <v>87</v>
      </c>
      <c r="L1622" s="7">
        <f>Tabla_cocina[[#This Row],[Ganancia Bruta]]-Tabla_cocina[[#This Row],[Costo]]</f>
        <v>36</v>
      </c>
      <c r="M1622" s="7">
        <f>Tabla_cocina[[#This Row],[Costo Unitario]]*Tabla_cocina[[#This Row],[Cantidad Ordenada]]</f>
        <v>51</v>
      </c>
      <c r="N1622" s="12">
        <f>(Tabla_cocina[[#This Row],[Ganancia Neta]]/Tabla_cocina[[#This Row],[Costo]])</f>
        <v>0.70588235294117652</v>
      </c>
      <c r="O1622" s="17">
        <f>Tabla_cocina[[#This Row],[Tiempo de Preparacion]]/1440</f>
        <v>2.1527777777777778E-2</v>
      </c>
    </row>
    <row r="1623" spans="1:15" x14ac:dyDescent="0.3">
      <c r="A1623" s="1">
        <v>660</v>
      </c>
      <c r="B1623" s="1">
        <v>19</v>
      </c>
      <c r="C1623" s="2" t="s">
        <v>16</v>
      </c>
      <c r="D1623" s="2" t="s">
        <v>93</v>
      </c>
      <c r="E1623" s="3">
        <v>11</v>
      </c>
      <c r="F1623" s="3">
        <v>19</v>
      </c>
      <c r="G1623" s="1">
        <v>2</v>
      </c>
      <c r="H1623" s="1">
        <v>24</v>
      </c>
      <c r="I1623" s="2" t="s">
        <v>8</v>
      </c>
      <c r="J1623" s="7">
        <f>Tabla_cocina[[#This Row],[Precio Unitario]]*Tabla_cocina[[#This Row],[Cantidad Ordenada]]</f>
        <v>38</v>
      </c>
      <c r="K1623" s="7">
        <f>Tabla_cocina[[#This Row],[Total del Pedido]]</f>
        <v>38</v>
      </c>
      <c r="L1623" s="7">
        <f>Tabla_cocina[[#This Row],[Ganancia Bruta]]-Tabla_cocina[[#This Row],[Costo]]</f>
        <v>16</v>
      </c>
      <c r="M1623" s="7">
        <f>Tabla_cocina[[#This Row],[Costo Unitario]]*Tabla_cocina[[#This Row],[Cantidad Ordenada]]</f>
        <v>22</v>
      </c>
      <c r="N1623" s="12">
        <f>(Tabla_cocina[[#This Row],[Ganancia Neta]]/Tabla_cocina[[#This Row],[Costo]])</f>
        <v>0.72727272727272729</v>
      </c>
      <c r="O1623" s="17">
        <f>Tabla_cocina[[#This Row],[Tiempo de Preparacion]]/1440</f>
        <v>1.6666666666666666E-2</v>
      </c>
    </row>
    <row r="1624" spans="1:15" x14ac:dyDescent="0.3">
      <c r="A1624" s="1">
        <v>660</v>
      </c>
      <c r="B1624" s="1">
        <v>19</v>
      </c>
      <c r="C1624" s="2" t="s">
        <v>7</v>
      </c>
      <c r="D1624" s="2" t="s">
        <v>85</v>
      </c>
      <c r="E1624" s="3">
        <v>18</v>
      </c>
      <c r="F1624" s="3">
        <v>30</v>
      </c>
      <c r="G1624" s="1">
        <v>3</v>
      </c>
      <c r="H1624" s="1">
        <v>16</v>
      </c>
      <c r="I1624" s="2" t="s">
        <v>6</v>
      </c>
      <c r="J1624" s="7">
        <f>Tabla_cocina[[#This Row],[Precio Unitario]]*Tabla_cocina[[#This Row],[Cantidad Ordenada]]</f>
        <v>90</v>
      </c>
      <c r="K1624" s="7">
        <f>Tabla_cocina[[#This Row],[Total del Pedido]]</f>
        <v>90</v>
      </c>
      <c r="L1624" s="7">
        <f>Tabla_cocina[[#This Row],[Ganancia Bruta]]-Tabla_cocina[[#This Row],[Costo]]</f>
        <v>36</v>
      </c>
      <c r="M1624" s="7">
        <f>Tabla_cocina[[#This Row],[Costo Unitario]]*Tabla_cocina[[#This Row],[Cantidad Ordenada]]</f>
        <v>54</v>
      </c>
      <c r="N1624" s="12">
        <f>(Tabla_cocina[[#This Row],[Ganancia Neta]]/Tabla_cocina[[#This Row],[Costo]])</f>
        <v>0.66666666666666663</v>
      </c>
      <c r="O1624" s="17">
        <f>Tabla_cocina[[#This Row],[Tiempo de Preparacion]]/1440</f>
        <v>1.1111111111111112E-2</v>
      </c>
    </row>
    <row r="1625" spans="1:15" x14ac:dyDescent="0.3">
      <c r="A1625" s="1">
        <v>660</v>
      </c>
      <c r="B1625" s="1">
        <v>19</v>
      </c>
      <c r="C1625" s="2" t="s">
        <v>11</v>
      </c>
      <c r="D1625" s="2" t="s">
        <v>88</v>
      </c>
      <c r="E1625" s="3">
        <v>25</v>
      </c>
      <c r="F1625" s="3">
        <v>40</v>
      </c>
      <c r="G1625" s="1">
        <v>2</v>
      </c>
      <c r="H1625" s="1">
        <v>5</v>
      </c>
      <c r="I1625" s="2" t="s">
        <v>8</v>
      </c>
      <c r="J1625" s="7">
        <f>Tabla_cocina[[#This Row],[Precio Unitario]]*Tabla_cocina[[#This Row],[Cantidad Ordenada]]</f>
        <v>80</v>
      </c>
      <c r="K1625" s="7">
        <f>Tabla_cocina[[#This Row],[Total del Pedido]]</f>
        <v>80</v>
      </c>
      <c r="L1625" s="7">
        <f>Tabla_cocina[[#This Row],[Ganancia Bruta]]-Tabla_cocina[[#This Row],[Costo]]</f>
        <v>30</v>
      </c>
      <c r="M1625" s="7">
        <f>Tabla_cocina[[#This Row],[Costo Unitario]]*Tabla_cocina[[#This Row],[Cantidad Ordenada]]</f>
        <v>50</v>
      </c>
      <c r="N1625" s="12">
        <f>(Tabla_cocina[[#This Row],[Ganancia Neta]]/Tabla_cocina[[#This Row],[Costo]])</f>
        <v>0.6</v>
      </c>
      <c r="O1625" s="17">
        <f>Tabla_cocina[[#This Row],[Tiempo de Preparacion]]/1440</f>
        <v>3.472222222222222E-3</v>
      </c>
    </row>
    <row r="1626" spans="1:15" x14ac:dyDescent="0.3">
      <c r="A1626" s="1">
        <v>661</v>
      </c>
      <c r="B1626" s="1">
        <v>16</v>
      </c>
      <c r="C1626" s="2" t="s">
        <v>22</v>
      </c>
      <c r="D1626" s="2" t="s">
        <v>99</v>
      </c>
      <c r="E1626" s="3">
        <v>14</v>
      </c>
      <c r="F1626" s="3">
        <v>23</v>
      </c>
      <c r="G1626" s="1">
        <v>3</v>
      </c>
      <c r="H1626" s="1">
        <v>56</v>
      </c>
      <c r="I1626" s="2" t="s">
        <v>8</v>
      </c>
      <c r="J1626" s="7">
        <f>Tabla_cocina[[#This Row],[Precio Unitario]]*Tabla_cocina[[#This Row],[Cantidad Ordenada]]</f>
        <v>69</v>
      </c>
      <c r="K1626" s="7">
        <f>Tabla_cocina[[#This Row],[Total del Pedido]]</f>
        <v>69</v>
      </c>
      <c r="L1626" s="7">
        <f>Tabla_cocina[[#This Row],[Ganancia Bruta]]-Tabla_cocina[[#This Row],[Costo]]</f>
        <v>27</v>
      </c>
      <c r="M1626" s="7">
        <f>Tabla_cocina[[#This Row],[Costo Unitario]]*Tabla_cocina[[#This Row],[Cantidad Ordenada]]</f>
        <v>42</v>
      </c>
      <c r="N1626" s="12">
        <f>(Tabla_cocina[[#This Row],[Ganancia Neta]]/Tabla_cocina[[#This Row],[Costo]])</f>
        <v>0.6428571428571429</v>
      </c>
      <c r="O1626" s="17">
        <f>Tabla_cocina[[#This Row],[Tiempo de Preparacion]]/1440</f>
        <v>3.888888888888889E-2</v>
      </c>
    </row>
    <row r="1627" spans="1:15" x14ac:dyDescent="0.3">
      <c r="A1627" s="1">
        <v>661</v>
      </c>
      <c r="B1627" s="1">
        <v>16</v>
      </c>
      <c r="C1627" s="2" t="s">
        <v>9</v>
      </c>
      <c r="D1627" s="2" t="s">
        <v>86</v>
      </c>
      <c r="E1627" s="3">
        <v>19</v>
      </c>
      <c r="F1627" s="3">
        <v>31</v>
      </c>
      <c r="G1627" s="1">
        <v>1</v>
      </c>
      <c r="H1627" s="1">
        <v>22</v>
      </c>
      <c r="I1627" s="2" t="s">
        <v>8</v>
      </c>
      <c r="J1627" s="7">
        <f>Tabla_cocina[[#This Row],[Precio Unitario]]*Tabla_cocina[[#This Row],[Cantidad Ordenada]]</f>
        <v>31</v>
      </c>
      <c r="K1627" s="7">
        <f>Tabla_cocina[[#This Row],[Total del Pedido]]</f>
        <v>31</v>
      </c>
      <c r="L1627" s="7">
        <f>Tabla_cocina[[#This Row],[Ganancia Bruta]]-Tabla_cocina[[#This Row],[Costo]]</f>
        <v>12</v>
      </c>
      <c r="M1627" s="7">
        <f>Tabla_cocina[[#This Row],[Costo Unitario]]*Tabla_cocina[[#This Row],[Cantidad Ordenada]]</f>
        <v>19</v>
      </c>
      <c r="N1627" s="12">
        <f>(Tabla_cocina[[#This Row],[Ganancia Neta]]/Tabla_cocina[[#This Row],[Costo]])</f>
        <v>0.63157894736842102</v>
      </c>
      <c r="O1627" s="17">
        <f>Tabla_cocina[[#This Row],[Tiempo de Preparacion]]/1440</f>
        <v>1.5277777777777777E-2</v>
      </c>
    </row>
    <row r="1628" spans="1:15" x14ac:dyDescent="0.3">
      <c r="A1628" s="1">
        <v>661</v>
      </c>
      <c r="B1628" s="1">
        <v>16</v>
      </c>
      <c r="C1628" s="2" t="s">
        <v>26</v>
      </c>
      <c r="D1628" s="2" t="s">
        <v>103</v>
      </c>
      <c r="E1628" s="3">
        <v>15</v>
      </c>
      <c r="F1628" s="3">
        <v>25</v>
      </c>
      <c r="G1628" s="1">
        <v>2</v>
      </c>
      <c r="H1628" s="1">
        <v>30</v>
      </c>
      <c r="I1628" s="2" t="s">
        <v>6</v>
      </c>
      <c r="J1628" s="7">
        <f>Tabla_cocina[[#This Row],[Precio Unitario]]*Tabla_cocina[[#This Row],[Cantidad Ordenada]]</f>
        <v>50</v>
      </c>
      <c r="K1628" s="7">
        <f>Tabla_cocina[[#This Row],[Total del Pedido]]</f>
        <v>50</v>
      </c>
      <c r="L1628" s="7">
        <f>Tabla_cocina[[#This Row],[Ganancia Bruta]]-Tabla_cocina[[#This Row],[Costo]]</f>
        <v>20</v>
      </c>
      <c r="M1628" s="7">
        <f>Tabla_cocina[[#This Row],[Costo Unitario]]*Tabla_cocina[[#This Row],[Cantidad Ordenada]]</f>
        <v>30</v>
      </c>
      <c r="N1628" s="12">
        <f>(Tabla_cocina[[#This Row],[Ganancia Neta]]/Tabla_cocina[[#This Row],[Costo]])</f>
        <v>0.66666666666666663</v>
      </c>
      <c r="O1628" s="17">
        <f>Tabla_cocina[[#This Row],[Tiempo de Preparacion]]/1440</f>
        <v>2.0833333333333332E-2</v>
      </c>
    </row>
    <row r="1629" spans="1:15" x14ac:dyDescent="0.3">
      <c r="A1629" s="1">
        <v>661</v>
      </c>
      <c r="B1629" s="1">
        <v>16</v>
      </c>
      <c r="C1629" s="2" t="s">
        <v>15</v>
      </c>
      <c r="D1629" s="2" t="s">
        <v>92</v>
      </c>
      <c r="E1629" s="3">
        <v>16</v>
      </c>
      <c r="F1629" s="3">
        <v>28</v>
      </c>
      <c r="G1629" s="1">
        <v>2</v>
      </c>
      <c r="H1629" s="1">
        <v>27</v>
      </c>
      <c r="I1629" s="2" t="s">
        <v>8</v>
      </c>
      <c r="J1629" s="7">
        <f>Tabla_cocina[[#This Row],[Precio Unitario]]*Tabla_cocina[[#This Row],[Cantidad Ordenada]]</f>
        <v>56</v>
      </c>
      <c r="K1629" s="7">
        <f>Tabla_cocina[[#This Row],[Total del Pedido]]</f>
        <v>56</v>
      </c>
      <c r="L1629" s="7">
        <f>Tabla_cocina[[#This Row],[Ganancia Bruta]]-Tabla_cocina[[#This Row],[Costo]]</f>
        <v>24</v>
      </c>
      <c r="M1629" s="7">
        <f>Tabla_cocina[[#This Row],[Costo Unitario]]*Tabla_cocina[[#This Row],[Cantidad Ordenada]]</f>
        <v>32</v>
      </c>
      <c r="N1629" s="12">
        <f>(Tabla_cocina[[#This Row],[Ganancia Neta]]/Tabla_cocina[[#This Row],[Costo]])</f>
        <v>0.75</v>
      </c>
      <c r="O1629" s="17">
        <f>Tabla_cocina[[#This Row],[Tiempo de Preparacion]]/1440</f>
        <v>1.8749999999999999E-2</v>
      </c>
    </row>
    <row r="1630" spans="1:15" x14ac:dyDescent="0.3">
      <c r="A1630" s="1">
        <v>662</v>
      </c>
      <c r="B1630" s="1">
        <v>15</v>
      </c>
      <c r="C1630" s="2" t="s">
        <v>5</v>
      </c>
      <c r="D1630" s="2" t="s">
        <v>84</v>
      </c>
      <c r="E1630" s="3">
        <v>14</v>
      </c>
      <c r="F1630" s="3">
        <v>24</v>
      </c>
      <c r="G1630" s="1">
        <v>3</v>
      </c>
      <c r="H1630" s="1">
        <v>34</v>
      </c>
      <c r="I1630" s="2" t="s">
        <v>6</v>
      </c>
      <c r="J1630" s="7">
        <f>Tabla_cocina[[#This Row],[Precio Unitario]]*Tabla_cocina[[#This Row],[Cantidad Ordenada]]</f>
        <v>72</v>
      </c>
      <c r="K1630" s="7">
        <f>Tabla_cocina[[#This Row],[Total del Pedido]]</f>
        <v>72</v>
      </c>
      <c r="L1630" s="7">
        <f>Tabla_cocina[[#This Row],[Ganancia Bruta]]-Tabla_cocina[[#This Row],[Costo]]</f>
        <v>30</v>
      </c>
      <c r="M1630" s="7">
        <f>Tabla_cocina[[#This Row],[Costo Unitario]]*Tabla_cocina[[#This Row],[Cantidad Ordenada]]</f>
        <v>42</v>
      </c>
      <c r="N1630" s="12">
        <f>(Tabla_cocina[[#This Row],[Ganancia Neta]]/Tabla_cocina[[#This Row],[Costo]])</f>
        <v>0.7142857142857143</v>
      </c>
      <c r="O1630" s="17">
        <f>Tabla_cocina[[#This Row],[Tiempo de Preparacion]]/1440</f>
        <v>2.361111111111111E-2</v>
      </c>
    </row>
    <row r="1631" spans="1:15" x14ac:dyDescent="0.3">
      <c r="A1631" s="1">
        <v>662</v>
      </c>
      <c r="B1631" s="1">
        <v>15</v>
      </c>
      <c r="C1631" s="2" t="s">
        <v>26</v>
      </c>
      <c r="D1631" s="2" t="s">
        <v>103</v>
      </c>
      <c r="E1631" s="3">
        <v>15</v>
      </c>
      <c r="F1631" s="3">
        <v>25</v>
      </c>
      <c r="G1631" s="1">
        <v>1</v>
      </c>
      <c r="H1631" s="1">
        <v>10</v>
      </c>
      <c r="I1631" s="2" t="s">
        <v>8</v>
      </c>
      <c r="J1631" s="7">
        <f>Tabla_cocina[[#This Row],[Precio Unitario]]*Tabla_cocina[[#This Row],[Cantidad Ordenada]]</f>
        <v>25</v>
      </c>
      <c r="K1631" s="7">
        <f>Tabla_cocina[[#This Row],[Total del Pedido]]</f>
        <v>25</v>
      </c>
      <c r="L1631" s="7">
        <f>Tabla_cocina[[#This Row],[Ganancia Bruta]]-Tabla_cocina[[#This Row],[Costo]]</f>
        <v>10</v>
      </c>
      <c r="M1631" s="7">
        <f>Tabla_cocina[[#This Row],[Costo Unitario]]*Tabla_cocina[[#This Row],[Cantidad Ordenada]]</f>
        <v>15</v>
      </c>
      <c r="N1631" s="12">
        <f>(Tabla_cocina[[#This Row],[Ganancia Neta]]/Tabla_cocina[[#This Row],[Costo]])</f>
        <v>0.66666666666666663</v>
      </c>
      <c r="O1631" s="17">
        <f>Tabla_cocina[[#This Row],[Tiempo de Preparacion]]/1440</f>
        <v>6.9444444444444441E-3</v>
      </c>
    </row>
    <row r="1632" spans="1:15" x14ac:dyDescent="0.3">
      <c r="A1632" s="1">
        <v>662</v>
      </c>
      <c r="B1632" s="1">
        <v>15</v>
      </c>
      <c r="C1632" s="2" t="s">
        <v>12</v>
      </c>
      <c r="D1632" s="2" t="s">
        <v>89</v>
      </c>
      <c r="E1632" s="3">
        <v>22</v>
      </c>
      <c r="F1632" s="3">
        <v>36</v>
      </c>
      <c r="G1632" s="1">
        <v>1</v>
      </c>
      <c r="H1632" s="1">
        <v>41</v>
      </c>
      <c r="I1632" s="2" t="s">
        <v>6</v>
      </c>
      <c r="J1632" s="7">
        <f>Tabla_cocina[[#This Row],[Precio Unitario]]*Tabla_cocina[[#This Row],[Cantidad Ordenada]]</f>
        <v>36</v>
      </c>
      <c r="K1632" s="7">
        <f>Tabla_cocina[[#This Row],[Total del Pedido]]</f>
        <v>36</v>
      </c>
      <c r="L1632" s="7">
        <f>Tabla_cocina[[#This Row],[Ganancia Bruta]]-Tabla_cocina[[#This Row],[Costo]]</f>
        <v>14</v>
      </c>
      <c r="M1632" s="7">
        <f>Tabla_cocina[[#This Row],[Costo Unitario]]*Tabla_cocina[[#This Row],[Cantidad Ordenada]]</f>
        <v>22</v>
      </c>
      <c r="N1632" s="12">
        <f>(Tabla_cocina[[#This Row],[Ganancia Neta]]/Tabla_cocina[[#This Row],[Costo]])</f>
        <v>0.63636363636363635</v>
      </c>
      <c r="O1632" s="17">
        <f>Tabla_cocina[[#This Row],[Tiempo de Preparacion]]/1440</f>
        <v>2.8472222222222222E-2</v>
      </c>
    </row>
    <row r="1633" spans="1:15" x14ac:dyDescent="0.3">
      <c r="A1633" s="1">
        <v>663</v>
      </c>
      <c r="B1633" s="1">
        <v>3</v>
      </c>
      <c r="C1633" s="2" t="s">
        <v>24</v>
      </c>
      <c r="D1633" s="2" t="s">
        <v>101</v>
      </c>
      <c r="E1633" s="3">
        <v>10</v>
      </c>
      <c r="F1633" s="3">
        <v>18</v>
      </c>
      <c r="G1633" s="1">
        <v>2</v>
      </c>
      <c r="H1633" s="1">
        <v>40</v>
      </c>
      <c r="I1633" s="2" t="s">
        <v>8</v>
      </c>
      <c r="J1633" s="7">
        <f>Tabla_cocina[[#This Row],[Precio Unitario]]*Tabla_cocina[[#This Row],[Cantidad Ordenada]]</f>
        <v>36</v>
      </c>
      <c r="K1633" s="7">
        <f>Tabla_cocina[[#This Row],[Total del Pedido]]</f>
        <v>36</v>
      </c>
      <c r="L1633" s="7">
        <f>Tabla_cocina[[#This Row],[Ganancia Bruta]]-Tabla_cocina[[#This Row],[Costo]]</f>
        <v>16</v>
      </c>
      <c r="M1633" s="7">
        <f>Tabla_cocina[[#This Row],[Costo Unitario]]*Tabla_cocina[[#This Row],[Cantidad Ordenada]]</f>
        <v>20</v>
      </c>
      <c r="N1633" s="12">
        <f>(Tabla_cocina[[#This Row],[Ganancia Neta]]/Tabla_cocina[[#This Row],[Costo]])</f>
        <v>0.8</v>
      </c>
      <c r="O1633" s="17">
        <f>Tabla_cocina[[#This Row],[Tiempo de Preparacion]]/1440</f>
        <v>2.7777777777777776E-2</v>
      </c>
    </row>
    <row r="1634" spans="1:15" x14ac:dyDescent="0.3">
      <c r="A1634" s="1">
        <v>663</v>
      </c>
      <c r="B1634" s="1">
        <v>3</v>
      </c>
      <c r="C1634" s="2" t="s">
        <v>13</v>
      </c>
      <c r="D1634" s="2" t="s">
        <v>90</v>
      </c>
      <c r="E1634" s="3">
        <v>17</v>
      </c>
      <c r="F1634" s="3">
        <v>29</v>
      </c>
      <c r="G1634" s="1">
        <v>2</v>
      </c>
      <c r="H1634" s="1">
        <v>5</v>
      </c>
      <c r="I1634" s="2" t="s">
        <v>8</v>
      </c>
      <c r="J1634" s="7">
        <f>Tabla_cocina[[#This Row],[Precio Unitario]]*Tabla_cocina[[#This Row],[Cantidad Ordenada]]</f>
        <v>58</v>
      </c>
      <c r="K1634" s="7">
        <f>Tabla_cocina[[#This Row],[Total del Pedido]]</f>
        <v>58</v>
      </c>
      <c r="L1634" s="7">
        <f>Tabla_cocina[[#This Row],[Ganancia Bruta]]-Tabla_cocina[[#This Row],[Costo]]</f>
        <v>24</v>
      </c>
      <c r="M1634" s="7">
        <f>Tabla_cocina[[#This Row],[Costo Unitario]]*Tabla_cocina[[#This Row],[Cantidad Ordenada]]</f>
        <v>34</v>
      </c>
      <c r="N1634" s="12">
        <f>(Tabla_cocina[[#This Row],[Ganancia Neta]]/Tabla_cocina[[#This Row],[Costo]])</f>
        <v>0.70588235294117652</v>
      </c>
      <c r="O1634" s="17">
        <f>Tabla_cocina[[#This Row],[Tiempo de Preparacion]]/1440</f>
        <v>3.472222222222222E-3</v>
      </c>
    </row>
    <row r="1635" spans="1:15" x14ac:dyDescent="0.3">
      <c r="A1635" s="1">
        <v>663</v>
      </c>
      <c r="B1635" s="1">
        <v>3</v>
      </c>
      <c r="C1635" s="2" t="s">
        <v>21</v>
      </c>
      <c r="D1635" s="2" t="s">
        <v>98</v>
      </c>
      <c r="E1635" s="3">
        <v>12</v>
      </c>
      <c r="F1635" s="3">
        <v>20</v>
      </c>
      <c r="G1635" s="1">
        <v>1</v>
      </c>
      <c r="H1635" s="1">
        <v>42</v>
      </c>
      <c r="I1635" s="2" t="s">
        <v>8</v>
      </c>
      <c r="J1635" s="7">
        <f>Tabla_cocina[[#This Row],[Precio Unitario]]*Tabla_cocina[[#This Row],[Cantidad Ordenada]]</f>
        <v>20</v>
      </c>
      <c r="K1635" s="7">
        <f>Tabla_cocina[[#This Row],[Total del Pedido]]</f>
        <v>20</v>
      </c>
      <c r="L1635" s="7">
        <f>Tabla_cocina[[#This Row],[Ganancia Bruta]]-Tabla_cocina[[#This Row],[Costo]]</f>
        <v>8</v>
      </c>
      <c r="M1635" s="7">
        <f>Tabla_cocina[[#This Row],[Costo Unitario]]*Tabla_cocina[[#This Row],[Cantidad Ordenada]]</f>
        <v>12</v>
      </c>
      <c r="N1635" s="12">
        <f>(Tabla_cocina[[#This Row],[Ganancia Neta]]/Tabla_cocina[[#This Row],[Costo]])</f>
        <v>0.66666666666666663</v>
      </c>
      <c r="O1635" s="17">
        <f>Tabla_cocina[[#This Row],[Tiempo de Preparacion]]/1440</f>
        <v>2.9166666666666667E-2</v>
      </c>
    </row>
    <row r="1636" spans="1:15" x14ac:dyDescent="0.3">
      <c r="A1636" s="1">
        <v>664</v>
      </c>
      <c r="B1636" s="1">
        <v>20</v>
      </c>
      <c r="C1636" s="2" t="s">
        <v>24</v>
      </c>
      <c r="D1636" s="2" t="s">
        <v>101</v>
      </c>
      <c r="E1636" s="3">
        <v>10</v>
      </c>
      <c r="F1636" s="3">
        <v>18</v>
      </c>
      <c r="G1636" s="1">
        <v>1</v>
      </c>
      <c r="H1636" s="1">
        <v>9</v>
      </c>
      <c r="I1636" s="2" t="s">
        <v>6</v>
      </c>
      <c r="J1636" s="7">
        <f>Tabla_cocina[[#This Row],[Precio Unitario]]*Tabla_cocina[[#This Row],[Cantidad Ordenada]]</f>
        <v>18</v>
      </c>
      <c r="K1636" s="7">
        <f>Tabla_cocina[[#This Row],[Total del Pedido]]</f>
        <v>18</v>
      </c>
      <c r="L1636" s="7">
        <f>Tabla_cocina[[#This Row],[Ganancia Bruta]]-Tabla_cocina[[#This Row],[Costo]]</f>
        <v>8</v>
      </c>
      <c r="M1636" s="7">
        <f>Tabla_cocina[[#This Row],[Costo Unitario]]*Tabla_cocina[[#This Row],[Cantidad Ordenada]]</f>
        <v>10</v>
      </c>
      <c r="N1636" s="12">
        <f>(Tabla_cocina[[#This Row],[Ganancia Neta]]/Tabla_cocina[[#This Row],[Costo]])</f>
        <v>0.8</v>
      </c>
      <c r="O1636" s="17">
        <f>Tabla_cocina[[#This Row],[Tiempo de Preparacion]]/1440</f>
        <v>6.2500000000000003E-3</v>
      </c>
    </row>
    <row r="1637" spans="1:15" x14ac:dyDescent="0.3">
      <c r="A1637" s="1">
        <v>664</v>
      </c>
      <c r="B1637" s="1">
        <v>20</v>
      </c>
      <c r="C1637" s="2" t="s">
        <v>16</v>
      </c>
      <c r="D1637" s="2" t="s">
        <v>93</v>
      </c>
      <c r="E1637" s="3">
        <v>11</v>
      </c>
      <c r="F1637" s="3">
        <v>19</v>
      </c>
      <c r="G1637" s="1">
        <v>2</v>
      </c>
      <c r="H1637" s="1">
        <v>42</v>
      </c>
      <c r="I1637" s="2" t="s">
        <v>6</v>
      </c>
      <c r="J1637" s="7">
        <f>Tabla_cocina[[#This Row],[Precio Unitario]]*Tabla_cocina[[#This Row],[Cantidad Ordenada]]</f>
        <v>38</v>
      </c>
      <c r="K1637" s="7">
        <f>Tabla_cocina[[#This Row],[Total del Pedido]]</f>
        <v>38</v>
      </c>
      <c r="L1637" s="7">
        <f>Tabla_cocina[[#This Row],[Ganancia Bruta]]-Tabla_cocina[[#This Row],[Costo]]</f>
        <v>16</v>
      </c>
      <c r="M1637" s="7">
        <f>Tabla_cocina[[#This Row],[Costo Unitario]]*Tabla_cocina[[#This Row],[Cantidad Ordenada]]</f>
        <v>22</v>
      </c>
      <c r="N1637" s="12">
        <f>(Tabla_cocina[[#This Row],[Ganancia Neta]]/Tabla_cocina[[#This Row],[Costo]])</f>
        <v>0.72727272727272729</v>
      </c>
      <c r="O1637" s="17">
        <f>Tabla_cocina[[#This Row],[Tiempo de Preparacion]]/1440</f>
        <v>2.9166666666666667E-2</v>
      </c>
    </row>
    <row r="1638" spans="1:15" x14ac:dyDescent="0.3">
      <c r="A1638" s="1">
        <v>664</v>
      </c>
      <c r="B1638" s="1">
        <v>20</v>
      </c>
      <c r="C1638" s="2" t="s">
        <v>19</v>
      </c>
      <c r="D1638" s="2" t="s">
        <v>96</v>
      </c>
      <c r="E1638" s="3">
        <v>13</v>
      </c>
      <c r="F1638" s="3">
        <v>22</v>
      </c>
      <c r="G1638" s="1">
        <v>3</v>
      </c>
      <c r="H1638" s="1">
        <v>48</v>
      </c>
      <c r="I1638" s="2" t="s">
        <v>8</v>
      </c>
      <c r="J1638" s="7">
        <f>Tabla_cocina[[#This Row],[Precio Unitario]]*Tabla_cocina[[#This Row],[Cantidad Ordenada]]</f>
        <v>66</v>
      </c>
      <c r="K1638" s="7">
        <f>Tabla_cocina[[#This Row],[Total del Pedido]]</f>
        <v>66</v>
      </c>
      <c r="L1638" s="7">
        <f>Tabla_cocina[[#This Row],[Ganancia Bruta]]-Tabla_cocina[[#This Row],[Costo]]</f>
        <v>27</v>
      </c>
      <c r="M1638" s="7">
        <f>Tabla_cocina[[#This Row],[Costo Unitario]]*Tabla_cocina[[#This Row],[Cantidad Ordenada]]</f>
        <v>39</v>
      </c>
      <c r="N1638" s="12">
        <f>(Tabla_cocina[[#This Row],[Ganancia Neta]]/Tabla_cocina[[#This Row],[Costo]])</f>
        <v>0.69230769230769229</v>
      </c>
      <c r="O1638" s="17">
        <f>Tabla_cocina[[#This Row],[Tiempo de Preparacion]]/1440</f>
        <v>3.3333333333333333E-2</v>
      </c>
    </row>
    <row r="1639" spans="1:15" x14ac:dyDescent="0.3">
      <c r="A1639" s="1">
        <v>665</v>
      </c>
      <c r="B1639" s="1">
        <v>6</v>
      </c>
      <c r="C1639" s="2" t="s">
        <v>26</v>
      </c>
      <c r="D1639" s="2" t="s">
        <v>103</v>
      </c>
      <c r="E1639" s="3">
        <v>15</v>
      </c>
      <c r="F1639" s="3">
        <v>25</v>
      </c>
      <c r="G1639" s="1">
        <v>3</v>
      </c>
      <c r="H1639" s="1">
        <v>25</v>
      </c>
      <c r="I1639" s="2" t="s">
        <v>8</v>
      </c>
      <c r="J1639" s="7">
        <f>Tabla_cocina[[#This Row],[Precio Unitario]]*Tabla_cocina[[#This Row],[Cantidad Ordenada]]</f>
        <v>75</v>
      </c>
      <c r="K1639" s="7">
        <f>Tabla_cocina[[#This Row],[Total del Pedido]]</f>
        <v>75</v>
      </c>
      <c r="L1639" s="7">
        <f>Tabla_cocina[[#This Row],[Ganancia Bruta]]-Tabla_cocina[[#This Row],[Costo]]</f>
        <v>30</v>
      </c>
      <c r="M1639" s="7">
        <f>Tabla_cocina[[#This Row],[Costo Unitario]]*Tabla_cocina[[#This Row],[Cantidad Ordenada]]</f>
        <v>45</v>
      </c>
      <c r="N1639" s="12">
        <f>(Tabla_cocina[[#This Row],[Ganancia Neta]]/Tabla_cocina[[#This Row],[Costo]])</f>
        <v>0.66666666666666663</v>
      </c>
      <c r="O1639" s="17">
        <f>Tabla_cocina[[#This Row],[Tiempo de Preparacion]]/1440</f>
        <v>1.7361111111111112E-2</v>
      </c>
    </row>
    <row r="1640" spans="1:15" x14ac:dyDescent="0.3">
      <c r="A1640" s="1">
        <v>665</v>
      </c>
      <c r="B1640" s="1">
        <v>6</v>
      </c>
      <c r="C1640" s="2" t="s">
        <v>10</v>
      </c>
      <c r="D1640" s="2" t="s">
        <v>87</v>
      </c>
      <c r="E1640" s="3">
        <v>16</v>
      </c>
      <c r="F1640" s="3">
        <v>27</v>
      </c>
      <c r="G1640" s="1">
        <v>2</v>
      </c>
      <c r="H1640" s="1">
        <v>15</v>
      </c>
      <c r="I1640" s="2" t="s">
        <v>8</v>
      </c>
      <c r="J1640" s="7">
        <f>Tabla_cocina[[#This Row],[Precio Unitario]]*Tabla_cocina[[#This Row],[Cantidad Ordenada]]</f>
        <v>54</v>
      </c>
      <c r="K1640" s="7">
        <f>Tabla_cocina[[#This Row],[Total del Pedido]]</f>
        <v>54</v>
      </c>
      <c r="L1640" s="7">
        <f>Tabla_cocina[[#This Row],[Ganancia Bruta]]-Tabla_cocina[[#This Row],[Costo]]</f>
        <v>22</v>
      </c>
      <c r="M1640" s="7">
        <f>Tabla_cocina[[#This Row],[Costo Unitario]]*Tabla_cocina[[#This Row],[Cantidad Ordenada]]</f>
        <v>32</v>
      </c>
      <c r="N1640" s="12">
        <f>(Tabla_cocina[[#This Row],[Ganancia Neta]]/Tabla_cocina[[#This Row],[Costo]])</f>
        <v>0.6875</v>
      </c>
      <c r="O1640" s="17">
        <f>Tabla_cocina[[#This Row],[Tiempo de Preparacion]]/1440</f>
        <v>1.0416666666666666E-2</v>
      </c>
    </row>
    <row r="1641" spans="1:15" x14ac:dyDescent="0.3">
      <c r="A1641" s="1">
        <v>666</v>
      </c>
      <c r="B1641" s="1">
        <v>8</v>
      </c>
      <c r="C1641" s="2" t="s">
        <v>21</v>
      </c>
      <c r="D1641" s="2" t="s">
        <v>98</v>
      </c>
      <c r="E1641" s="3">
        <v>12</v>
      </c>
      <c r="F1641" s="3">
        <v>20</v>
      </c>
      <c r="G1641" s="1">
        <v>2</v>
      </c>
      <c r="H1641" s="1">
        <v>27</v>
      </c>
      <c r="I1641" s="2" t="s">
        <v>8</v>
      </c>
      <c r="J1641" s="7">
        <f>Tabla_cocina[[#This Row],[Precio Unitario]]*Tabla_cocina[[#This Row],[Cantidad Ordenada]]</f>
        <v>40</v>
      </c>
      <c r="K1641" s="7">
        <f>Tabla_cocina[[#This Row],[Total del Pedido]]</f>
        <v>40</v>
      </c>
      <c r="L1641" s="7">
        <f>Tabla_cocina[[#This Row],[Ganancia Bruta]]-Tabla_cocina[[#This Row],[Costo]]</f>
        <v>16</v>
      </c>
      <c r="M1641" s="7">
        <f>Tabla_cocina[[#This Row],[Costo Unitario]]*Tabla_cocina[[#This Row],[Cantidad Ordenada]]</f>
        <v>24</v>
      </c>
      <c r="N1641" s="12">
        <f>(Tabla_cocina[[#This Row],[Ganancia Neta]]/Tabla_cocina[[#This Row],[Costo]])</f>
        <v>0.66666666666666663</v>
      </c>
      <c r="O1641" s="17">
        <f>Tabla_cocina[[#This Row],[Tiempo de Preparacion]]/1440</f>
        <v>1.8749999999999999E-2</v>
      </c>
    </row>
    <row r="1642" spans="1:15" x14ac:dyDescent="0.3">
      <c r="A1642" s="1">
        <v>667</v>
      </c>
      <c r="B1642" s="1">
        <v>6</v>
      </c>
      <c r="C1642" s="2" t="s">
        <v>12</v>
      </c>
      <c r="D1642" s="2" t="s">
        <v>89</v>
      </c>
      <c r="E1642" s="3">
        <v>22</v>
      </c>
      <c r="F1642" s="3">
        <v>36</v>
      </c>
      <c r="G1642" s="1">
        <v>1</v>
      </c>
      <c r="H1642" s="1">
        <v>12</v>
      </c>
      <c r="I1642" s="2" t="s">
        <v>6</v>
      </c>
      <c r="J1642" s="7">
        <f>Tabla_cocina[[#This Row],[Precio Unitario]]*Tabla_cocina[[#This Row],[Cantidad Ordenada]]</f>
        <v>36</v>
      </c>
      <c r="K1642" s="7">
        <f>Tabla_cocina[[#This Row],[Total del Pedido]]</f>
        <v>36</v>
      </c>
      <c r="L1642" s="7">
        <f>Tabla_cocina[[#This Row],[Ganancia Bruta]]-Tabla_cocina[[#This Row],[Costo]]</f>
        <v>14</v>
      </c>
      <c r="M1642" s="7">
        <f>Tabla_cocina[[#This Row],[Costo Unitario]]*Tabla_cocina[[#This Row],[Cantidad Ordenada]]</f>
        <v>22</v>
      </c>
      <c r="N1642" s="12">
        <f>(Tabla_cocina[[#This Row],[Ganancia Neta]]/Tabla_cocina[[#This Row],[Costo]])</f>
        <v>0.63636363636363635</v>
      </c>
      <c r="O1642" s="17">
        <f>Tabla_cocina[[#This Row],[Tiempo de Preparacion]]/1440</f>
        <v>8.3333333333333332E-3</v>
      </c>
    </row>
    <row r="1643" spans="1:15" x14ac:dyDescent="0.3">
      <c r="A1643" s="1">
        <v>668</v>
      </c>
      <c r="B1643" s="1">
        <v>12</v>
      </c>
      <c r="C1643" s="2" t="s">
        <v>25</v>
      </c>
      <c r="D1643" s="2" t="s">
        <v>102</v>
      </c>
      <c r="E1643" s="3">
        <v>15</v>
      </c>
      <c r="F1643" s="3">
        <v>26</v>
      </c>
      <c r="G1643" s="1">
        <v>3</v>
      </c>
      <c r="H1643" s="1">
        <v>59</v>
      </c>
      <c r="I1643" s="2" t="s">
        <v>6</v>
      </c>
      <c r="J1643" s="7">
        <f>Tabla_cocina[[#This Row],[Precio Unitario]]*Tabla_cocina[[#This Row],[Cantidad Ordenada]]</f>
        <v>78</v>
      </c>
      <c r="K1643" s="7">
        <f>Tabla_cocina[[#This Row],[Total del Pedido]]</f>
        <v>78</v>
      </c>
      <c r="L1643" s="7">
        <f>Tabla_cocina[[#This Row],[Ganancia Bruta]]-Tabla_cocina[[#This Row],[Costo]]</f>
        <v>33</v>
      </c>
      <c r="M1643" s="7">
        <f>Tabla_cocina[[#This Row],[Costo Unitario]]*Tabla_cocina[[#This Row],[Cantidad Ordenada]]</f>
        <v>45</v>
      </c>
      <c r="N1643" s="12">
        <f>(Tabla_cocina[[#This Row],[Ganancia Neta]]/Tabla_cocina[[#This Row],[Costo]])</f>
        <v>0.73333333333333328</v>
      </c>
      <c r="O1643" s="17">
        <f>Tabla_cocina[[#This Row],[Tiempo de Preparacion]]/1440</f>
        <v>4.0972222222222222E-2</v>
      </c>
    </row>
    <row r="1644" spans="1:15" x14ac:dyDescent="0.3">
      <c r="A1644" s="1">
        <v>668</v>
      </c>
      <c r="B1644" s="1">
        <v>12</v>
      </c>
      <c r="C1644" s="2" t="s">
        <v>5</v>
      </c>
      <c r="D1644" s="2" t="s">
        <v>84</v>
      </c>
      <c r="E1644" s="3">
        <v>14</v>
      </c>
      <c r="F1644" s="3">
        <v>24</v>
      </c>
      <c r="G1644" s="1">
        <v>2</v>
      </c>
      <c r="H1644" s="1">
        <v>9</v>
      </c>
      <c r="I1644" s="2" t="s">
        <v>8</v>
      </c>
      <c r="J1644" s="7">
        <f>Tabla_cocina[[#This Row],[Precio Unitario]]*Tabla_cocina[[#This Row],[Cantidad Ordenada]]</f>
        <v>48</v>
      </c>
      <c r="K1644" s="7">
        <f>Tabla_cocina[[#This Row],[Total del Pedido]]</f>
        <v>48</v>
      </c>
      <c r="L1644" s="7">
        <f>Tabla_cocina[[#This Row],[Ganancia Bruta]]-Tabla_cocina[[#This Row],[Costo]]</f>
        <v>20</v>
      </c>
      <c r="M1644" s="7">
        <f>Tabla_cocina[[#This Row],[Costo Unitario]]*Tabla_cocina[[#This Row],[Cantidad Ordenada]]</f>
        <v>28</v>
      </c>
      <c r="N1644" s="12">
        <f>(Tabla_cocina[[#This Row],[Ganancia Neta]]/Tabla_cocina[[#This Row],[Costo]])</f>
        <v>0.7142857142857143</v>
      </c>
      <c r="O1644" s="17">
        <f>Tabla_cocina[[#This Row],[Tiempo de Preparacion]]/1440</f>
        <v>6.2500000000000003E-3</v>
      </c>
    </row>
    <row r="1645" spans="1:15" x14ac:dyDescent="0.3">
      <c r="A1645" s="1">
        <v>668</v>
      </c>
      <c r="B1645" s="1">
        <v>12</v>
      </c>
      <c r="C1645" s="2" t="s">
        <v>26</v>
      </c>
      <c r="D1645" s="2" t="s">
        <v>103</v>
      </c>
      <c r="E1645" s="3">
        <v>15</v>
      </c>
      <c r="F1645" s="3">
        <v>25</v>
      </c>
      <c r="G1645" s="1">
        <v>3</v>
      </c>
      <c r="H1645" s="1">
        <v>47</v>
      </c>
      <c r="I1645" s="2" t="s">
        <v>6</v>
      </c>
      <c r="J1645" s="7">
        <f>Tabla_cocina[[#This Row],[Precio Unitario]]*Tabla_cocina[[#This Row],[Cantidad Ordenada]]</f>
        <v>75</v>
      </c>
      <c r="K1645" s="7">
        <f>Tabla_cocina[[#This Row],[Total del Pedido]]</f>
        <v>75</v>
      </c>
      <c r="L1645" s="7">
        <f>Tabla_cocina[[#This Row],[Ganancia Bruta]]-Tabla_cocina[[#This Row],[Costo]]</f>
        <v>30</v>
      </c>
      <c r="M1645" s="7">
        <f>Tabla_cocina[[#This Row],[Costo Unitario]]*Tabla_cocina[[#This Row],[Cantidad Ordenada]]</f>
        <v>45</v>
      </c>
      <c r="N1645" s="12">
        <f>(Tabla_cocina[[#This Row],[Ganancia Neta]]/Tabla_cocina[[#This Row],[Costo]])</f>
        <v>0.66666666666666663</v>
      </c>
      <c r="O1645" s="17">
        <f>Tabla_cocina[[#This Row],[Tiempo de Preparacion]]/1440</f>
        <v>3.2638888888888891E-2</v>
      </c>
    </row>
    <row r="1646" spans="1:15" x14ac:dyDescent="0.3">
      <c r="A1646" s="1">
        <v>669</v>
      </c>
      <c r="B1646" s="1">
        <v>10</v>
      </c>
      <c r="C1646" s="2" t="s">
        <v>9</v>
      </c>
      <c r="D1646" s="2" t="s">
        <v>86</v>
      </c>
      <c r="E1646" s="3">
        <v>19</v>
      </c>
      <c r="F1646" s="3">
        <v>31</v>
      </c>
      <c r="G1646" s="1">
        <v>1</v>
      </c>
      <c r="H1646" s="1">
        <v>13</v>
      </c>
      <c r="I1646" s="2" t="s">
        <v>8</v>
      </c>
      <c r="J1646" s="7">
        <f>Tabla_cocina[[#This Row],[Precio Unitario]]*Tabla_cocina[[#This Row],[Cantidad Ordenada]]</f>
        <v>31</v>
      </c>
      <c r="K1646" s="7">
        <f>Tabla_cocina[[#This Row],[Total del Pedido]]</f>
        <v>31</v>
      </c>
      <c r="L1646" s="7">
        <f>Tabla_cocina[[#This Row],[Ganancia Bruta]]-Tabla_cocina[[#This Row],[Costo]]</f>
        <v>12</v>
      </c>
      <c r="M1646" s="7">
        <f>Tabla_cocina[[#This Row],[Costo Unitario]]*Tabla_cocina[[#This Row],[Cantidad Ordenada]]</f>
        <v>19</v>
      </c>
      <c r="N1646" s="12">
        <f>(Tabla_cocina[[#This Row],[Ganancia Neta]]/Tabla_cocina[[#This Row],[Costo]])</f>
        <v>0.63157894736842102</v>
      </c>
      <c r="O1646" s="17">
        <f>Tabla_cocina[[#This Row],[Tiempo de Preparacion]]/1440</f>
        <v>9.0277777777777769E-3</v>
      </c>
    </row>
    <row r="1647" spans="1:15" x14ac:dyDescent="0.3">
      <c r="A1647" s="1">
        <v>669</v>
      </c>
      <c r="B1647" s="1">
        <v>10</v>
      </c>
      <c r="C1647" s="2" t="s">
        <v>10</v>
      </c>
      <c r="D1647" s="2" t="s">
        <v>87</v>
      </c>
      <c r="E1647" s="3">
        <v>16</v>
      </c>
      <c r="F1647" s="3">
        <v>27</v>
      </c>
      <c r="G1647" s="1">
        <v>2</v>
      </c>
      <c r="H1647" s="1">
        <v>14</v>
      </c>
      <c r="I1647" s="2" t="s">
        <v>8</v>
      </c>
      <c r="J1647" s="7">
        <f>Tabla_cocina[[#This Row],[Precio Unitario]]*Tabla_cocina[[#This Row],[Cantidad Ordenada]]</f>
        <v>54</v>
      </c>
      <c r="K1647" s="7">
        <f>Tabla_cocina[[#This Row],[Total del Pedido]]</f>
        <v>54</v>
      </c>
      <c r="L1647" s="7">
        <f>Tabla_cocina[[#This Row],[Ganancia Bruta]]-Tabla_cocina[[#This Row],[Costo]]</f>
        <v>22</v>
      </c>
      <c r="M1647" s="7">
        <f>Tabla_cocina[[#This Row],[Costo Unitario]]*Tabla_cocina[[#This Row],[Cantidad Ordenada]]</f>
        <v>32</v>
      </c>
      <c r="N1647" s="12">
        <f>(Tabla_cocina[[#This Row],[Ganancia Neta]]/Tabla_cocina[[#This Row],[Costo]])</f>
        <v>0.6875</v>
      </c>
      <c r="O1647" s="17">
        <f>Tabla_cocina[[#This Row],[Tiempo de Preparacion]]/1440</f>
        <v>9.7222222222222224E-3</v>
      </c>
    </row>
    <row r="1648" spans="1:15" x14ac:dyDescent="0.3">
      <c r="A1648" s="1">
        <v>669</v>
      </c>
      <c r="B1648" s="1">
        <v>10</v>
      </c>
      <c r="C1648" s="2" t="s">
        <v>18</v>
      </c>
      <c r="D1648" s="2" t="s">
        <v>95</v>
      </c>
      <c r="E1648" s="3">
        <v>19</v>
      </c>
      <c r="F1648" s="3">
        <v>32</v>
      </c>
      <c r="G1648" s="1">
        <v>3</v>
      </c>
      <c r="H1648" s="1">
        <v>42</v>
      </c>
      <c r="I1648" s="2" t="s">
        <v>8</v>
      </c>
      <c r="J1648" s="7">
        <f>Tabla_cocina[[#This Row],[Precio Unitario]]*Tabla_cocina[[#This Row],[Cantidad Ordenada]]</f>
        <v>96</v>
      </c>
      <c r="K1648" s="7">
        <f>Tabla_cocina[[#This Row],[Total del Pedido]]</f>
        <v>96</v>
      </c>
      <c r="L1648" s="7">
        <f>Tabla_cocina[[#This Row],[Ganancia Bruta]]-Tabla_cocina[[#This Row],[Costo]]</f>
        <v>39</v>
      </c>
      <c r="M1648" s="7">
        <f>Tabla_cocina[[#This Row],[Costo Unitario]]*Tabla_cocina[[#This Row],[Cantidad Ordenada]]</f>
        <v>57</v>
      </c>
      <c r="N1648" s="12">
        <f>(Tabla_cocina[[#This Row],[Ganancia Neta]]/Tabla_cocina[[#This Row],[Costo]])</f>
        <v>0.68421052631578949</v>
      </c>
      <c r="O1648" s="17">
        <f>Tabla_cocina[[#This Row],[Tiempo de Preparacion]]/1440</f>
        <v>2.9166666666666667E-2</v>
      </c>
    </row>
    <row r="1649" spans="1:15" x14ac:dyDescent="0.3">
      <c r="A1649" s="1">
        <v>670</v>
      </c>
      <c r="B1649" s="1">
        <v>16</v>
      </c>
      <c r="C1649" s="2" t="s">
        <v>22</v>
      </c>
      <c r="D1649" s="2" t="s">
        <v>99</v>
      </c>
      <c r="E1649" s="3">
        <v>14</v>
      </c>
      <c r="F1649" s="3">
        <v>23</v>
      </c>
      <c r="G1649" s="1">
        <v>1</v>
      </c>
      <c r="H1649" s="1">
        <v>26</v>
      </c>
      <c r="I1649" s="2" t="s">
        <v>6</v>
      </c>
      <c r="J1649" s="7">
        <f>Tabla_cocina[[#This Row],[Precio Unitario]]*Tabla_cocina[[#This Row],[Cantidad Ordenada]]</f>
        <v>23</v>
      </c>
      <c r="K1649" s="7">
        <f>Tabla_cocina[[#This Row],[Total del Pedido]]</f>
        <v>23</v>
      </c>
      <c r="L1649" s="7">
        <f>Tabla_cocina[[#This Row],[Ganancia Bruta]]-Tabla_cocina[[#This Row],[Costo]]</f>
        <v>9</v>
      </c>
      <c r="M1649" s="7">
        <f>Tabla_cocina[[#This Row],[Costo Unitario]]*Tabla_cocina[[#This Row],[Cantidad Ordenada]]</f>
        <v>14</v>
      </c>
      <c r="N1649" s="12">
        <f>(Tabla_cocina[[#This Row],[Ganancia Neta]]/Tabla_cocina[[#This Row],[Costo]])</f>
        <v>0.6428571428571429</v>
      </c>
      <c r="O1649" s="17">
        <f>Tabla_cocina[[#This Row],[Tiempo de Preparacion]]/1440</f>
        <v>1.8055555555555554E-2</v>
      </c>
    </row>
    <row r="1650" spans="1:15" x14ac:dyDescent="0.3">
      <c r="A1650" s="1">
        <v>670</v>
      </c>
      <c r="B1650" s="1">
        <v>16</v>
      </c>
      <c r="C1650" s="2" t="s">
        <v>17</v>
      </c>
      <c r="D1650" s="2" t="s">
        <v>94</v>
      </c>
      <c r="E1650" s="3">
        <v>21</v>
      </c>
      <c r="F1650" s="3">
        <v>35</v>
      </c>
      <c r="G1650" s="1">
        <v>1</v>
      </c>
      <c r="H1650" s="1">
        <v>17</v>
      </c>
      <c r="I1650" s="2" t="s">
        <v>8</v>
      </c>
      <c r="J1650" s="7">
        <f>Tabla_cocina[[#This Row],[Precio Unitario]]*Tabla_cocina[[#This Row],[Cantidad Ordenada]]</f>
        <v>35</v>
      </c>
      <c r="K1650" s="7">
        <f>Tabla_cocina[[#This Row],[Total del Pedido]]</f>
        <v>35</v>
      </c>
      <c r="L1650" s="7">
        <f>Tabla_cocina[[#This Row],[Ganancia Bruta]]-Tabla_cocina[[#This Row],[Costo]]</f>
        <v>14</v>
      </c>
      <c r="M1650" s="7">
        <f>Tabla_cocina[[#This Row],[Costo Unitario]]*Tabla_cocina[[#This Row],[Cantidad Ordenada]]</f>
        <v>21</v>
      </c>
      <c r="N1650" s="12">
        <f>(Tabla_cocina[[#This Row],[Ganancia Neta]]/Tabla_cocina[[#This Row],[Costo]])</f>
        <v>0.66666666666666663</v>
      </c>
      <c r="O1650" s="17">
        <f>Tabla_cocina[[#This Row],[Tiempo de Preparacion]]/1440</f>
        <v>1.1805555555555555E-2</v>
      </c>
    </row>
    <row r="1651" spans="1:15" x14ac:dyDescent="0.3">
      <c r="A1651" s="1">
        <v>670</v>
      </c>
      <c r="B1651" s="1">
        <v>16</v>
      </c>
      <c r="C1651" s="2" t="s">
        <v>12</v>
      </c>
      <c r="D1651" s="2" t="s">
        <v>89</v>
      </c>
      <c r="E1651" s="3">
        <v>22</v>
      </c>
      <c r="F1651" s="3">
        <v>36</v>
      </c>
      <c r="G1651" s="1">
        <v>1</v>
      </c>
      <c r="H1651" s="1">
        <v>32</v>
      </c>
      <c r="I1651" s="2" t="s">
        <v>6</v>
      </c>
      <c r="J1651" s="7">
        <f>Tabla_cocina[[#This Row],[Precio Unitario]]*Tabla_cocina[[#This Row],[Cantidad Ordenada]]</f>
        <v>36</v>
      </c>
      <c r="K1651" s="7">
        <f>Tabla_cocina[[#This Row],[Total del Pedido]]</f>
        <v>36</v>
      </c>
      <c r="L1651" s="7">
        <f>Tabla_cocina[[#This Row],[Ganancia Bruta]]-Tabla_cocina[[#This Row],[Costo]]</f>
        <v>14</v>
      </c>
      <c r="M1651" s="7">
        <f>Tabla_cocina[[#This Row],[Costo Unitario]]*Tabla_cocina[[#This Row],[Cantidad Ordenada]]</f>
        <v>22</v>
      </c>
      <c r="N1651" s="12">
        <f>(Tabla_cocina[[#This Row],[Ganancia Neta]]/Tabla_cocina[[#This Row],[Costo]])</f>
        <v>0.63636363636363635</v>
      </c>
      <c r="O1651" s="17">
        <f>Tabla_cocina[[#This Row],[Tiempo de Preparacion]]/1440</f>
        <v>2.2222222222222223E-2</v>
      </c>
    </row>
    <row r="1652" spans="1:15" x14ac:dyDescent="0.3">
      <c r="A1652" s="1">
        <v>671</v>
      </c>
      <c r="B1652" s="1">
        <v>17</v>
      </c>
      <c r="C1652" s="2" t="s">
        <v>17</v>
      </c>
      <c r="D1652" s="2" t="s">
        <v>94</v>
      </c>
      <c r="E1652" s="3">
        <v>21</v>
      </c>
      <c r="F1652" s="3">
        <v>35</v>
      </c>
      <c r="G1652" s="1">
        <v>2</v>
      </c>
      <c r="H1652" s="1">
        <v>29</v>
      </c>
      <c r="I1652" s="2" t="s">
        <v>8</v>
      </c>
      <c r="J1652" s="7">
        <f>Tabla_cocina[[#This Row],[Precio Unitario]]*Tabla_cocina[[#This Row],[Cantidad Ordenada]]</f>
        <v>70</v>
      </c>
      <c r="K1652" s="7">
        <f>Tabla_cocina[[#This Row],[Total del Pedido]]</f>
        <v>70</v>
      </c>
      <c r="L1652" s="7">
        <f>Tabla_cocina[[#This Row],[Ganancia Bruta]]-Tabla_cocina[[#This Row],[Costo]]</f>
        <v>28</v>
      </c>
      <c r="M1652" s="7">
        <f>Tabla_cocina[[#This Row],[Costo Unitario]]*Tabla_cocina[[#This Row],[Cantidad Ordenada]]</f>
        <v>42</v>
      </c>
      <c r="N1652" s="12">
        <f>(Tabla_cocina[[#This Row],[Ganancia Neta]]/Tabla_cocina[[#This Row],[Costo]])</f>
        <v>0.66666666666666663</v>
      </c>
      <c r="O1652" s="17">
        <f>Tabla_cocina[[#This Row],[Tiempo de Preparacion]]/1440</f>
        <v>2.013888888888889E-2</v>
      </c>
    </row>
    <row r="1653" spans="1:15" x14ac:dyDescent="0.3">
      <c r="A1653" s="1">
        <v>671</v>
      </c>
      <c r="B1653" s="1">
        <v>17</v>
      </c>
      <c r="C1653" s="2" t="s">
        <v>26</v>
      </c>
      <c r="D1653" s="2" t="s">
        <v>103</v>
      </c>
      <c r="E1653" s="3">
        <v>15</v>
      </c>
      <c r="F1653" s="3">
        <v>25</v>
      </c>
      <c r="G1653" s="1">
        <v>2</v>
      </c>
      <c r="H1653" s="1">
        <v>32</v>
      </c>
      <c r="I1653" s="2" t="s">
        <v>6</v>
      </c>
      <c r="J1653" s="7">
        <f>Tabla_cocina[[#This Row],[Precio Unitario]]*Tabla_cocina[[#This Row],[Cantidad Ordenada]]</f>
        <v>50</v>
      </c>
      <c r="K1653" s="7">
        <f>Tabla_cocina[[#This Row],[Total del Pedido]]</f>
        <v>50</v>
      </c>
      <c r="L1653" s="7">
        <f>Tabla_cocina[[#This Row],[Ganancia Bruta]]-Tabla_cocina[[#This Row],[Costo]]</f>
        <v>20</v>
      </c>
      <c r="M1653" s="7">
        <f>Tabla_cocina[[#This Row],[Costo Unitario]]*Tabla_cocina[[#This Row],[Cantidad Ordenada]]</f>
        <v>30</v>
      </c>
      <c r="N1653" s="12">
        <f>(Tabla_cocina[[#This Row],[Ganancia Neta]]/Tabla_cocina[[#This Row],[Costo]])</f>
        <v>0.66666666666666663</v>
      </c>
      <c r="O1653" s="17">
        <f>Tabla_cocina[[#This Row],[Tiempo de Preparacion]]/1440</f>
        <v>2.2222222222222223E-2</v>
      </c>
    </row>
    <row r="1654" spans="1:15" x14ac:dyDescent="0.3">
      <c r="A1654" s="1">
        <v>671</v>
      </c>
      <c r="B1654" s="1">
        <v>17</v>
      </c>
      <c r="C1654" s="2" t="s">
        <v>18</v>
      </c>
      <c r="D1654" s="2" t="s">
        <v>95</v>
      </c>
      <c r="E1654" s="3">
        <v>19</v>
      </c>
      <c r="F1654" s="3">
        <v>32</v>
      </c>
      <c r="G1654" s="1">
        <v>2</v>
      </c>
      <c r="H1654" s="1">
        <v>34</v>
      </c>
      <c r="I1654" s="2" t="s">
        <v>6</v>
      </c>
      <c r="J1654" s="7">
        <f>Tabla_cocina[[#This Row],[Precio Unitario]]*Tabla_cocina[[#This Row],[Cantidad Ordenada]]</f>
        <v>64</v>
      </c>
      <c r="K1654" s="7">
        <f>Tabla_cocina[[#This Row],[Total del Pedido]]</f>
        <v>64</v>
      </c>
      <c r="L1654" s="7">
        <f>Tabla_cocina[[#This Row],[Ganancia Bruta]]-Tabla_cocina[[#This Row],[Costo]]</f>
        <v>26</v>
      </c>
      <c r="M1654" s="7">
        <f>Tabla_cocina[[#This Row],[Costo Unitario]]*Tabla_cocina[[#This Row],[Cantidad Ordenada]]</f>
        <v>38</v>
      </c>
      <c r="N1654" s="12">
        <f>(Tabla_cocina[[#This Row],[Ganancia Neta]]/Tabla_cocina[[#This Row],[Costo]])</f>
        <v>0.68421052631578949</v>
      </c>
      <c r="O1654" s="17">
        <f>Tabla_cocina[[#This Row],[Tiempo de Preparacion]]/1440</f>
        <v>2.361111111111111E-2</v>
      </c>
    </row>
    <row r="1655" spans="1:15" x14ac:dyDescent="0.3">
      <c r="A1655" s="1">
        <v>672</v>
      </c>
      <c r="B1655" s="1">
        <v>12</v>
      </c>
      <c r="C1655" s="2" t="s">
        <v>18</v>
      </c>
      <c r="D1655" s="2" t="s">
        <v>95</v>
      </c>
      <c r="E1655" s="3">
        <v>19</v>
      </c>
      <c r="F1655" s="3">
        <v>32</v>
      </c>
      <c r="G1655" s="1">
        <v>3</v>
      </c>
      <c r="H1655" s="1">
        <v>21</v>
      </c>
      <c r="I1655" s="2" t="s">
        <v>8</v>
      </c>
      <c r="J1655" s="7">
        <f>Tabla_cocina[[#This Row],[Precio Unitario]]*Tabla_cocina[[#This Row],[Cantidad Ordenada]]</f>
        <v>96</v>
      </c>
      <c r="K1655" s="7">
        <f>Tabla_cocina[[#This Row],[Total del Pedido]]</f>
        <v>96</v>
      </c>
      <c r="L1655" s="7">
        <f>Tabla_cocina[[#This Row],[Ganancia Bruta]]-Tabla_cocina[[#This Row],[Costo]]</f>
        <v>39</v>
      </c>
      <c r="M1655" s="7">
        <f>Tabla_cocina[[#This Row],[Costo Unitario]]*Tabla_cocina[[#This Row],[Cantidad Ordenada]]</f>
        <v>57</v>
      </c>
      <c r="N1655" s="12">
        <f>(Tabla_cocina[[#This Row],[Ganancia Neta]]/Tabla_cocina[[#This Row],[Costo]])</f>
        <v>0.68421052631578949</v>
      </c>
      <c r="O1655" s="17">
        <f>Tabla_cocina[[#This Row],[Tiempo de Preparacion]]/1440</f>
        <v>1.4583333333333334E-2</v>
      </c>
    </row>
    <row r="1656" spans="1:15" x14ac:dyDescent="0.3">
      <c r="A1656" s="1">
        <v>672</v>
      </c>
      <c r="B1656" s="1">
        <v>12</v>
      </c>
      <c r="C1656" s="2" t="s">
        <v>23</v>
      </c>
      <c r="D1656" s="2" t="s">
        <v>100</v>
      </c>
      <c r="E1656" s="3">
        <v>13</v>
      </c>
      <c r="F1656" s="3">
        <v>21</v>
      </c>
      <c r="G1656" s="1">
        <v>2</v>
      </c>
      <c r="H1656" s="1">
        <v>15</v>
      </c>
      <c r="I1656" s="2" t="s">
        <v>8</v>
      </c>
      <c r="J1656" s="7">
        <f>Tabla_cocina[[#This Row],[Precio Unitario]]*Tabla_cocina[[#This Row],[Cantidad Ordenada]]</f>
        <v>42</v>
      </c>
      <c r="K1656" s="7">
        <f>Tabla_cocina[[#This Row],[Total del Pedido]]</f>
        <v>42</v>
      </c>
      <c r="L1656" s="7">
        <f>Tabla_cocina[[#This Row],[Ganancia Bruta]]-Tabla_cocina[[#This Row],[Costo]]</f>
        <v>16</v>
      </c>
      <c r="M1656" s="7">
        <f>Tabla_cocina[[#This Row],[Costo Unitario]]*Tabla_cocina[[#This Row],[Cantidad Ordenada]]</f>
        <v>26</v>
      </c>
      <c r="N1656" s="12">
        <f>(Tabla_cocina[[#This Row],[Ganancia Neta]]/Tabla_cocina[[#This Row],[Costo]])</f>
        <v>0.61538461538461542</v>
      </c>
      <c r="O1656" s="17">
        <f>Tabla_cocina[[#This Row],[Tiempo de Preparacion]]/1440</f>
        <v>1.0416666666666666E-2</v>
      </c>
    </row>
    <row r="1657" spans="1:15" x14ac:dyDescent="0.3">
      <c r="A1657" s="1">
        <v>672</v>
      </c>
      <c r="B1657" s="1">
        <v>12</v>
      </c>
      <c r="C1657" s="2" t="s">
        <v>16</v>
      </c>
      <c r="D1657" s="2" t="s">
        <v>93</v>
      </c>
      <c r="E1657" s="3">
        <v>11</v>
      </c>
      <c r="F1657" s="3">
        <v>19</v>
      </c>
      <c r="G1657" s="1">
        <v>1</v>
      </c>
      <c r="H1657" s="1">
        <v>42</v>
      </c>
      <c r="I1657" s="2" t="s">
        <v>6</v>
      </c>
      <c r="J1657" s="7">
        <f>Tabla_cocina[[#This Row],[Precio Unitario]]*Tabla_cocina[[#This Row],[Cantidad Ordenada]]</f>
        <v>19</v>
      </c>
      <c r="K1657" s="7">
        <f>Tabla_cocina[[#This Row],[Total del Pedido]]</f>
        <v>19</v>
      </c>
      <c r="L1657" s="7">
        <f>Tabla_cocina[[#This Row],[Ganancia Bruta]]-Tabla_cocina[[#This Row],[Costo]]</f>
        <v>8</v>
      </c>
      <c r="M1657" s="7">
        <f>Tabla_cocina[[#This Row],[Costo Unitario]]*Tabla_cocina[[#This Row],[Cantidad Ordenada]]</f>
        <v>11</v>
      </c>
      <c r="N1657" s="12">
        <f>(Tabla_cocina[[#This Row],[Ganancia Neta]]/Tabla_cocina[[#This Row],[Costo]])</f>
        <v>0.72727272727272729</v>
      </c>
      <c r="O1657" s="17">
        <f>Tabla_cocina[[#This Row],[Tiempo de Preparacion]]/1440</f>
        <v>2.9166666666666667E-2</v>
      </c>
    </row>
    <row r="1658" spans="1:15" x14ac:dyDescent="0.3">
      <c r="A1658" s="1">
        <v>673</v>
      </c>
      <c r="B1658" s="1">
        <v>20</v>
      </c>
      <c r="C1658" s="2" t="s">
        <v>11</v>
      </c>
      <c r="D1658" s="2" t="s">
        <v>88</v>
      </c>
      <c r="E1658" s="3">
        <v>25</v>
      </c>
      <c r="F1658" s="3">
        <v>40</v>
      </c>
      <c r="G1658" s="1">
        <v>2</v>
      </c>
      <c r="H1658" s="1">
        <v>13</v>
      </c>
      <c r="I1658" s="2" t="s">
        <v>6</v>
      </c>
      <c r="J1658" s="7">
        <f>Tabla_cocina[[#This Row],[Precio Unitario]]*Tabla_cocina[[#This Row],[Cantidad Ordenada]]</f>
        <v>80</v>
      </c>
      <c r="K1658" s="7">
        <f>Tabla_cocina[[#This Row],[Total del Pedido]]</f>
        <v>80</v>
      </c>
      <c r="L1658" s="7">
        <f>Tabla_cocina[[#This Row],[Ganancia Bruta]]-Tabla_cocina[[#This Row],[Costo]]</f>
        <v>30</v>
      </c>
      <c r="M1658" s="7">
        <f>Tabla_cocina[[#This Row],[Costo Unitario]]*Tabla_cocina[[#This Row],[Cantidad Ordenada]]</f>
        <v>50</v>
      </c>
      <c r="N1658" s="12">
        <f>(Tabla_cocina[[#This Row],[Ganancia Neta]]/Tabla_cocina[[#This Row],[Costo]])</f>
        <v>0.6</v>
      </c>
      <c r="O1658" s="17">
        <f>Tabla_cocina[[#This Row],[Tiempo de Preparacion]]/1440</f>
        <v>9.0277777777777769E-3</v>
      </c>
    </row>
    <row r="1659" spans="1:15" x14ac:dyDescent="0.3">
      <c r="A1659" s="1">
        <v>673</v>
      </c>
      <c r="B1659" s="1">
        <v>20</v>
      </c>
      <c r="C1659" s="2" t="s">
        <v>17</v>
      </c>
      <c r="D1659" s="2" t="s">
        <v>94</v>
      </c>
      <c r="E1659" s="3">
        <v>21</v>
      </c>
      <c r="F1659" s="3">
        <v>35</v>
      </c>
      <c r="G1659" s="1">
        <v>3</v>
      </c>
      <c r="H1659" s="1">
        <v>10</v>
      </c>
      <c r="I1659" s="2" t="s">
        <v>6</v>
      </c>
      <c r="J1659" s="7">
        <f>Tabla_cocina[[#This Row],[Precio Unitario]]*Tabla_cocina[[#This Row],[Cantidad Ordenada]]</f>
        <v>105</v>
      </c>
      <c r="K1659" s="7">
        <f>Tabla_cocina[[#This Row],[Total del Pedido]]</f>
        <v>105</v>
      </c>
      <c r="L1659" s="7">
        <f>Tabla_cocina[[#This Row],[Ganancia Bruta]]-Tabla_cocina[[#This Row],[Costo]]</f>
        <v>42</v>
      </c>
      <c r="M1659" s="7">
        <f>Tabla_cocina[[#This Row],[Costo Unitario]]*Tabla_cocina[[#This Row],[Cantidad Ordenada]]</f>
        <v>63</v>
      </c>
      <c r="N1659" s="12">
        <f>(Tabla_cocina[[#This Row],[Ganancia Neta]]/Tabla_cocina[[#This Row],[Costo]])</f>
        <v>0.66666666666666663</v>
      </c>
      <c r="O1659" s="17">
        <f>Tabla_cocina[[#This Row],[Tiempo de Preparacion]]/1440</f>
        <v>6.9444444444444441E-3</v>
      </c>
    </row>
    <row r="1660" spans="1:15" x14ac:dyDescent="0.3">
      <c r="A1660" s="1">
        <v>673</v>
      </c>
      <c r="B1660" s="1">
        <v>20</v>
      </c>
      <c r="C1660" s="2" t="s">
        <v>7</v>
      </c>
      <c r="D1660" s="2" t="s">
        <v>85</v>
      </c>
      <c r="E1660" s="3">
        <v>18</v>
      </c>
      <c r="F1660" s="3">
        <v>30</v>
      </c>
      <c r="G1660" s="1">
        <v>1</v>
      </c>
      <c r="H1660" s="1">
        <v>25</v>
      </c>
      <c r="I1660" s="2" t="s">
        <v>6</v>
      </c>
      <c r="J1660" s="7">
        <f>Tabla_cocina[[#This Row],[Precio Unitario]]*Tabla_cocina[[#This Row],[Cantidad Ordenada]]</f>
        <v>30</v>
      </c>
      <c r="K1660" s="7">
        <f>Tabla_cocina[[#This Row],[Total del Pedido]]</f>
        <v>30</v>
      </c>
      <c r="L1660" s="7">
        <f>Tabla_cocina[[#This Row],[Ganancia Bruta]]-Tabla_cocina[[#This Row],[Costo]]</f>
        <v>12</v>
      </c>
      <c r="M1660" s="7">
        <f>Tabla_cocina[[#This Row],[Costo Unitario]]*Tabla_cocina[[#This Row],[Cantidad Ordenada]]</f>
        <v>18</v>
      </c>
      <c r="N1660" s="12">
        <f>(Tabla_cocina[[#This Row],[Ganancia Neta]]/Tabla_cocina[[#This Row],[Costo]])</f>
        <v>0.66666666666666663</v>
      </c>
      <c r="O1660" s="17">
        <f>Tabla_cocina[[#This Row],[Tiempo de Preparacion]]/1440</f>
        <v>1.7361111111111112E-2</v>
      </c>
    </row>
    <row r="1661" spans="1:15" x14ac:dyDescent="0.3">
      <c r="A1661" s="1">
        <v>673</v>
      </c>
      <c r="B1661" s="1">
        <v>20</v>
      </c>
      <c r="C1661" s="2" t="s">
        <v>26</v>
      </c>
      <c r="D1661" s="2" t="s">
        <v>103</v>
      </c>
      <c r="E1661" s="3">
        <v>15</v>
      </c>
      <c r="F1661" s="3">
        <v>25</v>
      </c>
      <c r="G1661" s="1">
        <v>2</v>
      </c>
      <c r="H1661" s="1">
        <v>45</v>
      </c>
      <c r="I1661" s="2" t="s">
        <v>8</v>
      </c>
      <c r="J1661" s="7">
        <f>Tabla_cocina[[#This Row],[Precio Unitario]]*Tabla_cocina[[#This Row],[Cantidad Ordenada]]</f>
        <v>50</v>
      </c>
      <c r="K1661" s="7">
        <f>Tabla_cocina[[#This Row],[Total del Pedido]]</f>
        <v>50</v>
      </c>
      <c r="L1661" s="7">
        <f>Tabla_cocina[[#This Row],[Ganancia Bruta]]-Tabla_cocina[[#This Row],[Costo]]</f>
        <v>20</v>
      </c>
      <c r="M1661" s="7">
        <f>Tabla_cocina[[#This Row],[Costo Unitario]]*Tabla_cocina[[#This Row],[Cantidad Ordenada]]</f>
        <v>30</v>
      </c>
      <c r="N1661" s="12">
        <f>(Tabla_cocina[[#This Row],[Ganancia Neta]]/Tabla_cocina[[#This Row],[Costo]])</f>
        <v>0.66666666666666663</v>
      </c>
      <c r="O1661" s="17">
        <f>Tabla_cocina[[#This Row],[Tiempo de Preparacion]]/1440</f>
        <v>3.125E-2</v>
      </c>
    </row>
    <row r="1662" spans="1:15" x14ac:dyDescent="0.3">
      <c r="A1662" s="1">
        <v>674</v>
      </c>
      <c r="B1662" s="1">
        <v>1</v>
      </c>
      <c r="C1662" s="2" t="s">
        <v>16</v>
      </c>
      <c r="D1662" s="2" t="s">
        <v>93</v>
      </c>
      <c r="E1662" s="3">
        <v>11</v>
      </c>
      <c r="F1662" s="3">
        <v>19</v>
      </c>
      <c r="G1662" s="1">
        <v>3</v>
      </c>
      <c r="H1662" s="1">
        <v>11</v>
      </c>
      <c r="I1662" s="2" t="s">
        <v>6</v>
      </c>
      <c r="J1662" s="7">
        <f>Tabla_cocina[[#This Row],[Precio Unitario]]*Tabla_cocina[[#This Row],[Cantidad Ordenada]]</f>
        <v>57</v>
      </c>
      <c r="K1662" s="7">
        <f>Tabla_cocina[[#This Row],[Total del Pedido]]</f>
        <v>57</v>
      </c>
      <c r="L1662" s="7">
        <f>Tabla_cocina[[#This Row],[Ganancia Bruta]]-Tabla_cocina[[#This Row],[Costo]]</f>
        <v>24</v>
      </c>
      <c r="M1662" s="7">
        <f>Tabla_cocina[[#This Row],[Costo Unitario]]*Tabla_cocina[[#This Row],[Cantidad Ordenada]]</f>
        <v>33</v>
      </c>
      <c r="N1662" s="12">
        <f>(Tabla_cocina[[#This Row],[Ganancia Neta]]/Tabla_cocina[[#This Row],[Costo]])</f>
        <v>0.72727272727272729</v>
      </c>
      <c r="O1662" s="17">
        <f>Tabla_cocina[[#This Row],[Tiempo de Preparacion]]/1440</f>
        <v>7.6388888888888886E-3</v>
      </c>
    </row>
    <row r="1663" spans="1:15" x14ac:dyDescent="0.3">
      <c r="A1663" s="1">
        <v>674</v>
      </c>
      <c r="B1663" s="1">
        <v>1</v>
      </c>
      <c r="C1663" s="2" t="s">
        <v>24</v>
      </c>
      <c r="D1663" s="2" t="s">
        <v>101</v>
      </c>
      <c r="E1663" s="3">
        <v>10</v>
      </c>
      <c r="F1663" s="3">
        <v>18</v>
      </c>
      <c r="G1663" s="1">
        <v>2</v>
      </c>
      <c r="H1663" s="1">
        <v>12</v>
      </c>
      <c r="I1663" s="2" t="s">
        <v>6</v>
      </c>
      <c r="J1663" s="7">
        <f>Tabla_cocina[[#This Row],[Precio Unitario]]*Tabla_cocina[[#This Row],[Cantidad Ordenada]]</f>
        <v>36</v>
      </c>
      <c r="K1663" s="7">
        <f>Tabla_cocina[[#This Row],[Total del Pedido]]</f>
        <v>36</v>
      </c>
      <c r="L1663" s="7">
        <f>Tabla_cocina[[#This Row],[Ganancia Bruta]]-Tabla_cocina[[#This Row],[Costo]]</f>
        <v>16</v>
      </c>
      <c r="M1663" s="7">
        <f>Tabla_cocina[[#This Row],[Costo Unitario]]*Tabla_cocina[[#This Row],[Cantidad Ordenada]]</f>
        <v>20</v>
      </c>
      <c r="N1663" s="12">
        <f>(Tabla_cocina[[#This Row],[Ganancia Neta]]/Tabla_cocina[[#This Row],[Costo]])</f>
        <v>0.8</v>
      </c>
      <c r="O1663" s="17">
        <f>Tabla_cocina[[#This Row],[Tiempo de Preparacion]]/1440</f>
        <v>8.3333333333333332E-3</v>
      </c>
    </row>
    <row r="1664" spans="1:15" x14ac:dyDescent="0.3">
      <c r="A1664" s="1">
        <v>674</v>
      </c>
      <c r="B1664" s="1">
        <v>1</v>
      </c>
      <c r="C1664" s="2" t="s">
        <v>9</v>
      </c>
      <c r="D1664" s="2" t="s">
        <v>86</v>
      </c>
      <c r="E1664" s="3">
        <v>19</v>
      </c>
      <c r="F1664" s="3">
        <v>31</v>
      </c>
      <c r="G1664" s="1">
        <v>3</v>
      </c>
      <c r="H1664" s="1">
        <v>7</v>
      </c>
      <c r="I1664" s="2" t="s">
        <v>8</v>
      </c>
      <c r="J1664" s="7">
        <f>Tabla_cocina[[#This Row],[Precio Unitario]]*Tabla_cocina[[#This Row],[Cantidad Ordenada]]</f>
        <v>93</v>
      </c>
      <c r="K1664" s="7">
        <f>Tabla_cocina[[#This Row],[Total del Pedido]]</f>
        <v>93</v>
      </c>
      <c r="L1664" s="7">
        <f>Tabla_cocina[[#This Row],[Ganancia Bruta]]-Tabla_cocina[[#This Row],[Costo]]</f>
        <v>36</v>
      </c>
      <c r="M1664" s="7">
        <f>Tabla_cocina[[#This Row],[Costo Unitario]]*Tabla_cocina[[#This Row],[Cantidad Ordenada]]</f>
        <v>57</v>
      </c>
      <c r="N1664" s="12">
        <f>(Tabla_cocina[[#This Row],[Ganancia Neta]]/Tabla_cocina[[#This Row],[Costo]])</f>
        <v>0.63157894736842102</v>
      </c>
      <c r="O1664" s="17">
        <f>Tabla_cocina[[#This Row],[Tiempo de Preparacion]]/1440</f>
        <v>4.8611111111111112E-3</v>
      </c>
    </row>
    <row r="1665" spans="1:15" x14ac:dyDescent="0.3">
      <c r="A1665" s="1">
        <v>674</v>
      </c>
      <c r="B1665" s="1">
        <v>1</v>
      </c>
      <c r="C1665" s="2" t="s">
        <v>23</v>
      </c>
      <c r="D1665" s="2" t="s">
        <v>100</v>
      </c>
      <c r="E1665" s="3">
        <v>13</v>
      </c>
      <c r="F1665" s="3">
        <v>21</v>
      </c>
      <c r="G1665" s="1">
        <v>1</v>
      </c>
      <c r="H1665" s="1">
        <v>35</v>
      </c>
      <c r="I1665" s="2" t="s">
        <v>6</v>
      </c>
      <c r="J1665" s="7">
        <f>Tabla_cocina[[#This Row],[Precio Unitario]]*Tabla_cocina[[#This Row],[Cantidad Ordenada]]</f>
        <v>21</v>
      </c>
      <c r="K1665" s="7">
        <f>Tabla_cocina[[#This Row],[Total del Pedido]]</f>
        <v>21</v>
      </c>
      <c r="L1665" s="7">
        <f>Tabla_cocina[[#This Row],[Ganancia Bruta]]-Tabla_cocina[[#This Row],[Costo]]</f>
        <v>8</v>
      </c>
      <c r="M1665" s="7">
        <f>Tabla_cocina[[#This Row],[Costo Unitario]]*Tabla_cocina[[#This Row],[Cantidad Ordenada]]</f>
        <v>13</v>
      </c>
      <c r="N1665" s="12">
        <f>(Tabla_cocina[[#This Row],[Ganancia Neta]]/Tabla_cocina[[#This Row],[Costo]])</f>
        <v>0.61538461538461542</v>
      </c>
      <c r="O1665" s="17">
        <f>Tabla_cocina[[#This Row],[Tiempo de Preparacion]]/1440</f>
        <v>2.4305555555555556E-2</v>
      </c>
    </row>
    <row r="1666" spans="1:15" x14ac:dyDescent="0.3">
      <c r="A1666" s="1">
        <v>675</v>
      </c>
      <c r="B1666" s="1">
        <v>5</v>
      </c>
      <c r="C1666" s="2" t="s">
        <v>26</v>
      </c>
      <c r="D1666" s="2" t="s">
        <v>103</v>
      </c>
      <c r="E1666" s="3">
        <v>15</v>
      </c>
      <c r="F1666" s="3">
        <v>25</v>
      </c>
      <c r="G1666" s="1">
        <v>1</v>
      </c>
      <c r="H1666" s="1">
        <v>8</v>
      </c>
      <c r="I1666" s="2" t="s">
        <v>6</v>
      </c>
      <c r="J1666" s="7">
        <f>Tabla_cocina[[#This Row],[Precio Unitario]]*Tabla_cocina[[#This Row],[Cantidad Ordenada]]</f>
        <v>25</v>
      </c>
      <c r="K1666" s="7">
        <f>Tabla_cocina[[#This Row],[Total del Pedido]]</f>
        <v>25</v>
      </c>
      <c r="L1666" s="7">
        <f>Tabla_cocina[[#This Row],[Ganancia Bruta]]-Tabla_cocina[[#This Row],[Costo]]</f>
        <v>10</v>
      </c>
      <c r="M1666" s="7">
        <f>Tabla_cocina[[#This Row],[Costo Unitario]]*Tabla_cocina[[#This Row],[Cantidad Ordenada]]</f>
        <v>15</v>
      </c>
      <c r="N1666" s="12">
        <f>(Tabla_cocina[[#This Row],[Ganancia Neta]]/Tabla_cocina[[#This Row],[Costo]])</f>
        <v>0.66666666666666663</v>
      </c>
      <c r="O1666" s="17">
        <f>Tabla_cocina[[#This Row],[Tiempo de Preparacion]]/1440</f>
        <v>5.5555555555555558E-3</v>
      </c>
    </row>
    <row r="1667" spans="1:15" x14ac:dyDescent="0.3">
      <c r="A1667" s="1">
        <v>675</v>
      </c>
      <c r="B1667" s="1">
        <v>5</v>
      </c>
      <c r="C1667" s="2" t="s">
        <v>21</v>
      </c>
      <c r="D1667" s="2" t="s">
        <v>98</v>
      </c>
      <c r="E1667" s="3">
        <v>12</v>
      </c>
      <c r="F1667" s="3">
        <v>20</v>
      </c>
      <c r="G1667" s="1">
        <v>3</v>
      </c>
      <c r="H1667" s="1">
        <v>54</v>
      </c>
      <c r="I1667" s="2" t="s">
        <v>8</v>
      </c>
      <c r="J1667" s="7">
        <f>Tabla_cocina[[#This Row],[Precio Unitario]]*Tabla_cocina[[#This Row],[Cantidad Ordenada]]</f>
        <v>60</v>
      </c>
      <c r="K1667" s="7">
        <f>Tabla_cocina[[#This Row],[Total del Pedido]]</f>
        <v>60</v>
      </c>
      <c r="L1667" s="7">
        <f>Tabla_cocina[[#This Row],[Ganancia Bruta]]-Tabla_cocina[[#This Row],[Costo]]</f>
        <v>24</v>
      </c>
      <c r="M1667" s="7">
        <f>Tabla_cocina[[#This Row],[Costo Unitario]]*Tabla_cocina[[#This Row],[Cantidad Ordenada]]</f>
        <v>36</v>
      </c>
      <c r="N1667" s="12">
        <f>(Tabla_cocina[[#This Row],[Ganancia Neta]]/Tabla_cocina[[#This Row],[Costo]])</f>
        <v>0.66666666666666663</v>
      </c>
      <c r="O1667" s="17">
        <f>Tabla_cocina[[#This Row],[Tiempo de Preparacion]]/1440</f>
        <v>3.7499999999999999E-2</v>
      </c>
    </row>
    <row r="1668" spans="1:15" x14ac:dyDescent="0.3">
      <c r="A1668" s="1">
        <v>675</v>
      </c>
      <c r="B1668" s="1">
        <v>5</v>
      </c>
      <c r="C1668" s="2" t="s">
        <v>12</v>
      </c>
      <c r="D1668" s="2" t="s">
        <v>89</v>
      </c>
      <c r="E1668" s="3">
        <v>22</v>
      </c>
      <c r="F1668" s="3">
        <v>36</v>
      </c>
      <c r="G1668" s="1">
        <v>3</v>
      </c>
      <c r="H1668" s="1">
        <v>59</v>
      </c>
      <c r="I1668" s="2" t="s">
        <v>6</v>
      </c>
      <c r="J1668" s="7">
        <f>Tabla_cocina[[#This Row],[Precio Unitario]]*Tabla_cocina[[#This Row],[Cantidad Ordenada]]</f>
        <v>108</v>
      </c>
      <c r="K1668" s="7">
        <f>Tabla_cocina[[#This Row],[Total del Pedido]]</f>
        <v>108</v>
      </c>
      <c r="L1668" s="7">
        <f>Tabla_cocina[[#This Row],[Ganancia Bruta]]-Tabla_cocina[[#This Row],[Costo]]</f>
        <v>42</v>
      </c>
      <c r="M1668" s="7">
        <f>Tabla_cocina[[#This Row],[Costo Unitario]]*Tabla_cocina[[#This Row],[Cantidad Ordenada]]</f>
        <v>66</v>
      </c>
      <c r="N1668" s="12">
        <f>(Tabla_cocina[[#This Row],[Ganancia Neta]]/Tabla_cocina[[#This Row],[Costo]])</f>
        <v>0.63636363636363635</v>
      </c>
      <c r="O1668" s="17">
        <f>Tabla_cocina[[#This Row],[Tiempo de Preparacion]]/1440</f>
        <v>4.0972222222222222E-2</v>
      </c>
    </row>
    <row r="1669" spans="1:15" x14ac:dyDescent="0.3">
      <c r="A1669" s="1">
        <v>676</v>
      </c>
      <c r="B1669" s="1">
        <v>7</v>
      </c>
      <c r="C1669" s="2" t="s">
        <v>9</v>
      </c>
      <c r="D1669" s="2" t="s">
        <v>86</v>
      </c>
      <c r="E1669" s="3">
        <v>19</v>
      </c>
      <c r="F1669" s="3">
        <v>31</v>
      </c>
      <c r="G1669" s="1">
        <v>1</v>
      </c>
      <c r="H1669" s="1">
        <v>45</v>
      </c>
      <c r="I1669" s="2" t="s">
        <v>6</v>
      </c>
      <c r="J1669" s="7">
        <f>Tabla_cocina[[#This Row],[Precio Unitario]]*Tabla_cocina[[#This Row],[Cantidad Ordenada]]</f>
        <v>31</v>
      </c>
      <c r="K1669" s="7">
        <f>Tabla_cocina[[#This Row],[Total del Pedido]]</f>
        <v>31</v>
      </c>
      <c r="L1669" s="7">
        <f>Tabla_cocina[[#This Row],[Ganancia Bruta]]-Tabla_cocina[[#This Row],[Costo]]</f>
        <v>12</v>
      </c>
      <c r="M1669" s="7">
        <f>Tabla_cocina[[#This Row],[Costo Unitario]]*Tabla_cocina[[#This Row],[Cantidad Ordenada]]</f>
        <v>19</v>
      </c>
      <c r="N1669" s="12">
        <f>(Tabla_cocina[[#This Row],[Ganancia Neta]]/Tabla_cocina[[#This Row],[Costo]])</f>
        <v>0.63157894736842102</v>
      </c>
      <c r="O1669" s="17">
        <f>Tabla_cocina[[#This Row],[Tiempo de Preparacion]]/1440</f>
        <v>3.125E-2</v>
      </c>
    </row>
    <row r="1670" spans="1:15" x14ac:dyDescent="0.3">
      <c r="A1670" s="1">
        <v>676</v>
      </c>
      <c r="B1670" s="1">
        <v>7</v>
      </c>
      <c r="C1670" s="2" t="s">
        <v>22</v>
      </c>
      <c r="D1670" s="2" t="s">
        <v>99</v>
      </c>
      <c r="E1670" s="3">
        <v>14</v>
      </c>
      <c r="F1670" s="3">
        <v>23</v>
      </c>
      <c r="G1670" s="1">
        <v>1</v>
      </c>
      <c r="H1670" s="1">
        <v>40</v>
      </c>
      <c r="I1670" s="2" t="s">
        <v>8</v>
      </c>
      <c r="J1670" s="7">
        <f>Tabla_cocina[[#This Row],[Precio Unitario]]*Tabla_cocina[[#This Row],[Cantidad Ordenada]]</f>
        <v>23</v>
      </c>
      <c r="K1670" s="7">
        <f>Tabla_cocina[[#This Row],[Total del Pedido]]</f>
        <v>23</v>
      </c>
      <c r="L1670" s="7">
        <f>Tabla_cocina[[#This Row],[Ganancia Bruta]]-Tabla_cocina[[#This Row],[Costo]]</f>
        <v>9</v>
      </c>
      <c r="M1670" s="7">
        <f>Tabla_cocina[[#This Row],[Costo Unitario]]*Tabla_cocina[[#This Row],[Cantidad Ordenada]]</f>
        <v>14</v>
      </c>
      <c r="N1670" s="12">
        <f>(Tabla_cocina[[#This Row],[Ganancia Neta]]/Tabla_cocina[[#This Row],[Costo]])</f>
        <v>0.6428571428571429</v>
      </c>
      <c r="O1670" s="17">
        <f>Tabla_cocina[[#This Row],[Tiempo de Preparacion]]/1440</f>
        <v>2.7777777777777776E-2</v>
      </c>
    </row>
    <row r="1671" spans="1:15" x14ac:dyDescent="0.3">
      <c r="A1671" s="1">
        <v>676</v>
      </c>
      <c r="B1671" s="1">
        <v>7</v>
      </c>
      <c r="C1671" s="2" t="s">
        <v>15</v>
      </c>
      <c r="D1671" s="2" t="s">
        <v>92</v>
      </c>
      <c r="E1671" s="3">
        <v>16</v>
      </c>
      <c r="F1671" s="3">
        <v>28</v>
      </c>
      <c r="G1671" s="1">
        <v>1</v>
      </c>
      <c r="H1671" s="1">
        <v>12</v>
      </c>
      <c r="I1671" s="2" t="s">
        <v>8</v>
      </c>
      <c r="J1671" s="7">
        <f>Tabla_cocina[[#This Row],[Precio Unitario]]*Tabla_cocina[[#This Row],[Cantidad Ordenada]]</f>
        <v>28</v>
      </c>
      <c r="K1671" s="7">
        <f>Tabla_cocina[[#This Row],[Total del Pedido]]</f>
        <v>28</v>
      </c>
      <c r="L1671" s="7">
        <f>Tabla_cocina[[#This Row],[Ganancia Bruta]]-Tabla_cocina[[#This Row],[Costo]]</f>
        <v>12</v>
      </c>
      <c r="M1671" s="7">
        <f>Tabla_cocina[[#This Row],[Costo Unitario]]*Tabla_cocina[[#This Row],[Cantidad Ordenada]]</f>
        <v>16</v>
      </c>
      <c r="N1671" s="12">
        <f>(Tabla_cocina[[#This Row],[Ganancia Neta]]/Tabla_cocina[[#This Row],[Costo]])</f>
        <v>0.75</v>
      </c>
      <c r="O1671" s="17">
        <f>Tabla_cocina[[#This Row],[Tiempo de Preparacion]]/1440</f>
        <v>8.3333333333333332E-3</v>
      </c>
    </row>
    <row r="1672" spans="1:15" x14ac:dyDescent="0.3">
      <c r="A1672" s="1">
        <v>676</v>
      </c>
      <c r="B1672" s="1">
        <v>7</v>
      </c>
      <c r="C1672" s="2" t="s">
        <v>23</v>
      </c>
      <c r="D1672" s="2" t="s">
        <v>100</v>
      </c>
      <c r="E1672" s="3">
        <v>13</v>
      </c>
      <c r="F1672" s="3">
        <v>21</v>
      </c>
      <c r="G1672" s="1">
        <v>2</v>
      </c>
      <c r="H1672" s="1">
        <v>24</v>
      </c>
      <c r="I1672" s="2" t="s">
        <v>6</v>
      </c>
      <c r="J1672" s="7">
        <f>Tabla_cocina[[#This Row],[Precio Unitario]]*Tabla_cocina[[#This Row],[Cantidad Ordenada]]</f>
        <v>42</v>
      </c>
      <c r="K1672" s="7">
        <f>Tabla_cocina[[#This Row],[Total del Pedido]]</f>
        <v>42</v>
      </c>
      <c r="L1672" s="7">
        <f>Tabla_cocina[[#This Row],[Ganancia Bruta]]-Tabla_cocina[[#This Row],[Costo]]</f>
        <v>16</v>
      </c>
      <c r="M1672" s="7">
        <f>Tabla_cocina[[#This Row],[Costo Unitario]]*Tabla_cocina[[#This Row],[Cantidad Ordenada]]</f>
        <v>26</v>
      </c>
      <c r="N1672" s="12">
        <f>(Tabla_cocina[[#This Row],[Ganancia Neta]]/Tabla_cocina[[#This Row],[Costo]])</f>
        <v>0.61538461538461542</v>
      </c>
      <c r="O1672" s="17">
        <f>Tabla_cocina[[#This Row],[Tiempo de Preparacion]]/1440</f>
        <v>1.6666666666666666E-2</v>
      </c>
    </row>
    <row r="1673" spans="1:15" x14ac:dyDescent="0.3">
      <c r="A1673" s="1">
        <v>677</v>
      </c>
      <c r="B1673" s="1">
        <v>14</v>
      </c>
      <c r="C1673" s="2" t="s">
        <v>21</v>
      </c>
      <c r="D1673" s="2" t="s">
        <v>98</v>
      </c>
      <c r="E1673" s="3">
        <v>12</v>
      </c>
      <c r="F1673" s="3">
        <v>20</v>
      </c>
      <c r="G1673" s="1">
        <v>2</v>
      </c>
      <c r="H1673" s="1">
        <v>55</v>
      </c>
      <c r="I1673" s="2" t="s">
        <v>6</v>
      </c>
      <c r="J1673" s="7">
        <f>Tabla_cocina[[#This Row],[Precio Unitario]]*Tabla_cocina[[#This Row],[Cantidad Ordenada]]</f>
        <v>40</v>
      </c>
      <c r="K1673" s="7">
        <f>Tabla_cocina[[#This Row],[Total del Pedido]]</f>
        <v>40</v>
      </c>
      <c r="L1673" s="7">
        <f>Tabla_cocina[[#This Row],[Ganancia Bruta]]-Tabla_cocina[[#This Row],[Costo]]</f>
        <v>16</v>
      </c>
      <c r="M1673" s="7">
        <f>Tabla_cocina[[#This Row],[Costo Unitario]]*Tabla_cocina[[#This Row],[Cantidad Ordenada]]</f>
        <v>24</v>
      </c>
      <c r="N1673" s="12">
        <f>(Tabla_cocina[[#This Row],[Ganancia Neta]]/Tabla_cocina[[#This Row],[Costo]])</f>
        <v>0.66666666666666663</v>
      </c>
      <c r="O1673" s="17">
        <f>Tabla_cocina[[#This Row],[Tiempo de Preparacion]]/1440</f>
        <v>3.8194444444444448E-2</v>
      </c>
    </row>
    <row r="1674" spans="1:15" x14ac:dyDescent="0.3">
      <c r="A1674" s="1">
        <v>677</v>
      </c>
      <c r="B1674" s="1">
        <v>14</v>
      </c>
      <c r="C1674" s="2" t="s">
        <v>17</v>
      </c>
      <c r="D1674" s="2" t="s">
        <v>94</v>
      </c>
      <c r="E1674" s="3">
        <v>21</v>
      </c>
      <c r="F1674" s="3">
        <v>35</v>
      </c>
      <c r="G1674" s="1">
        <v>2</v>
      </c>
      <c r="H1674" s="1">
        <v>59</v>
      </c>
      <c r="I1674" s="2" t="s">
        <v>8</v>
      </c>
      <c r="J1674" s="7">
        <f>Tabla_cocina[[#This Row],[Precio Unitario]]*Tabla_cocina[[#This Row],[Cantidad Ordenada]]</f>
        <v>70</v>
      </c>
      <c r="K1674" s="7">
        <f>Tabla_cocina[[#This Row],[Total del Pedido]]</f>
        <v>70</v>
      </c>
      <c r="L1674" s="7">
        <f>Tabla_cocina[[#This Row],[Ganancia Bruta]]-Tabla_cocina[[#This Row],[Costo]]</f>
        <v>28</v>
      </c>
      <c r="M1674" s="7">
        <f>Tabla_cocina[[#This Row],[Costo Unitario]]*Tabla_cocina[[#This Row],[Cantidad Ordenada]]</f>
        <v>42</v>
      </c>
      <c r="N1674" s="12">
        <f>(Tabla_cocina[[#This Row],[Ganancia Neta]]/Tabla_cocina[[#This Row],[Costo]])</f>
        <v>0.66666666666666663</v>
      </c>
      <c r="O1674" s="17">
        <f>Tabla_cocina[[#This Row],[Tiempo de Preparacion]]/1440</f>
        <v>4.0972222222222222E-2</v>
      </c>
    </row>
    <row r="1675" spans="1:15" x14ac:dyDescent="0.3">
      <c r="A1675" s="1">
        <v>677</v>
      </c>
      <c r="B1675" s="1">
        <v>14</v>
      </c>
      <c r="C1675" s="2" t="s">
        <v>20</v>
      </c>
      <c r="D1675" s="2" t="s">
        <v>97</v>
      </c>
      <c r="E1675" s="3">
        <v>20</v>
      </c>
      <c r="F1675" s="3">
        <v>34</v>
      </c>
      <c r="G1675" s="1">
        <v>1</v>
      </c>
      <c r="H1675" s="1">
        <v>34</v>
      </c>
      <c r="I1675" s="2" t="s">
        <v>8</v>
      </c>
      <c r="J1675" s="7">
        <f>Tabla_cocina[[#This Row],[Precio Unitario]]*Tabla_cocina[[#This Row],[Cantidad Ordenada]]</f>
        <v>34</v>
      </c>
      <c r="K1675" s="7">
        <f>Tabla_cocina[[#This Row],[Total del Pedido]]</f>
        <v>34</v>
      </c>
      <c r="L1675" s="7">
        <f>Tabla_cocina[[#This Row],[Ganancia Bruta]]-Tabla_cocina[[#This Row],[Costo]]</f>
        <v>14</v>
      </c>
      <c r="M1675" s="7">
        <f>Tabla_cocina[[#This Row],[Costo Unitario]]*Tabla_cocina[[#This Row],[Cantidad Ordenada]]</f>
        <v>20</v>
      </c>
      <c r="N1675" s="12">
        <f>(Tabla_cocina[[#This Row],[Ganancia Neta]]/Tabla_cocina[[#This Row],[Costo]])</f>
        <v>0.7</v>
      </c>
      <c r="O1675" s="17">
        <f>Tabla_cocina[[#This Row],[Tiempo de Preparacion]]/1440</f>
        <v>2.361111111111111E-2</v>
      </c>
    </row>
    <row r="1676" spans="1:15" x14ac:dyDescent="0.3">
      <c r="A1676" s="1">
        <v>678</v>
      </c>
      <c r="B1676" s="1">
        <v>19</v>
      </c>
      <c r="C1676" s="2" t="s">
        <v>13</v>
      </c>
      <c r="D1676" s="2" t="s">
        <v>90</v>
      </c>
      <c r="E1676" s="3">
        <v>17</v>
      </c>
      <c r="F1676" s="3">
        <v>29</v>
      </c>
      <c r="G1676" s="1">
        <v>1</v>
      </c>
      <c r="H1676" s="1">
        <v>27</v>
      </c>
      <c r="I1676" s="2" t="s">
        <v>6</v>
      </c>
      <c r="J1676" s="7">
        <f>Tabla_cocina[[#This Row],[Precio Unitario]]*Tabla_cocina[[#This Row],[Cantidad Ordenada]]</f>
        <v>29</v>
      </c>
      <c r="K1676" s="7">
        <f>Tabla_cocina[[#This Row],[Total del Pedido]]</f>
        <v>29</v>
      </c>
      <c r="L1676" s="7">
        <f>Tabla_cocina[[#This Row],[Ganancia Bruta]]-Tabla_cocina[[#This Row],[Costo]]</f>
        <v>12</v>
      </c>
      <c r="M1676" s="7">
        <f>Tabla_cocina[[#This Row],[Costo Unitario]]*Tabla_cocina[[#This Row],[Cantidad Ordenada]]</f>
        <v>17</v>
      </c>
      <c r="N1676" s="12">
        <f>(Tabla_cocina[[#This Row],[Ganancia Neta]]/Tabla_cocina[[#This Row],[Costo]])</f>
        <v>0.70588235294117652</v>
      </c>
      <c r="O1676" s="17">
        <f>Tabla_cocina[[#This Row],[Tiempo de Preparacion]]/1440</f>
        <v>1.8749999999999999E-2</v>
      </c>
    </row>
    <row r="1677" spans="1:15" x14ac:dyDescent="0.3">
      <c r="A1677" s="1">
        <v>678</v>
      </c>
      <c r="B1677" s="1">
        <v>19</v>
      </c>
      <c r="C1677" s="2" t="s">
        <v>16</v>
      </c>
      <c r="D1677" s="2" t="s">
        <v>93</v>
      </c>
      <c r="E1677" s="3">
        <v>11</v>
      </c>
      <c r="F1677" s="3">
        <v>19</v>
      </c>
      <c r="G1677" s="1">
        <v>3</v>
      </c>
      <c r="H1677" s="1">
        <v>37</v>
      </c>
      <c r="I1677" s="2" t="s">
        <v>8</v>
      </c>
      <c r="J1677" s="7">
        <f>Tabla_cocina[[#This Row],[Precio Unitario]]*Tabla_cocina[[#This Row],[Cantidad Ordenada]]</f>
        <v>57</v>
      </c>
      <c r="K1677" s="7">
        <f>Tabla_cocina[[#This Row],[Total del Pedido]]</f>
        <v>57</v>
      </c>
      <c r="L1677" s="7">
        <f>Tabla_cocina[[#This Row],[Ganancia Bruta]]-Tabla_cocina[[#This Row],[Costo]]</f>
        <v>24</v>
      </c>
      <c r="M1677" s="7">
        <f>Tabla_cocina[[#This Row],[Costo Unitario]]*Tabla_cocina[[#This Row],[Cantidad Ordenada]]</f>
        <v>33</v>
      </c>
      <c r="N1677" s="12">
        <f>(Tabla_cocina[[#This Row],[Ganancia Neta]]/Tabla_cocina[[#This Row],[Costo]])</f>
        <v>0.72727272727272729</v>
      </c>
      <c r="O1677" s="17">
        <f>Tabla_cocina[[#This Row],[Tiempo de Preparacion]]/1440</f>
        <v>2.5694444444444443E-2</v>
      </c>
    </row>
    <row r="1678" spans="1:15" x14ac:dyDescent="0.3">
      <c r="A1678" s="1">
        <v>678</v>
      </c>
      <c r="B1678" s="1">
        <v>19</v>
      </c>
      <c r="C1678" s="2" t="s">
        <v>17</v>
      </c>
      <c r="D1678" s="2" t="s">
        <v>94</v>
      </c>
      <c r="E1678" s="3">
        <v>21</v>
      </c>
      <c r="F1678" s="3">
        <v>35</v>
      </c>
      <c r="G1678" s="1">
        <v>2</v>
      </c>
      <c r="H1678" s="1">
        <v>37</v>
      </c>
      <c r="I1678" s="2" t="s">
        <v>8</v>
      </c>
      <c r="J1678" s="7">
        <f>Tabla_cocina[[#This Row],[Precio Unitario]]*Tabla_cocina[[#This Row],[Cantidad Ordenada]]</f>
        <v>70</v>
      </c>
      <c r="K1678" s="7">
        <f>Tabla_cocina[[#This Row],[Total del Pedido]]</f>
        <v>70</v>
      </c>
      <c r="L1678" s="7">
        <f>Tabla_cocina[[#This Row],[Ganancia Bruta]]-Tabla_cocina[[#This Row],[Costo]]</f>
        <v>28</v>
      </c>
      <c r="M1678" s="7">
        <f>Tabla_cocina[[#This Row],[Costo Unitario]]*Tabla_cocina[[#This Row],[Cantidad Ordenada]]</f>
        <v>42</v>
      </c>
      <c r="N1678" s="12">
        <f>(Tabla_cocina[[#This Row],[Ganancia Neta]]/Tabla_cocina[[#This Row],[Costo]])</f>
        <v>0.66666666666666663</v>
      </c>
      <c r="O1678" s="17">
        <f>Tabla_cocina[[#This Row],[Tiempo de Preparacion]]/1440</f>
        <v>2.5694444444444443E-2</v>
      </c>
    </row>
    <row r="1679" spans="1:15" x14ac:dyDescent="0.3">
      <c r="A1679" s="1">
        <v>678</v>
      </c>
      <c r="B1679" s="1">
        <v>19</v>
      </c>
      <c r="C1679" s="2" t="s">
        <v>5</v>
      </c>
      <c r="D1679" s="2" t="s">
        <v>84</v>
      </c>
      <c r="E1679" s="3">
        <v>14</v>
      </c>
      <c r="F1679" s="3">
        <v>24</v>
      </c>
      <c r="G1679" s="1">
        <v>2</v>
      </c>
      <c r="H1679" s="1">
        <v>20</v>
      </c>
      <c r="I1679" s="2" t="s">
        <v>8</v>
      </c>
      <c r="J1679" s="7">
        <f>Tabla_cocina[[#This Row],[Precio Unitario]]*Tabla_cocina[[#This Row],[Cantidad Ordenada]]</f>
        <v>48</v>
      </c>
      <c r="K1679" s="7">
        <f>Tabla_cocina[[#This Row],[Total del Pedido]]</f>
        <v>48</v>
      </c>
      <c r="L1679" s="7">
        <f>Tabla_cocina[[#This Row],[Ganancia Bruta]]-Tabla_cocina[[#This Row],[Costo]]</f>
        <v>20</v>
      </c>
      <c r="M1679" s="7">
        <f>Tabla_cocina[[#This Row],[Costo Unitario]]*Tabla_cocina[[#This Row],[Cantidad Ordenada]]</f>
        <v>28</v>
      </c>
      <c r="N1679" s="12">
        <f>(Tabla_cocina[[#This Row],[Ganancia Neta]]/Tabla_cocina[[#This Row],[Costo]])</f>
        <v>0.7142857142857143</v>
      </c>
      <c r="O1679" s="17">
        <f>Tabla_cocina[[#This Row],[Tiempo de Preparacion]]/1440</f>
        <v>1.3888888888888888E-2</v>
      </c>
    </row>
    <row r="1680" spans="1:15" x14ac:dyDescent="0.3">
      <c r="A1680" s="1">
        <v>679</v>
      </c>
      <c r="B1680" s="1">
        <v>9</v>
      </c>
      <c r="C1680" s="2" t="s">
        <v>23</v>
      </c>
      <c r="D1680" s="2" t="s">
        <v>100</v>
      </c>
      <c r="E1680" s="3">
        <v>13</v>
      </c>
      <c r="F1680" s="3">
        <v>21</v>
      </c>
      <c r="G1680" s="1">
        <v>2</v>
      </c>
      <c r="H1680" s="1">
        <v>27</v>
      </c>
      <c r="I1680" s="2" t="s">
        <v>8</v>
      </c>
      <c r="J1680" s="7">
        <f>Tabla_cocina[[#This Row],[Precio Unitario]]*Tabla_cocina[[#This Row],[Cantidad Ordenada]]</f>
        <v>42</v>
      </c>
      <c r="K1680" s="7">
        <f>Tabla_cocina[[#This Row],[Total del Pedido]]</f>
        <v>42</v>
      </c>
      <c r="L1680" s="7">
        <f>Tabla_cocina[[#This Row],[Ganancia Bruta]]-Tabla_cocina[[#This Row],[Costo]]</f>
        <v>16</v>
      </c>
      <c r="M1680" s="7">
        <f>Tabla_cocina[[#This Row],[Costo Unitario]]*Tabla_cocina[[#This Row],[Cantidad Ordenada]]</f>
        <v>26</v>
      </c>
      <c r="N1680" s="12">
        <f>(Tabla_cocina[[#This Row],[Ganancia Neta]]/Tabla_cocina[[#This Row],[Costo]])</f>
        <v>0.61538461538461542</v>
      </c>
      <c r="O1680" s="17">
        <f>Tabla_cocina[[#This Row],[Tiempo de Preparacion]]/1440</f>
        <v>1.8749999999999999E-2</v>
      </c>
    </row>
    <row r="1681" spans="1:15" x14ac:dyDescent="0.3">
      <c r="A1681" s="1">
        <v>679</v>
      </c>
      <c r="B1681" s="1">
        <v>9</v>
      </c>
      <c r="C1681" s="2" t="s">
        <v>25</v>
      </c>
      <c r="D1681" s="2" t="s">
        <v>102</v>
      </c>
      <c r="E1681" s="3">
        <v>15</v>
      </c>
      <c r="F1681" s="3">
        <v>26</v>
      </c>
      <c r="G1681" s="1">
        <v>1</v>
      </c>
      <c r="H1681" s="1">
        <v>11</v>
      </c>
      <c r="I1681" s="2" t="s">
        <v>8</v>
      </c>
      <c r="J1681" s="7">
        <f>Tabla_cocina[[#This Row],[Precio Unitario]]*Tabla_cocina[[#This Row],[Cantidad Ordenada]]</f>
        <v>26</v>
      </c>
      <c r="K1681" s="7">
        <f>Tabla_cocina[[#This Row],[Total del Pedido]]</f>
        <v>26</v>
      </c>
      <c r="L1681" s="7">
        <f>Tabla_cocina[[#This Row],[Ganancia Bruta]]-Tabla_cocina[[#This Row],[Costo]]</f>
        <v>11</v>
      </c>
      <c r="M1681" s="7">
        <f>Tabla_cocina[[#This Row],[Costo Unitario]]*Tabla_cocina[[#This Row],[Cantidad Ordenada]]</f>
        <v>15</v>
      </c>
      <c r="N1681" s="12">
        <f>(Tabla_cocina[[#This Row],[Ganancia Neta]]/Tabla_cocina[[#This Row],[Costo]])</f>
        <v>0.73333333333333328</v>
      </c>
      <c r="O1681" s="17">
        <f>Tabla_cocina[[#This Row],[Tiempo de Preparacion]]/1440</f>
        <v>7.6388888888888886E-3</v>
      </c>
    </row>
    <row r="1682" spans="1:15" x14ac:dyDescent="0.3">
      <c r="A1682" s="1">
        <v>679</v>
      </c>
      <c r="B1682" s="1">
        <v>9</v>
      </c>
      <c r="C1682" s="2" t="s">
        <v>15</v>
      </c>
      <c r="D1682" s="2" t="s">
        <v>92</v>
      </c>
      <c r="E1682" s="3">
        <v>16</v>
      </c>
      <c r="F1682" s="3">
        <v>28</v>
      </c>
      <c r="G1682" s="1">
        <v>2</v>
      </c>
      <c r="H1682" s="1">
        <v>16</v>
      </c>
      <c r="I1682" s="2" t="s">
        <v>8</v>
      </c>
      <c r="J1682" s="7">
        <f>Tabla_cocina[[#This Row],[Precio Unitario]]*Tabla_cocina[[#This Row],[Cantidad Ordenada]]</f>
        <v>56</v>
      </c>
      <c r="K1682" s="7">
        <f>Tabla_cocina[[#This Row],[Total del Pedido]]</f>
        <v>56</v>
      </c>
      <c r="L1682" s="7">
        <f>Tabla_cocina[[#This Row],[Ganancia Bruta]]-Tabla_cocina[[#This Row],[Costo]]</f>
        <v>24</v>
      </c>
      <c r="M1682" s="7">
        <f>Tabla_cocina[[#This Row],[Costo Unitario]]*Tabla_cocina[[#This Row],[Cantidad Ordenada]]</f>
        <v>32</v>
      </c>
      <c r="N1682" s="12">
        <f>(Tabla_cocina[[#This Row],[Ganancia Neta]]/Tabla_cocina[[#This Row],[Costo]])</f>
        <v>0.75</v>
      </c>
      <c r="O1682" s="17">
        <f>Tabla_cocina[[#This Row],[Tiempo de Preparacion]]/1440</f>
        <v>1.1111111111111112E-2</v>
      </c>
    </row>
    <row r="1683" spans="1:15" x14ac:dyDescent="0.3">
      <c r="A1683" s="1">
        <v>679</v>
      </c>
      <c r="B1683" s="1">
        <v>9</v>
      </c>
      <c r="C1683" s="2" t="s">
        <v>26</v>
      </c>
      <c r="D1683" s="2" t="s">
        <v>103</v>
      </c>
      <c r="E1683" s="3">
        <v>15</v>
      </c>
      <c r="F1683" s="3">
        <v>25</v>
      </c>
      <c r="G1683" s="1">
        <v>3</v>
      </c>
      <c r="H1683" s="1">
        <v>52</v>
      </c>
      <c r="I1683" s="2" t="s">
        <v>8</v>
      </c>
      <c r="J1683" s="7">
        <f>Tabla_cocina[[#This Row],[Precio Unitario]]*Tabla_cocina[[#This Row],[Cantidad Ordenada]]</f>
        <v>75</v>
      </c>
      <c r="K1683" s="7">
        <f>Tabla_cocina[[#This Row],[Total del Pedido]]</f>
        <v>75</v>
      </c>
      <c r="L1683" s="7">
        <f>Tabla_cocina[[#This Row],[Ganancia Bruta]]-Tabla_cocina[[#This Row],[Costo]]</f>
        <v>30</v>
      </c>
      <c r="M1683" s="7">
        <f>Tabla_cocina[[#This Row],[Costo Unitario]]*Tabla_cocina[[#This Row],[Cantidad Ordenada]]</f>
        <v>45</v>
      </c>
      <c r="N1683" s="12">
        <f>(Tabla_cocina[[#This Row],[Ganancia Neta]]/Tabla_cocina[[#This Row],[Costo]])</f>
        <v>0.66666666666666663</v>
      </c>
      <c r="O1683" s="17">
        <f>Tabla_cocina[[#This Row],[Tiempo de Preparacion]]/1440</f>
        <v>3.6111111111111108E-2</v>
      </c>
    </row>
    <row r="1684" spans="1:15" x14ac:dyDescent="0.3">
      <c r="A1684" s="1">
        <v>680</v>
      </c>
      <c r="B1684" s="1">
        <v>5</v>
      </c>
      <c r="C1684" s="2" t="s">
        <v>24</v>
      </c>
      <c r="D1684" s="2" t="s">
        <v>101</v>
      </c>
      <c r="E1684" s="3">
        <v>10</v>
      </c>
      <c r="F1684" s="3">
        <v>18</v>
      </c>
      <c r="G1684" s="1">
        <v>2</v>
      </c>
      <c r="H1684" s="1">
        <v>6</v>
      </c>
      <c r="I1684" s="2" t="s">
        <v>8</v>
      </c>
      <c r="J1684" s="7">
        <f>Tabla_cocina[[#This Row],[Precio Unitario]]*Tabla_cocina[[#This Row],[Cantidad Ordenada]]</f>
        <v>36</v>
      </c>
      <c r="K1684" s="7">
        <f>Tabla_cocina[[#This Row],[Total del Pedido]]</f>
        <v>36</v>
      </c>
      <c r="L1684" s="7">
        <f>Tabla_cocina[[#This Row],[Ganancia Bruta]]-Tabla_cocina[[#This Row],[Costo]]</f>
        <v>16</v>
      </c>
      <c r="M1684" s="7">
        <f>Tabla_cocina[[#This Row],[Costo Unitario]]*Tabla_cocina[[#This Row],[Cantidad Ordenada]]</f>
        <v>20</v>
      </c>
      <c r="N1684" s="12">
        <f>(Tabla_cocina[[#This Row],[Ganancia Neta]]/Tabla_cocina[[#This Row],[Costo]])</f>
        <v>0.8</v>
      </c>
      <c r="O1684" s="17">
        <f>Tabla_cocina[[#This Row],[Tiempo de Preparacion]]/1440</f>
        <v>4.1666666666666666E-3</v>
      </c>
    </row>
    <row r="1685" spans="1:15" x14ac:dyDescent="0.3">
      <c r="A1685" s="1">
        <v>680</v>
      </c>
      <c r="B1685" s="1">
        <v>5</v>
      </c>
      <c r="C1685" s="2" t="s">
        <v>21</v>
      </c>
      <c r="D1685" s="2" t="s">
        <v>98</v>
      </c>
      <c r="E1685" s="3">
        <v>12</v>
      </c>
      <c r="F1685" s="3">
        <v>20</v>
      </c>
      <c r="G1685" s="1">
        <v>3</v>
      </c>
      <c r="H1685" s="1">
        <v>49</v>
      </c>
      <c r="I1685" s="2" t="s">
        <v>8</v>
      </c>
      <c r="J1685" s="7">
        <f>Tabla_cocina[[#This Row],[Precio Unitario]]*Tabla_cocina[[#This Row],[Cantidad Ordenada]]</f>
        <v>60</v>
      </c>
      <c r="K1685" s="7">
        <f>Tabla_cocina[[#This Row],[Total del Pedido]]</f>
        <v>60</v>
      </c>
      <c r="L1685" s="7">
        <f>Tabla_cocina[[#This Row],[Ganancia Bruta]]-Tabla_cocina[[#This Row],[Costo]]</f>
        <v>24</v>
      </c>
      <c r="M1685" s="7">
        <f>Tabla_cocina[[#This Row],[Costo Unitario]]*Tabla_cocina[[#This Row],[Cantidad Ordenada]]</f>
        <v>36</v>
      </c>
      <c r="N1685" s="12">
        <f>(Tabla_cocina[[#This Row],[Ganancia Neta]]/Tabla_cocina[[#This Row],[Costo]])</f>
        <v>0.66666666666666663</v>
      </c>
      <c r="O1685" s="17">
        <f>Tabla_cocina[[#This Row],[Tiempo de Preparacion]]/1440</f>
        <v>3.4027777777777775E-2</v>
      </c>
    </row>
    <row r="1686" spans="1:15" x14ac:dyDescent="0.3">
      <c r="A1686" s="1">
        <v>680</v>
      </c>
      <c r="B1686" s="1">
        <v>5</v>
      </c>
      <c r="C1686" s="2" t="s">
        <v>14</v>
      </c>
      <c r="D1686" s="2" t="s">
        <v>91</v>
      </c>
      <c r="E1686" s="3">
        <v>20</v>
      </c>
      <c r="F1686" s="3">
        <v>33</v>
      </c>
      <c r="G1686" s="1">
        <v>2</v>
      </c>
      <c r="H1686" s="1">
        <v>56</v>
      </c>
      <c r="I1686" s="2" t="s">
        <v>6</v>
      </c>
      <c r="J1686" s="7">
        <f>Tabla_cocina[[#This Row],[Precio Unitario]]*Tabla_cocina[[#This Row],[Cantidad Ordenada]]</f>
        <v>66</v>
      </c>
      <c r="K1686" s="7">
        <f>Tabla_cocina[[#This Row],[Total del Pedido]]</f>
        <v>66</v>
      </c>
      <c r="L1686" s="7">
        <f>Tabla_cocina[[#This Row],[Ganancia Bruta]]-Tabla_cocina[[#This Row],[Costo]]</f>
        <v>26</v>
      </c>
      <c r="M1686" s="7">
        <f>Tabla_cocina[[#This Row],[Costo Unitario]]*Tabla_cocina[[#This Row],[Cantidad Ordenada]]</f>
        <v>40</v>
      </c>
      <c r="N1686" s="12">
        <f>(Tabla_cocina[[#This Row],[Ganancia Neta]]/Tabla_cocina[[#This Row],[Costo]])</f>
        <v>0.65</v>
      </c>
      <c r="O1686" s="17">
        <f>Tabla_cocina[[#This Row],[Tiempo de Preparacion]]/1440</f>
        <v>3.888888888888889E-2</v>
      </c>
    </row>
    <row r="1687" spans="1:15" x14ac:dyDescent="0.3">
      <c r="A1687" s="1">
        <v>681</v>
      </c>
      <c r="B1687" s="1">
        <v>2</v>
      </c>
      <c r="C1687" s="2" t="s">
        <v>14</v>
      </c>
      <c r="D1687" s="2" t="s">
        <v>91</v>
      </c>
      <c r="E1687" s="3">
        <v>20</v>
      </c>
      <c r="F1687" s="3">
        <v>33</v>
      </c>
      <c r="G1687" s="1">
        <v>1</v>
      </c>
      <c r="H1687" s="1">
        <v>44</v>
      </c>
      <c r="I1687" s="2" t="s">
        <v>6</v>
      </c>
      <c r="J1687" s="7">
        <f>Tabla_cocina[[#This Row],[Precio Unitario]]*Tabla_cocina[[#This Row],[Cantidad Ordenada]]</f>
        <v>33</v>
      </c>
      <c r="K1687" s="7">
        <f>Tabla_cocina[[#This Row],[Total del Pedido]]</f>
        <v>33</v>
      </c>
      <c r="L1687" s="7">
        <f>Tabla_cocina[[#This Row],[Ganancia Bruta]]-Tabla_cocina[[#This Row],[Costo]]</f>
        <v>13</v>
      </c>
      <c r="M1687" s="7">
        <f>Tabla_cocina[[#This Row],[Costo Unitario]]*Tabla_cocina[[#This Row],[Cantidad Ordenada]]</f>
        <v>20</v>
      </c>
      <c r="N1687" s="12">
        <f>(Tabla_cocina[[#This Row],[Ganancia Neta]]/Tabla_cocina[[#This Row],[Costo]])</f>
        <v>0.65</v>
      </c>
      <c r="O1687" s="17">
        <f>Tabla_cocina[[#This Row],[Tiempo de Preparacion]]/1440</f>
        <v>3.0555555555555555E-2</v>
      </c>
    </row>
    <row r="1688" spans="1:15" x14ac:dyDescent="0.3">
      <c r="A1688" s="1">
        <v>681</v>
      </c>
      <c r="B1688" s="1">
        <v>2</v>
      </c>
      <c r="C1688" s="2" t="s">
        <v>23</v>
      </c>
      <c r="D1688" s="2" t="s">
        <v>100</v>
      </c>
      <c r="E1688" s="3">
        <v>13</v>
      </c>
      <c r="F1688" s="3">
        <v>21</v>
      </c>
      <c r="G1688" s="1">
        <v>2</v>
      </c>
      <c r="H1688" s="1">
        <v>21</v>
      </c>
      <c r="I1688" s="2" t="s">
        <v>8</v>
      </c>
      <c r="J1688" s="7">
        <f>Tabla_cocina[[#This Row],[Precio Unitario]]*Tabla_cocina[[#This Row],[Cantidad Ordenada]]</f>
        <v>42</v>
      </c>
      <c r="K1688" s="7">
        <f>Tabla_cocina[[#This Row],[Total del Pedido]]</f>
        <v>42</v>
      </c>
      <c r="L1688" s="7">
        <f>Tabla_cocina[[#This Row],[Ganancia Bruta]]-Tabla_cocina[[#This Row],[Costo]]</f>
        <v>16</v>
      </c>
      <c r="M1688" s="7">
        <f>Tabla_cocina[[#This Row],[Costo Unitario]]*Tabla_cocina[[#This Row],[Cantidad Ordenada]]</f>
        <v>26</v>
      </c>
      <c r="N1688" s="12">
        <f>(Tabla_cocina[[#This Row],[Ganancia Neta]]/Tabla_cocina[[#This Row],[Costo]])</f>
        <v>0.61538461538461542</v>
      </c>
      <c r="O1688" s="17">
        <f>Tabla_cocina[[#This Row],[Tiempo de Preparacion]]/1440</f>
        <v>1.4583333333333334E-2</v>
      </c>
    </row>
    <row r="1689" spans="1:15" x14ac:dyDescent="0.3">
      <c r="A1689" s="1">
        <v>682</v>
      </c>
      <c r="B1689" s="1">
        <v>1</v>
      </c>
      <c r="C1689" s="2" t="s">
        <v>22</v>
      </c>
      <c r="D1689" s="2" t="s">
        <v>99</v>
      </c>
      <c r="E1689" s="3">
        <v>14</v>
      </c>
      <c r="F1689" s="3">
        <v>23</v>
      </c>
      <c r="G1689" s="1">
        <v>1</v>
      </c>
      <c r="H1689" s="1">
        <v>43</v>
      </c>
      <c r="I1689" s="2" t="s">
        <v>6</v>
      </c>
      <c r="J1689" s="7">
        <f>Tabla_cocina[[#This Row],[Precio Unitario]]*Tabla_cocina[[#This Row],[Cantidad Ordenada]]</f>
        <v>23</v>
      </c>
      <c r="K1689" s="7">
        <f>Tabla_cocina[[#This Row],[Total del Pedido]]</f>
        <v>23</v>
      </c>
      <c r="L1689" s="7">
        <f>Tabla_cocina[[#This Row],[Ganancia Bruta]]-Tabla_cocina[[#This Row],[Costo]]</f>
        <v>9</v>
      </c>
      <c r="M1689" s="7">
        <f>Tabla_cocina[[#This Row],[Costo Unitario]]*Tabla_cocina[[#This Row],[Cantidad Ordenada]]</f>
        <v>14</v>
      </c>
      <c r="N1689" s="12">
        <f>(Tabla_cocina[[#This Row],[Ganancia Neta]]/Tabla_cocina[[#This Row],[Costo]])</f>
        <v>0.6428571428571429</v>
      </c>
      <c r="O1689" s="17">
        <f>Tabla_cocina[[#This Row],[Tiempo de Preparacion]]/1440</f>
        <v>2.9861111111111113E-2</v>
      </c>
    </row>
    <row r="1690" spans="1:15" x14ac:dyDescent="0.3">
      <c r="A1690" s="1">
        <v>683</v>
      </c>
      <c r="B1690" s="1">
        <v>2</v>
      </c>
      <c r="C1690" s="2" t="s">
        <v>19</v>
      </c>
      <c r="D1690" s="2" t="s">
        <v>96</v>
      </c>
      <c r="E1690" s="3">
        <v>13</v>
      </c>
      <c r="F1690" s="3">
        <v>22</v>
      </c>
      <c r="G1690" s="1">
        <v>1</v>
      </c>
      <c r="H1690" s="1">
        <v>25</v>
      </c>
      <c r="I1690" s="2" t="s">
        <v>8</v>
      </c>
      <c r="J1690" s="7">
        <f>Tabla_cocina[[#This Row],[Precio Unitario]]*Tabla_cocina[[#This Row],[Cantidad Ordenada]]</f>
        <v>22</v>
      </c>
      <c r="K1690" s="7">
        <f>Tabla_cocina[[#This Row],[Total del Pedido]]</f>
        <v>22</v>
      </c>
      <c r="L1690" s="7">
        <f>Tabla_cocina[[#This Row],[Ganancia Bruta]]-Tabla_cocina[[#This Row],[Costo]]</f>
        <v>9</v>
      </c>
      <c r="M1690" s="7">
        <f>Tabla_cocina[[#This Row],[Costo Unitario]]*Tabla_cocina[[#This Row],[Cantidad Ordenada]]</f>
        <v>13</v>
      </c>
      <c r="N1690" s="12">
        <f>(Tabla_cocina[[#This Row],[Ganancia Neta]]/Tabla_cocina[[#This Row],[Costo]])</f>
        <v>0.69230769230769229</v>
      </c>
      <c r="O1690" s="17">
        <f>Tabla_cocina[[#This Row],[Tiempo de Preparacion]]/1440</f>
        <v>1.7361111111111112E-2</v>
      </c>
    </row>
    <row r="1691" spans="1:15" x14ac:dyDescent="0.3">
      <c r="A1691" s="1">
        <v>683</v>
      </c>
      <c r="B1691" s="1">
        <v>2</v>
      </c>
      <c r="C1691" s="2" t="s">
        <v>21</v>
      </c>
      <c r="D1691" s="2" t="s">
        <v>98</v>
      </c>
      <c r="E1691" s="3">
        <v>12</v>
      </c>
      <c r="F1691" s="3">
        <v>20</v>
      </c>
      <c r="G1691" s="1">
        <v>2</v>
      </c>
      <c r="H1691" s="1">
        <v>35</v>
      </c>
      <c r="I1691" s="2" t="s">
        <v>6</v>
      </c>
      <c r="J1691" s="7">
        <f>Tabla_cocina[[#This Row],[Precio Unitario]]*Tabla_cocina[[#This Row],[Cantidad Ordenada]]</f>
        <v>40</v>
      </c>
      <c r="K1691" s="7">
        <f>Tabla_cocina[[#This Row],[Total del Pedido]]</f>
        <v>40</v>
      </c>
      <c r="L1691" s="7">
        <f>Tabla_cocina[[#This Row],[Ganancia Bruta]]-Tabla_cocina[[#This Row],[Costo]]</f>
        <v>16</v>
      </c>
      <c r="M1691" s="7">
        <f>Tabla_cocina[[#This Row],[Costo Unitario]]*Tabla_cocina[[#This Row],[Cantidad Ordenada]]</f>
        <v>24</v>
      </c>
      <c r="N1691" s="12">
        <f>(Tabla_cocina[[#This Row],[Ganancia Neta]]/Tabla_cocina[[#This Row],[Costo]])</f>
        <v>0.66666666666666663</v>
      </c>
      <c r="O1691" s="17">
        <f>Tabla_cocina[[#This Row],[Tiempo de Preparacion]]/1440</f>
        <v>2.4305555555555556E-2</v>
      </c>
    </row>
    <row r="1692" spans="1:15" x14ac:dyDescent="0.3">
      <c r="A1692" s="1">
        <v>683</v>
      </c>
      <c r="B1692" s="1">
        <v>2</v>
      </c>
      <c r="C1692" s="2" t="s">
        <v>11</v>
      </c>
      <c r="D1692" s="2" t="s">
        <v>88</v>
      </c>
      <c r="E1692" s="3">
        <v>25</v>
      </c>
      <c r="F1692" s="3">
        <v>40</v>
      </c>
      <c r="G1692" s="1">
        <v>1</v>
      </c>
      <c r="H1692" s="1">
        <v>6</v>
      </c>
      <c r="I1692" s="2" t="s">
        <v>8</v>
      </c>
      <c r="J1692" s="7">
        <f>Tabla_cocina[[#This Row],[Precio Unitario]]*Tabla_cocina[[#This Row],[Cantidad Ordenada]]</f>
        <v>40</v>
      </c>
      <c r="K1692" s="7">
        <f>Tabla_cocina[[#This Row],[Total del Pedido]]</f>
        <v>40</v>
      </c>
      <c r="L1692" s="7">
        <f>Tabla_cocina[[#This Row],[Ganancia Bruta]]-Tabla_cocina[[#This Row],[Costo]]</f>
        <v>15</v>
      </c>
      <c r="M1692" s="7">
        <f>Tabla_cocina[[#This Row],[Costo Unitario]]*Tabla_cocina[[#This Row],[Cantidad Ordenada]]</f>
        <v>25</v>
      </c>
      <c r="N1692" s="12">
        <f>(Tabla_cocina[[#This Row],[Ganancia Neta]]/Tabla_cocina[[#This Row],[Costo]])</f>
        <v>0.6</v>
      </c>
      <c r="O1692" s="17">
        <f>Tabla_cocina[[#This Row],[Tiempo de Preparacion]]/1440</f>
        <v>4.1666666666666666E-3</v>
      </c>
    </row>
    <row r="1693" spans="1:15" x14ac:dyDescent="0.3">
      <c r="A1693" s="1">
        <v>683</v>
      </c>
      <c r="B1693" s="1">
        <v>2</v>
      </c>
      <c r="C1693" s="2" t="s">
        <v>9</v>
      </c>
      <c r="D1693" s="2" t="s">
        <v>86</v>
      </c>
      <c r="E1693" s="3">
        <v>19</v>
      </c>
      <c r="F1693" s="3">
        <v>31</v>
      </c>
      <c r="G1693" s="1">
        <v>2</v>
      </c>
      <c r="H1693" s="1">
        <v>16</v>
      </c>
      <c r="I1693" s="2" t="s">
        <v>8</v>
      </c>
      <c r="J1693" s="7">
        <f>Tabla_cocina[[#This Row],[Precio Unitario]]*Tabla_cocina[[#This Row],[Cantidad Ordenada]]</f>
        <v>62</v>
      </c>
      <c r="K1693" s="7">
        <f>Tabla_cocina[[#This Row],[Total del Pedido]]</f>
        <v>62</v>
      </c>
      <c r="L1693" s="7">
        <f>Tabla_cocina[[#This Row],[Ganancia Bruta]]-Tabla_cocina[[#This Row],[Costo]]</f>
        <v>24</v>
      </c>
      <c r="M1693" s="7">
        <f>Tabla_cocina[[#This Row],[Costo Unitario]]*Tabla_cocina[[#This Row],[Cantidad Ordenada]]</f>
        <v>38</v>
      </c>
      <c r="N1693" s="12">
        <f>(Tabla_cocina[[#This Row],[Ganancia Neta]]/Tabla_cocina[[#This Row],[Costo]])</f>
        <v>0.63157894736842102</v>
      </c>
      <c r="O1693" s="17">
        <f>Tabla_cocina[[#This Row],[Tiempo de Preparacion]]/1440</f>
        <v>1.1111111111111112E-2</v>
      </c>
    </row>
    <row r="1694" spans="1:15" x14ac:dyDescent="0.3">
      <c r="A1694" s="1">
        <v>684</v>
      </c>
      <c r="B1694" s="1">
        <v>10</v>
      </c>
      <c r="C1694" s="2" t="s">
        <v>12</v>
      </c>
      <c r="D1694" s="2" t="s">
        <v>89</v>
      </c>
      <c r="E1694" s="3">
        <v>22</v>
      </c>
      <c r="F1694" s="3">
        <v>36</v>
      </c>
      <c r="G1694" s="1">
        <v>1</v>
      </c>
      <c r="H1694" s="1">
        <v>38</v>
      </c>
      <c r="I1694" s="2" t="s">
        <v>6</v>
      </c>
      <c r="J1694" s="7">
        <f>Tabla_cocina[[#This Row],[Precio Unitario]]*Tabla_cocina[[#This Row],[Cantidad Ordenada]]</f>
        <v>36</v>
      </c>
      <c r="K1694" s="7">
        <f>Tabla_cocina[[#This Row],[Total del Pedido]]</f>
        <v>36</v>
      </c>
      <c r="L1694" s="7">
        <f>Tabla_cocina[[#This Row],[Ganancia Bruta]]-Tabla_cocina[[#This Row],[Costo]]</f>
        <v>14</v>
      </c>
      <c r="M1694" s="7">
        <f>Tabla_cocina[[#This Row],[Costo Unitario]]*Tabla_cocina[[#This Row],[Cantidad Ordenada]]</f>
        <v>22</v>
      </c>
      <c r="N1694" s="12">
        <f>(Tabla_cocina[[#This Row],[Ganancia Neta]]/Tabla_cocina[[#This Row],[Costo]])</f>
        <v>0.63636363636363635</v>
      </c>
      <c r="O1694" s="17">
        <f>Tabla_cocina[[#This Row],[Tiempo de Preparacion]]/1440</f>
        <v>2.6388888888888889E-2</v>
      </c>
    </row>
    <row r="1695" spans="1:15" x14ac:dyDescent="0.3">
      <c r="A1695" s="1">
        <v>684</v>
      </c>
      <c r="B1695" s="1">
        <v>10</v>
      </c>
      <c r="C1695" s="2" t="s">
        <v>9</v>
      </c>
      <c r="D1695" s="2" t="s">
        <v>86</v>
      </c>
      <c r="E1695" s="3">
        <v>19</v>
      </c>
      <c r="F1695" s="3">
        <v>31</v>
      </c>
      <c r="G1695" s="1">
        <v>1</v>
      </c>
      <c r="H1695" s="1">
        <v>10</v>
      </c>
      <c r="I1695" s="2" t="s">
        <v>8</v>
      </c>
      <c r="J1695" s="7">
        <f>Tabla_cocina[[#This Row],[Precio Unitario]]*Tabla_cocina[[#This Row],[Cantidad Ordenada]]</f>
        <v>31</v>
      </c>
      <c r="K1695" s="7">
        <f>Tabla_cocina[[#This Row],[Total del Pedido]]</f>
        <v>31</v>
      </c>
      <c r="L1695" s="7">
        <f>Tabla_cocina[[#This Row],[Ganancia Bruta]]-Tabla_cocina[[#This Row],[Costo]]</f>
        <v>12</v>
      </c>
      <c r="M1695" s="7">
        <f>Tabla_cocina[[#This Row],[Costo Unitario]]*Tabla_cocina[[#This Row],[Cantidad Ordenada]]</f>
        <v>19</v>
      </c>
      <c r="N1695" s="12">
        <f>(Tabla_cocina[[#This Row],[Ganancia Neta]]/Tabla_cocina[[#This Row],[Costo]])</f>
        <v>0.63157894736842102</v>
      </c>
      <c r="O1695" s="17">
        <f>Tabla_cocina[[#This Row],[Tiempo de Preparacion]]/1440</f>
        <v>6.9444444444444441E-3</v>
      </c>
    </row>
    <row r="1696" spans="1:15" x14ac:dyDescent="0.3">
      <c r="A1696" s="1">
        <v>684</v>
      </c>
      <c r="B1696" s="1">
        <v>10</v>
      </c>
      <c r="C1696" s="2" t="s">
        <v>25</v>
      </c>
      <c r="D1696" s="2" t="s">
        <v>102</v>
      </c>
      <c r="E1696" s="3">
        <v>15</v>
      </c>
      <c r="F1696" s="3">
        <v>26</v>
      </c>
      <c r="G1696" s="1">
        <v>1</v>
      </c>
      <c r="H1696" s="1">
        <v>25</v>
      </c>
      <c r="I1696" s="2" t="s">
        <v>6</v>
      </c>
      <c r="J1696" s="7">
        <f>Tabla_cocina[[#This Row],[Precio Unitario]]*Tabla_cocina[[#This Row],[Cantidad Ordenada]]</f>
        <v>26</v>
      </c>
      <c r="K1696" s="7">
        <f>Tabla_cocina[[#This Row],[Total del Pedido]]</f>
        <v>26</v>
      </c>
      <c r="L1696" s="7">
        <f>Tabla_cocina[[#This Row],[Ganancia Bruta]]-Tabla_cocina[[#This Row],[Costo]]</f>
        <v>11</v>
      </c>
      <c r="M1696" s="7">
        <f>Tabla_cocina[[#This Row],[Costo Unitario]]*Tabla_cocina[[#This Row],[Cantidad Ordenada]]</f>
        <v>15</v>
      </c>
      <c r="N1696" s="12">
        <f>(Tabla_cocina[[#This Row],[Ganancia Neta]]/Tabla_cocina[[#This Row],[Costo]])</f>
        <v>0.73333333333333328</v>
      </c>
      <c r="O1696" s="17">
        <f>Tabla_cocina[[#This Row],[Tiempo de Preparacion]]/1440</f>
        <v>1.7361111111111112E-2</v>
      </c>
    </row>
    <row r="1697" spans="1:15" x14ac:dyDescent="0.3">
      <c r="A1697" s="1">
        <v>684</v>
      </c>
      <c r="B1697" s="1">
        <v>10</v>
      </c>
      <c r="C1697" s="2" t="s">
        <v>13</v>
      </c>
      <c r="D1697" s="2" t="s">
        <v>90</v>
      </c>
      <c r="E1697" s="3">
        <v>17</v>
      </c>
      <c r="F1697" s="3">
        <v>29</v>
      </c>
      <c r="G1697" s="1">
        <v>3</v>
      </c>
      <c r="H1697" s="1">
        <v>37</v>
      </c>
      <c r="I1697" s="2" t="s">
        <v>6</v>
      </c>
      <c r="J1697" s="7">
        <f>Tabla_cocina[[#This Row],[Precio Unitario]]*Tabla_cocina[[#This Row],[Cantidad Ordenada]]</f>
        <v>87</v>
      </c>
      <c r="K1697" s="7">
        <f>Tabla_cocina[[#This Row],[Total del Pedido]]</f>
        <v>87</v>
      </c>
      <c r="L1697" s="7">
        <f>Tabla_cocina[[#This Row],[Ganancia Bruta]]-Tabla_cocina[[#This Row],[Costo]]</f>
        <v>36</v>
      </c>
      <c r="M1697" s="7">
        <f>Tabla_cocina[[#This Row],[Costo Unitario]]*Tabla_cocina[[#This Row],[Cantidad Ordenada]]</f>
        <v>51</v>
      </c>
      <c r="N1697" s="12">
        <f>(Tabla_cocina[[#This Row],[Ganancia Neta]]/Tabla_cocina[[#This Row],[Costo]])</f>
        <v>0.70588235294117652</v>
      </c>
      <c r="O1697" s="17">
        <f>Tabla_cocina[[#This Row],[Tiempo de Preparacion]]/1440</f>
        <v>2.5694444444444443E-2</v>
      </c>
    </row>
    <row r="1698" spans="1:15" x14ac:dyDescent="0.3">
      <c r="A1698" s="1">
        <v>685</v>
      </c>
      <c r="B1698" s="1">
        <v>5</v>
      </c>
      <c r="C1698" s="2" t="s">
        <v>10</v>
      </c>
      <c r="D1698" s="2" t="s">
        <v>87</v>
      </c>
      <c r="E1698" s="3">
        <v>16</v>
      </c>
      <c r="F1698" s="3">
        <v>27</v>
      </c>
      <c r="G1698" s="1">
        <v>2</v>
      </c>
      <c r="H1698" s="1">
        <v>17</v>
      </c>
      <c r="I1698" s="2" t="s">
        <v>8</v>
      </c>
      <c r="J1698" s="7">
        <f>Tabla_cocina[[#This Row],[Precio Unitario]]*Tabla_cocina[[#This Row],[Cantidad Ordenada]]</f>
        <v>54</v>
      </c>
      <c r="K1698" s="7">
        <f>Tabla_cocina[[#This Row],[Total del Pedido]]</f>
        <v>54</v>
      </c>
      <c r="L1698" s="7">
        <f>Tabla_cocina[[#This Row],[Ganancia Bruta]]-Tabla_cocina[[#This Row],[Costo]]</f>
        <v>22</v>
      </c>
      <c r="M1698" s="7">
        <f>Tabla_cocina[[#This Row],[Costo Unitario]]*Tabla_cocina[[#This Row],[Cantidad Ordenada]]</f>
        <v>32</v>
      </c>
      <c r="N1698" s="12">
        <f>(Tabla_cocina[[#This Row],[Ganancia Neta]]/Tabla_cocina[[#This Row],[Costo]])</f>
        <v>0.6875</v>
      </c>
      <c r="O1698" s="17">
        <f>Tabla_cocina[[#This Row],[Tiempo de Preparacion]]/1440</f>
        <v>1.1805555555555555E-2</v>
      </c>
    </row>
    <row r="1699" spans="1:15" x14ac:dyDescent="0.3">
      <c r="A1699" s="1">
        <v>686</v>
      </c>
      <c r="B1699" s="1">
        <v>10</v>
      </c>
      <c r="C1699" s="2" t="s">
        <v>9</v>
      </c>
      <c r="D1699" s="2" t="s">
        <v>86</v>
      </c>
      <c r="E1699" s="3">
        <v>19</v>
      </c>
      <c r="F1699" s="3">
        <v>31</v>
      </c>
      <c r="G1699" s="1">
        <v>2</v>
      </c>
      <c r="H1699" s="1">
        <v>37</v>
      </c>
      <c r="I1699" s="2" t="s">
        <v>6</v>
      </c>
      <c r="J1699" s="7">
        <f>Tabla_cocina[[#This Row],[Precio Unitario]]*Tabla_cocina[[#This Row],[Cantidad Ordenada]]</f>
        <v>62</v>
      </c>
      <c r="K1699" s="7">
        <f>Tabla_cocina[[#This Row],[Total del Pedido]]</f>
        <v>62</v>
      </c>
      <c r="L1699" s="7">
        <f>Tabla_cocina[[#This Row],[Ganancia Bruta]]-Tabla_cocina[[#This Row],[Costo]]</f>
        <v>24</v>
      </c>
      <c r="M1699" s="7">
        <f>Tabla_cocina[[#This Row],[Costo Unitario]]*Tabla_cocina[[#This Row],[Cantidad Ordenada]]</f>
        <v>38</v>
      </c>
      <c r="N1699" s="12">
        <f>(Tabla_cocina[[#This Row],[Ganancia Neta]]/Tabla_cocina[[#This Row],[Costo]])</f>
        <v>0.63157894736842102</v>
      </c>
      <c r="O1699" s="17">
        <f>Tabla_cocina[[#This Row],[Tiempo de Preparacion]]/1440</f>
        <v>2.5694444444444443E-2</v>
      </c>
    </row>
    <row r="1700" spans="1:15" x14ac:dyDescent="0.3">
      <c r="A1700" s="1">
        <v>686</v>
      </c>
      <c r="B1700" s="1">
        <v>10</v>
      </c>
      <c r="C1700" s="2" t="s">
        <v>21</v>
      </c>
      <c r="D1700" s="2" t="s">
        <v>98</v>
      </c>
      <c r="E1700" s="3">
        <v>12</v>
      </c>
      <c r="F1700" s="3">
        <v>20</v>
      </c>
      <c r="G1700" s="1">
        <v>2</v>
      </c>
      <c r="H1700" s="1">
        <v>21</v>
      </c>
      <c r="I1700" s="2" t="s">
        <v>8</v>
      </c>
      <c r="J1700" s="7">
        <f>Tabla_cocina[[#This Row],[Precio Unitario]]*Tabla_cocina[[#This Row],[Cantidad Ordenada]]</f>
        <v>40</v>
      </c>
      <c r="K1700" s="7">
        <f>Tabla_cocina[[#This Row],[Total del Pedido]]</f>
        <v>40</v>
      </c>
      <c r="L1700" s="7">
        <f>Tabla_cocina[[#This Row],[Ganancia Bruta]]-Tabla_cocina[[#This Row],[Costo]]</f>
        <v>16</v>
      </c>
      <c r="M1700" s="7">
        <f>Tabla_cocina[[#This Row],[Costo Unitario]]*Tabla_cocina[[#This Row],[Cantidad Ordenada]]</f>
        <v>24</v>
      </c>
      <c r="N1700" s="12">
        <f>(Tabla_cocina[[#This Row],[Ganancia Neta]]/Tabla_cocina[[#This Row],[Costo]])</f>
        <v>0.66666666666666663</v>
      </c>
      <c r="O1700" s="17">
        <f>Tabla_cocina[[#This Row],[Tiempo de Preparacion]]/1440</f>
        <v>1.4583333333333334E-2</v>
      </c>
    </row>
    <row r="1701" spans="1:15" x14ac:dyDescent="0.3">
      <c r="A1701" s="1">
        <v>687</v>
      </c>
      <c r="B1701" s="1">
        <v>2</v>
      </c>
      <c r="C1701" s="2" t="s">
        <v>12</v>
      </c>
      <c r="D1701" s="2" t="s">
        <v>89</v>
      </c>
      <c r="E1701" s="3">
        <v>22</v>
      </c>
      <c r="F1701" s="3">
        <v>36</v>
      </c>
      <c r="G1701" s="1">
        <v>2</v>
      </c>
      <c r="H1701" s="1">
        <v>29</v>
      </c>
      <c r="I1701" s="2" t="s">
        <v>6</v>
      </c>
      <c r="J1701" s="7">
        <f>Tabla_cocina[[#This Row],[Precio Unitario]]*Tabla_cocina[[#This Row],[Cantidad Ordenada]]</f>
        <v>72</v>
      </c>
      <c r="K1701" s="7">
        <f>Tabla_cocina[[#This Row],[Total del Pedido]]</f>
        <v>72</v>
      </c>
      <c r="L1701" s="7">
        <f>Tabla_cocina[[#This Row],[Ganancia Bruta]]-Tabla_cocina[[#This Row],[Costo]]</f>
        <v>28</v>
      </c>
      <c r="M1701" s="7">
        <f>Tabla_cocina[[#This Row],[Costo Unitario]]*Tabla_cocina[[#This Row],[Cantidad Ordenada]]</f>
        <v>44</v>
      </c>
      <c r="N1701" s="12">
        <f>(Tabla_cocina[[#This Row],[Ganancia Neta]]/Tabla_cocina[[#This Row],[Costo]])</f>
        <v>0.63636363636363635</v>
      </c>
      <c r="O1701" s="17">
        <f>Tabla_cocina[[#This Row],[Tiempo de Preparacion]]/1440</f>
        <v>2.013888888888889E-2</v>
      </c>
    </row>
    <row r="1702" spans="1:15" x14ac:dyDescent="0.3">
      <c r="A1702" s="1">
        <v>688</v>
      </c>
      <c r="B1702" s="1">
        <v>3</v>
      </c>
      <c r="C1702" s="2" t="s">
        <v>13</v>
      </c>
      <c r="D1702" s="2" t="s">
        <v>90</v>
      </c>
      <c r="E1702" s="3">
        <v>17</v>
      </c>
      <c r="F1702" s="3">
        <v>29</v>
      </c>
      <c r="G1702" s="1">
        <v>1</v>
      </c>
      <c r="H1702" s="1">
        <v>14</v>
      </c>
      <c r="I1702" s="2" t="s">
        <v>8</v>
      </c>
      <c r="J1702" s="7">
        <f>Tabla_cocina[[#This Row],[Precio Unitario]]*Tabla_cocina[[#This Row],[Cantidad Ordenada]]</f>
        <v>29</v>
      </c>
      <c r="K1702" s="7">
        <f>Tabla_cocina[[#This Row],[Total del Pedido]]</f>
        <v>29</v>
      </c>
      <c r="L1702" s="7">
        <f>Tabla_cocina[[#This Row],[Ganancia Bruta]]-Tabla_cocina[[#This Row],[Costo]]</f>
        <v>12</v>
      </c>
      <c r="M1702" s="7">
        <f>Tabla_cocina[[#This Row],[Costo Unitario]]*Tabla_cocina[[#This Row],[Cantidad Ordenada]]</f>
        <v>17</v>
      </c>
      <c r="N1702" s="12">
        <f>(Tabla_cocina[[#This Row],[Ganancia Neta]]/Tabla_cocina[[#This Row],[Costo]])</f>
        <v>0.70588235294117652</v>
      </c>
      <c r="O1702" s="17">
        <f>Tabla_cocina[[#This Row],[Tiempo de Preparacion]]/1440</f>
        <v>9.7222222222222224E-3</v>
      </c>
    </row>
    <row r="1703" spans="1:15" x14ac:dyDescent="0.3">
      <c r="A1703" s="1">
        <v>689</v>
      </c>
      <c r="B1703" s="1">
        <v>14</v>
      </c>
      <c r="C1703" s="2" t="s">
        <v>22</v>
      </c>
      <c r="D1703" s="2" t="s">
        <v>99</v>
      </c>
      <c r="E1703" s="3">
        <v>14</v>
      </c>
      <c r="F1703" s="3">
        <v>23</v>
      </c>
      <c r="G1703" s="1">
        <v>3</v>
      </c>
      <c r="H1703" s="1">
        <v>16</v>
      </c>
      <c r="I1703" s="2" t="s">
        <v>6</v>
      </c>
      <c r="J1703" s="7">
        <f>Tabla_cocina[[#This Row],[Precio Unitario]]*Tabla_cocina[[#This Row],[Cantidad Ordenada]]</f>
        <v>69</v>
      </c>
      <c r="K1703" s="7">
        <f>Tabla_cocina[[#This Row],[Total del Pedido]]</f>
        <v>69</v>
      </c>
      <c r="L1703" s="7">
        <f>Tabla_cocina[[#This Row],[Ganancia Bruta]]-Tabla_cocina[[#This Row],[Costo]]</f>
        <v>27</v>
      </c>
      <c r="M1703" s="7">
        <f>Tabla_cocina[[#This Row],[Costo Unitario]]*Tabla_cocina[[#This Row],[Cantidad Ordenada]]</f>
        <v>42</v>
      </c>
      <c r="N1703" s="12">
        <f>(Tabla_cocina[[#This Row],[Ganancia Neta]]/Tabla_cocina[[#This Row],[Costo]])</f>
        <v>0.6428571428571429</v>
      </c>
      <c r="O1703" s="17">
        <f>Tabla_cocina[[#This Row],[Tiempo de Preparacion]]/1440</f>
        <v>1.1111111111111112E-2</v>
      </c>
    </row>
    <row r="1704" spans="1:15" x14ac:dyDescent="0.3">
      <c r="A1704" s="1">
        <v>689</v>
      </c>
      <c r="B1704" s="1">
        <v>14</v>
      </c>
      <c r="C1704" s="2" t="s">
        <v>26</v>
      </c>
      <c r="D1704" s="2" t="s">
        <v>103</v>
      </c>
      <c r="E1704" s="3">
        <v>15</v>
      </c>
      <c r="F1704" s="3">
        <v>25</v>
      </c>
      <c r="G1704" s="1">
        <v>3</v>
      </c>
      <c r="H1704" s="1">
        <v>7</v>
      </c>
      <c r="I1704" s="2" t="s">
        <v>6</v>
      </c>
      <c r="J1704" s="7">
        <f>Tabla_cocina[[#This Row],[Precio Unitario]]*Tabla_cocina[[#This Row],[Cantidad Ordenada]]</f>
        <v>75</v>
      </c>
      <c r="K1704" s="7">
        <f>Tabla_cocina[[#This Row],[Total del Pedido]]</f>
        <v>75</v>
      </c>
      <c r="L1704" s="7">
        <f>Tabla_cocina[[#This Row],[Ganancia Bruta]]-Tabla_cocina[[#This Row],[Costo]]</f>
        <v>30</v>
      </c>
      <c r="M1704" s="7">
        <f>Tabla_cocina[[#This Row],[Costo Unitario]]*Tabla_cocina[[#This Row],[Cantidad Ordenada]]</f>
        <v>45</v>
      </c>
      <c r="N1704" s="12">
        <f>(Tabla_cocina[[#This Row],[Ganancia Neta]]/Tabla_cocina[[#This Row],[Costo]])</f>
        <v>0.66666666666666663</v>
      </c>
      <c r="O1704" s="17">
        <f>Tabla_cocina[[#This Row],[Tiempo de Preparacion]]/1440</f>
        <v>4.8611111111111112E-3</v>
      </c>
    </row>
    <row r="1705" spans="1:15" x14ac:dyDescent="0.3">
      <c r="A1705" s="1">
        <v>689</v>
      </c>
      <c r="B1705" s="1">
        <v>14</v>
      </c>
      <c r="C1705" s="2" t="s">
        <v>23</v>
      </c>
      <c r="D1705" s="2" t="s">
        <v>100</v>
      </c>
      <c r="E1705" s="3">
        <v>13</v>
      </c>
      <c r="F1705" s="3">
        <v>21</v>
      </c>
      <c r="G1705" s="1">
        <v>1</v>
      </c>
      <c r="H1705" s="1">
        <v>6</v>
      </c>
      <c r="I1705" s="2" t="s">
        <v>8</v>
      </c>
      <c r="J1705" s="7">
        <f>Tabla_cocina[[#This Row],[Precio Unitario]]*Tabla_cocina[[#This Row],[Cantidad Ordenada]]</f>
        <v>21</v>
      </c>
      <c r="K1705" s="7">
        <f>Tabla_cocina[[#This Row],[Total del Pedido]]</f>
        <v>21</v>
      </c>
      <c r="L1705" s="7">
        <f>Tabla_cocina[[#This Row],[Ganancia Bruta]]-Tabla_cocina[[#This Row],[Costo]]</f>
        <v>8</v>
      </c>
      <c r="M1705" s="7">
        <f>Tabla_cocina[[#This Row],[Costo Unitario]]*Tabla_cocina[[#This Row],[Cantidad Ordenada]]</f>
        <v>13</v>
      </c>
      <c r="N1705" s="12">
        <f>(Tabla_cocina[[#This Row],[Ganancia Neta]]/Tabla_cocina[[#This Row],[Costo]])</f>
        <v>0.61538461538461542</v>
      </c>
      <c r="O1705" s="17">
        <f>Tabla_cocina[[#This Row],[Tiempo de Preparacion]]/1440</f>
        <v>4.1666666666666666E-3</v>
      </c>
    </row>
    <row r="1706" spans="1:15" x14ac:dyDescent="0.3">
      <c r="A1706" s="1">
        <v>690</v>
      </c>
      <c r="B1706" s="1">
        <v>15</v>
      </c>
      <c r="C1706" s="2" t="s">
        <v>11</v>
      </c>
      <c r="D1706" s="2" t="s">
        <v>88</v>
      </c>
      <c r="E1706" s="3">
        <v>25</v>
      </c>
      <c r="F1706" s="3">
        <v>40</v>
      </c>
      <c r="G1706" s="1">
        <v>1</v>
      </c>
      <c r="H1706" s="1">
        <v>49</v>
      </c>
      <c r="I1706" s="2" t="s">
        <v>6</v>
      </c>
      <c r="J1706" s="7">
        <f>Tabla_cocina[[#This Row],[Precio Unitario]]*Tabla_cocina[[#This Row],[Cantidad Ordenada]]</f>
        <v>40</v>
      </c>
      <c r="K1706" s="7">
        <f>Tabla_cocina[[#This Row],[Total del Pedido]]</f>
        <v>40</v>
      </c>
      <c r="L1706" s="7">
        <f>Tabla_cocina[[#This Row],[Ganancia Bruta]]-Tabla_cocina[[#This Row],[Costo]]</f>
        <v>15</v>
      </c>
      <c r="M1706" s="7">
        <f>Tabla_cocina[[#This Row],[Costo Unitario]]*Tabla_cocina[[#This Row],[Cantidad Ordenada]]</f>
        <v>25</v>
      </c>
      <c r="N1706" s="12">
        <f>(Tabla_cocina[[#This Row],[Ganancia Neta]]/Tabla_cocina[[#This Row],[Costo]])</f>
        <v>0.6</v>
      </c>
      <c r="O1706" s="17">
        <f>Tabla_cocina[[#This Row],[Tiempo de Preparacion]]/1440</f>
        <v>3.4027777777777775E-2</v>
      </c>
    </row>
    <row r="1707" spans="1:15" x14ac:dyDescent="0.3">
      <c r="A1707" s="1">
        <v>690</v>
      </c>
      <c r="B1707" s="1">
        <v>15</v>
      </c>
      <c r="C1707" s="2" t="s">
        <v>9</v>
      </c>
      <c r="D1707" s="2" t="s">
        <v>86</v>
      </c>
      <c r="E1707" s="3">
        <v>19</v>
      </c>
      <c r="F1707" s="3">
        <v>31</v>
      </c>
      <c r="G1707" s="1">
        <v>2</v>
      </c>
      <c r="H1707" s="1">
        <v>16</v>
      </c>
      <c r="I1707" s="2" t="s">
        <v>6</v>
      </c>
      <c r="J1707" s="7">
        <f>Tabla_cocina[[#This Row],[Precio Unitario]]*Tabla_cocina[[#This Row],[Cantidad Ordenada]]</f>
        <v>62</v>
      </c>
      <c r="K1707" s="7">
        <f>Tabla_cocina[[#This Row],[Total del Pedido]]</f>
        <v>62</v>
      </c>
      <c r="L1707" s="7">
        <f>Tabla_cocina[[#This Row],[Ganancia Bruta]]-Tabla_cocina[[#This Row],[Costo]]</f>
        <v>24</v>
      </c>
      <c r="M1707" s="7">
        <f>Tabla_cocina[[#This Row],[Costo Unitario]]*Tabla_cocina[[#This Row],[Cantidad Ordenada]]</f>
        <v>38</v>
      </c>
      <c r="N1707" s="12">
        <f>(Tabla_cocina[[#This Row],[Ganancia Neta]]/Tabla_cocina[[#This Row],[Costo]])</f>
        <v>0.63157894736842102</v>
      </c>
      <c r="O1707" s="17">
        <f>Tabla_cocina[[#This Row],[Tiempo de Preparacion]]/1440</f>
        <v>1.1111111111111112E-2</v>
      </c>
    </row>
    <row r="1708" spans="1:15" x14ac:dyDescent="0.3">
      <c r="A1708" s="1">
        <v>690</v>
      </c>
      <c r="B1708" s="1">
        <v>15</v>
      </c>
      <c r="C1708" s="2" t="s">
        <v>15</v>
      </c>
      <c r="D1708" s="2" t="s">
        <v>92</v>
      </c>
      <c r="E1708" s="3">
        <v>16</v>
      </c>
      <c r="F1708" s="3">
        <v>28</v>
      </c>
      <c r="G1708" s="1">
        <v>2</v>
      </c>
      <c r="H1708" s="1">
        <v>54</v>
      </c>
      <c r="I1708" s="2" t="s">
        <v>6</v>
      </c>
      <c r="J1708" s="7">
        <f>Tabla_cocina[[#This Row],[Precio Unitario]]*Tabla_cocina[[#This Row],[Cantidad Ordenada]]</f>
        <v>56</v>
      </c>
      <c r="K1708" s="7">
        <f>Tabla_cocina[[#This Row],[Total del Pedido]]</f>
        <v>56</v>
      </c>
      <c r="L1708" s="7">
        <f>Tabla_cocina[[#This Row],[Ganancia Bruta]]-Tabla_cocina[[#This Row],[Costo]]</f>
        <v>24</v>
      </c>
      <c r="M1708" s="7">
        <f>Tabla_cocina[[#This Row],[Costo Unitario]]*Tabla_cocina[[#This Row],[Cantidad Ordenada]]</f>
        <v>32</v>
      </c>
      <c r="N1708" s="12">
        <f>(Tabla_cocina[[#This Row],[Ganancia Neta]]/Tabla_cocina[[#This Row],[Costo]])</f>
        <v>0.75</v>
      </c>
      <c r="O1708" s="17">
        <f>Tabla_cocina[[#This Row],[Tiempo de Preparacion]]/1440</f>
        <v>3.7499999999999999E-2</v>
      </c>
    </row>
    <row r="1709" spans="1:15" x14ac:dyDescent="0.3">
      <c r="A1709" s="1">
        <v>690</v>
      </c>
      <c r="B1709" s="1">
        <v>15</v>
      </c>
      <c r="C1709" s="2" t="s">
        <v>14</v>
      </c>
      <c r="D1709" s="2" t="s">
        <v>91</v>
      </c>
      <c r="E1709" s="3">
        <v>20</v>
      </c>
      <c r="F1709" s="3">
        <v>33</v>
      </c>
      <c r="G1709" s="1">
        <v>1</v>
      </c>
      <c r="H1709" s="1">
        <v>24</v>
      </c>
      <c r="I1709" s="2" t="s">
        <v>6</v>
      </c>
      <c r="J1709" s="7">
        <f>Tabla_cocina[[#This Row],[Precio Unitario]]*Tabla_cocina[[#This Row],[Cantidad Ordenada]]</f>
        <v>33</v>
      </c>
      <c r="K1709" s="7">
        <f>Tabla_cocina[[#This Row],[Total del Pedido]]</f>
        <v>33</v>
      </c>
      <c r="L1709" s="7">
        <f>Tabla_cocina[[#This Row],[Ganancia Bruta]]-Tabla_cocina[[#This Row],[Costo]]</f>
        <v>13</v>
      </c>
      <c r="M1709" s="7">
        <f>Tabla_cocina[[#This Row],[Costo Unitario]]*Tabla_cocina[[#This Row],[Cantidad Ordenada]]</f>
        <v>20</v>
      </c>
      <c r="N1709" s="12">
        <f>(Tabla_cocina[[#This Row],[Ganancia Neta]]/Tabla_cocina[[#This Row],[Costo]])</f>
        <v>0.65</v>
      </c>
      <c r="O1709" s="17">
        <f>Tabla_cocina[[#This Row],[Tiempo de Preparacion]]/1440</f>
        <v>1.6666666666666666E-2</v>
      </c>
    </row>
    <row r="1710" spans="1:15" x14ac:dyDescent="0.3">
      <c r="A1710" s="1">
        <v>691</v>
      </c>
      <c r="B1710" s="1">
        <v>19</v>
      </c>
      <c r="C1710" s="2" t="s">
        <v>19</v>
      </c>
      <c r="D1710" s="2" t="s">
        <v>96</v>
      </c>
      <c r="E1710" s="3">
        <v>13</v>
      </c>
      <c r="F1710" s="3">
        <v>22</v>
      </c>
      <c r="G1710" s="1">
        <v>3</v>
      </c>
      <c r="H1710" s="1">
        <v>34</v>
      </c>
      <c r="I1710" s="2" t="s">
        <v>6</v>
      </c>
      <c r="J1710" s="7">
        <f>Tabla_cocina[[#This Row],[Precio Unitario]]*Tabla_cocina[[#This Row],[Cantidad Ordenada]]</f>
        <v>66</v>
      </c>
      <c r="K1710" s="7">
        <f>Tabla_cocina[[#This Row],[Total del Pedido]]</f>
        <v>66</v>
      </c>
      <c r="L1710" s="7">
        <f>Tabla_cocina[[#This Row],[Ganancia Bruta]]-Tabla_cocina[[#This Row],[Costo]]</f>
        <v>27</v>
      </c>
      <c r="M1710" s="7">
        <f>Tabla_cocina[[#This Row],[Costo Unitario]]*Tabla_cocina[[#This Row],[Cantidad Ordenada]]</f>
        <v>39</v>
      </c>
      <c r="N1710" s="12">
        <f>(Tabla_cocina[[#This Row],[Ganancia Neta]]/Tabla_cocina[[#This Row],[Costo]])</f>
        <v>0.69230769230769229</v>
      </c>
      <c r="O1710" s="17">
        <f>Tabla_cocina[[#This Row],[Tiempo de Preparacion]]/1440</f>
        <v>2.361111111111111E-2</v>
      </c>
    </row>
    <row r="1711" spans="1:15" x14ac:dyDescent="0.3">
      <c r="A1711" s="1">
        <v>692</v>
      </c>
      <c r="B1711" s="1">
        <v>9</v>
      </c>
      <c r="C1711" s="2" t="s">
        <v>17</v>
      </c>
      <c r="D1711" s="2" t="s">
        <v>94</v>
      </c>
      <c r="E1711" s="3">
        <v>21</v>
      </c>
      <c r="F1711" s="3">
        <v>35</v>
      </c>
      <c r="G1711" s="1">
        <v>3</v>
      </c>
      <c r="H1711" s="1">
        <v>33</v>
      </c>
      <c r="I1711" s="2" t="s">
        <v>8</v>
      </c>
      <c r="J1711" s="7">
        <f>Tabla_cocina[[#This Row],[Precio Unitario]]*Tabla_cocina[[#This Row],[Cantidad Ordenada]]</f>
        <v>105</v>
      </c>
      <c r="K1711" s="7">
        <f>Tabla_cocina[[#This Row],[Total del Pedido]]</f>
        <v>105</v>
      </c>
      <c r="L1711" s="7">
        <f>Tabla_cocina[[#This Row],[Ganancia Bruta]]-Tabla_cocina[[#This Row],[Costo]]</f>
        <v>42</v>
      </c>
      <c r="M1711" s="7">
        <f>Tabla_cocina[[#This Row],[Costo Unitario]]*Tabla_cocina[[#This Row],[Cantidad Ordenada]]</f>
        <v>63</v>
      </c>
      <c r="N1711" s="12">
        <f>(Tabla_cocina[[#This Row],[Ganancia Neta]]/Tabla_cocina[[#This Row],[Costo]])</f>
        <v>0.66666666666666663</v>
      </c>
      <c r="O1711" s="17">
        <f>Tabla_cocina[[#This Row],[Tiempo de Preparacion]]/1440</f>
        <v>2.2916666666666665E-2</v>
      </c>
    </row>
    <row r="1712" spans="1:15" x14ac:dyDescent="0.3">
      <c r="A1712" s="1">
        <v>692</v>
      </c>
      <c r="B1712" s="1">
        <v>9</v>
      </c>
      <c r="C1712" s="2" t="s">
        <v>7</v>
      </c>
      <c r="D1712" s="2" t="s">
        <v>85</v>
      </c>
      <c r="E1712" s="3">
        <v>18</v>
      </c>
      <c r="F1712" s="3">
        <v>30</v>
      </c>
      <c r="G1712" s="1">
        <v>1</v>
      </c>
      <c r="H1712" s="1">
        <v>49</v>
      </c>
      <c r="I1712" s="2" t="s">
        <v>6</v>
      </c>
      <c r="J1712" s="7">
        <f>Tabla_cocina[[#This Row],[Precio Unitario]]*Tabla_cocina[[#This Row],[Cantidad Ordenada]]</f>
        <v>30</v>
      </c>
      <c r="K1712" s="7">
        <f>Tabla_cocina[[#This Row],[Total del Pedido]]</f>
        <v>30</v>
      </c>
      <c r="L1712" s="7">
        <f>Tabla_cocina[[#This Row],[Ganancia Bruta]]-Tabla_cocina[[#This Row],[Costo]]</f>
        <v>12</v>
      </c>
      <c r="M1712" s="7">
        <f>Tabla_cocina[[#This Row],[Costo Unitario]]*Tabla_cocina[[#This Row],[Cantidad Ordenada]]</f>
        <v>18</v>
      </c>
      <c r="N1712" s="12">
        <f>(Tabla_cocina[[#This Row],[Ganancia Neta]]/Tabla_cocina[[#This Row],[Costo]])</f>
        <v>0.66666666666666663</v>
      </c>
      <c r="O1712" s="17">
        <f>Tabla_cocina[[#This Row],[Tiempo de Preparacion]]/1440</f>
        <v>3.4027777777777775E-2</v>
      </c>
    </row>
    <row r="1713" spans="1:15" x14ac:dyDescent="0.3">
      <c r="A1713" s="1">
        <v>692</v>
      </c>
      <c r="B1713" s="1">
        <v>9</v>
      </c>
      <c r="C1713" s="2" t="s">
        <v>24</v>
      </c>
      <c r="D1713" s="2" t="s">
        <v>101</v>
      </c>
      <c r="E1713" s="3">
        <v>10</v>
      </c>
      <c r="F1713" s="3">
        <v>18</v>
      </c>
      <c r="G1713" s="1">
        <v>1</v>
      </c>
      <c r="H1713" s="1">
        <v>11</v>
      </c>
      <c r="I1713" s="2" t="s">
        <v>6</v>
      </c>
      <c r="J1713" s="7">
        <f>Tabla_cocina[[#This Row],[Precio Unitario]]*Tabla_cocina[[#This Row],[Cantidad Ordenada]]</f>
        <v>18</v>
      </c>
      <c r="K1713" s="7">
        <f>Tabla_cocina[[#This Row],[Total del Pedido]]</f>
        <v>18</v>
      </c>
      <c r="L1713" s="7">
        <f>Tabla_cocina[[#This Row],[Ganancia Bruta]]-Tabla_cocina[[#This Row],[Costo]]</f>
        <v>8</v>
      </c>
      <c r="M1713" s="7">
        <f>Tabla_cocina[[#This Row],[Costo Unitario]]*Tabla_cocina[[#This Row],[Cantidad Ordenada]]</f>
        <v>10</v>
      </c>
      <c r="N1713" s="12">
        <f>(Tabla_cocina[[#This Row],[Ganancia Neta]]/Tabla_cocina[[#This Row],[Costo]])</f>
        <v>0.8</v>
      </c>
      <c r="O1713" s="17">
        <f>Tabla_cocina[[#This Row],[Tiempo de Preparacion]]/1440</f>
        <v>7.6388888888888886E-3</v>
      </c>
    </row>
    <row r="1714" spans="1:15" x14ac:dyDescent="0.3">
      <c r="A1714" s="1">
        <v>692</v>
      </c>
      <c r="B1714" s="1">
        <v>9</v>
      </c>
      <c r="C1714" s="2" t="s">
        <v>21</v>
      </c>
      <c r="D1714" s="2" t="s">
        <v>98</v>
      </c>
      <c r="E1714" s="3">
        <v>12</v>
      </c>
      <c r="F1714" s="3">
        <v>20</v>
      </c>
      <c r="G1714" s="1">
        <v>1</v>
      </c>
      <c r="H1714" s="1">
        <v>7</v>
      </c>
      <c r="I1714" s="2" t="s">
        <v>6</v>
      </c>
      <c r="J1714" s="7">
        <f>Tabla_cocina[[#This Row],[Precio Unitario]]*Tabla_cocina[[#This Row],[Cantidad Ordenada]]</f>
        <v>20</v>
      </c>
      <c r="K1714" s="7">
        <f>Tabla_cocina[[#This Row],[Total del Pedido]]</f>
        <v>20</v>
      </c>
      <c r="L1714" s="7">
        <f>Tabla_cocina[[#This Row],[Ganancia Bruta]]-Tabla_cocina[[#This Row],[Costo]]</f>
        <v>8</v>
      </c>
      <c r="M1714" s="7">
        <f>Tabla_cocina[[#This Row],[Costo Unitario]]*Tabla_cocina[[#This Row],[Cantidad Ordenada]]</f>
        <v>12</v>
      </c>
      <c r="N1714" s="12">
        <f>(Tabla_cocina[[#This Row],[Ganancia Neta]]/Tabla_cocina[[#This Row],[Costo]])</f>
        <v>0.66666666666666663</v>
      </c>
      <c r="O1714" s="17">
        <f>Tabla_cocina[[#This Row],[Tiempo de Preparacion]]/1440</f>
        <v>4.8611111111111112E-3</v>
      </c>
    </row>
    <row r="1715" spans="1:15" x14ac:dyDescent="0.3">
      <c r="A1715" s="1">
        <v>693</v>
      </c>
      <c r="B1715" s="1">
        <v>15</v>
      </c>
      <c r="C1715" s="2" t="s">
        <v>12</v>
      </c>
      <c r="D1715" s="2" t="s">
        <v>89</v>
      </c>
      <c r="E1715" s="3">
        <v>22</v>
      </c>
      <c r="F1715" s="3">
        <v>36</v>
      </c>
      <c r="G1715" s="1">
        <v>1</v>
      </c>
      <c r="H1715" s="1">
        <v>20</v>
      </c>
      <c r="I1715" s="2" t="s">
        <v>6</v>
      </c>
      <c r="J1715" s="7">
        <f>Tabla_cocina[[#This Row],[Precio Unitario]]*Tabla_cocina[[#This Row],[Cantidad Ordenada]]</f>
        <v>36</v>
      </c>
      <c r="K1715" s="7">
        <f>Tabla_cocina[[#This Row],[Total del Pedido]]</f>
        <v>36</v>
      </c>
      <c r="L1715" s="7">
        <f>Tabla_cocina[[#This Row],[Ganancia Bruta]]-Tabla_cocina[[#This Row],[Costo]]</f>
        <v>14</v>
      </c>
      <c r="M1715" s="7">
        <f>Tabla_cocina[[#This Row],[Costo Unitario]]*Tabla_cocina[[#This Row],[Cantidad Ordenada]]</f>
        <v>22</v>
      </c>
      <c r="N1715" s="12">
        <f>(Tabla_cocina[[#This Row],[Ganancia Neta]]/Tabla_cocina[[#This Row],[Costo]])</f>
        <v>0.63636363636363635</v>
      </c>
      <c r="O1715" s="17">
        <f>Tabla_cocina[[#This Row],[Tiempo de Preparacion]]/1440</f>
        <v>1.3888888888888888E-2</v>
      </c>
    </row>
    <row r="1716" spans="1:15" x14ac:dyDescent="0.3">
      <c r="A1716" s="1">
        <v>693</v>
      </c>
      <c r="B1716" s="1">
        <v>15</v>
      </c>
      <c r="C1716" s="2" t="s">
        <v>23</v>
      </c>
      <c r="D1716" s="2" t="s">
        <v>100</v>
      </c>
      <c r="E1716" s="3">
        <v>13</v>
      </c>
      <c r="F1716" s="3">
        <v>21</v>
      </c>
      <c r="G1716" s="1">
        <v>2</v>
      </c>
      <c r="H1716" s="1">
        <v>24</v>
      </c>
      <c r="I1716" s="2" t="s">
        <v>6</v>
      </c>
      <c r="J1716" s="7">
        <f>Tabla_cocina[[#This Row],[Precio Unitario]]*Tabla_cocina[[#This Row],[Cantidad Ordenada]]</f>
        <v>42</v>
      </c>
      <c r="K1716" s="7">
        <f>Tabla_cocina[[#This Row],[Total del Pedido]]</f>
        <v>42</v>
      </c>
      <c r="L1716" s="7">
        <f>Tabla_cocina[[#This Row],[Ganancia Bruta]]-Tabla_cocina[[#This Row],[Costo]]</f>
        <v>16</v>
      </c>
      <c r="M1716" s="7">
        <f>Tabla_cocina[[#This Row],[Costo Unitario]]*Tabla_cocina[[#This Row],[Cantidad Ordenada]]</f>
        <v>26</v>
      </c>
      <c r="N1716" s="12">
        <f>(Tabla_cocina[[#This Row],[Ganancia Neta]]/Tabla_cocina[[#This Row],[Costo]])</f>
        <v>0.61538461538461542</v>
      </c>
      <c r="O1716" s="17">
        <f>Tabla_cocina[[#This Row],[Tiempo de Preparacion]]/1440</f>
        <v>1.6666666666666666E-2</v>
      </c>
    </row>
    <row r="1717" spans="1:15" x14ac:dyDescent="0.3">
      <c r="A1717" s="1">
        <v>694</v>
      </c>
      <c r="B1717" s="1">
        <v>5</v>
      </c>
      <c r="C1717" s="2" t="s">
        <v>21</v>
      </c>
      <c r="D1717" s="2" t="s">
        <v>98</v>
      </c>
      <c r="E1717" s="3">
        <v>12</v>
      </c>
      <c r="F1717" s="3">
        <v>20</v>
      </c>
      <c r="G1717" s="1">
        <v>3</v>
      </c>
      <c r="H1717" s="1">
        <v>20</v>
      </c>
      <c r="I1717" s="2" t="s">
        <v>6</v>
      </c>
      <c r="J1717" s="7">
        <f>Tabla_cocina[[#This Row],[Precio Unitario]]*Tabla_cocina[[#This Row],[Cantidad Ordenada]]</f>
        <v>60</v>
      </c>
      <c r="K1717" s="7">
        <f>Tabla_cocina[[#This Row],[Total del Pedido]]</f>
        <v>60</v>
      </c>
      <c r="L1717" s="7">
        <f>Tabla_cocina[[#This Row],[Ganancia Bruta]]-Tabla_cocina[[#This Row],[Costo]]</f>
        <v>24</v>
      </c>
      <c r="M1717" s="7">
        <f>Tabla_cocina[[#This Row],[Costo Unitario]]*Tabla_cocina[[#This Row],[Cantidad Ordenada]]</f>
        <v>36</v>
      </c>
      <c r="N1717" s="12">
        <f>(Tabla_cocina[[#This Row],[Ganancia Neta]]/Tabla_cocina[[#This Row],[Costo]])</f>
        <v>0.66666666666666663</v>
      </c>
      <c r="O1717" s="17">
        <f>Tabla_cocina[[#This Row],[Tiempo de Preparacion]]/1440</f>
        <v>1.3888888888888888E-2</v>
      </c>
    </row>
    <row r="1718" spans="1:15" x14ac:dyDescent="0.3">
      <c r="A1718" s="1">
        <v>694</v>
      </c>
      <c r="B1718" s="1">
        <v>5</v>
      </c>
      <c r="C1718" s="2" t="s">
        <v>24</v>
      </c>
      <c r="D1718" s="2" t="s">
        <v>101</v>
      </c>
      <c r="E1718" s="3">
        <v>10</v>
      </c>
      <c r="F1718" s="3">
        <v>18</v>
      </c>
      <c r="G1718" s="1">
        <v>2</v>
      </c>
      <c r="H1718" s="1">
        <v>26</v>
      </c>
      <c r="I1718" s="2" t="s">
        <v>8</v>
      </c>
      <c r="J1718" s="7">
        <f>Tabla_cocina[[#This Row],[Precio Unitario]]*Tabla_cocina[[#This Row],[Cantidad Ordenada]]</f>
        <v>36</v>
      </c>
      <c r="K1718" s="7">
        <f>Tabla_cocina[[#This Row],[Total del Pedido]]</f>
        <v>36</v>
      </c>
      <c r="L1718" s="7">
        <f>Tabla_cocina[[#This Row],[Ganancia Bruta]]-Tabla_cocina[[#This Row],[Costo]]</f>
        <v>16</v>
      </c>
      <c r="M1718" s="7">
        <f>Tabla_cocina[[#This Row],[Costo Unitario]]*Tabla_cocina[[#This Row],[Cantidad Ordenada]]</f>
        <v>20</v>
      </c>
      <c r="N1718" s="12">
        <f>(Tabla_cocina[[#This Row],[Ganancia Neta]]/Tabla_cocina[[#This Row],[Costo]])</f>
        <v>0.8</v>
      </c>
      <c r="O1718" s="17">
        <f>Tabla_cocina[[#This Row],[Tiempo de Preparacion]]/1440</f>
        <v>1.8055555555555554E-2</v>
      </c>
    </row>
    <row r="1719" spans="1:15" x14ac:dyDescent="0.3">
      <c r="A1719" s="1">
        <v>694</v>
      </c>
      <c r="B1719" s="1">
        <v>5</v>
      </c>
      <c r="C1719" s="2" t="s">
        <v>11</v>
      </c>
      <c r="D1719" s="2" t="s">
        <v>88</v>
      </c>
      <c r="E1719" s="3">
        <v>25</v>
      </c>
      <c r="F1719" s="3">
        <v>40</v>
      </c>
      <c r="G1719" s="1">
        <v>1</v>
      </c>
      <c r="H1719" s="1">
        <v>40</v>
      </c>
      <c r="I1719" s="2" t="s">
        <v>6</v>
      </c>
      <c r="J1719" s="7">
        <f>Tabla_cocina[[#This Row],[Precio Unitario]]*Tabla_cocina[[#This Row],[Cantidad Ordenada]]</f>
        <v>40</v>
      </c>
      <c r="K1719" s="7">
        <f>Tabla_cocina[[#This Row],[Total del Pedido]]</f>
        <v>40</v>
      </c>
      <c r="L1719" s="7">
        <f>Tabla_cocina[[#This Row],[Ganancia Bruta]]-Tabla_cocina[[#This Row],[Costo]]</f>
        <v>15</v>
      </c>
      <c r="M1719" s="7">
        <f>Tabla_cocina[[#This Row],[Costo Unitario]]*Tabla_cocina[[#This Row],[Cantidad Ordenada]]</f>
        <v>25</v>
      </c>
      <c r="N1719" s="12">
        <f>(Tabla_cocina[[#This Row],[Ganancia Neta]]/Tabla_cocina[[#This Row],[Costo]])</f>
        <v>0.6</v>
      </c>
      <c r="O1719" s="17">
        <f>Tabla_cocina[[#This Row],[Tiempo de Preparacion]]/1440</f>
        <v>2.7777777777777776E-2</v>
      </c>
    </row>
    <row r="1720" spans="1:15" x14ac:dyDescent="0.3">
      <c r="A1720" s="1">
        <v>694</v>
      </c>
      <c r="B1720" s="1">
        <v>5</v>
      </c>
      <c r="C1720" s="2" t="s">
        <v>23</v>
      </c>
      <c r="D1720" s="2" t="s">
        <v>100</v>
      </c>
      <c r="E1720" s="3">
        <v>13</v>
      </c>
      <c r="F1720" s="3">
        <v>21</v>
      </c>
      <c r="G1720" s="1">
        <v>1</v>
      </c>
      <c r="H1720" s="1">
        <v>42</v>
      </c>
      <c r="I1720" s="2" t="s">
        <v>8</v>
      </c>
      <c r="J1720" s="7">
        <f>Tabla_cocina[[#This Row],[Precio Unitario]]*Tabla_cocina[[#This Row],[Cantidad Ordenada]]</f>
        <v>21</v>
      </c>
      <c r="K1720" s="7">
        <f>Tabla_cocina[[#This Row],[Total del Pedido]]</f>
        <v>21</v>
      </c>
      <c r="L1720" s="7">
        <f>Tabla_cocina[[#This Row],[Ganancia Bruta]]-Tabla_cocina[[#This Row],[Costo]]</f>
        <v>8</v>
      </c>
      <c r="M1720" s="7">
        <f>Tabla_cocina[[#This Row],[Costo Unitario]]*Tabla_cocina[[#This Row],[Cantidad Ordenada]]</f>
        <v>13</v>
      </c>
      <c r="N1720" s="12">
        <f>(Tabla_cocina[[#This Row],[Ganancia Neta]]/Tabla_cocina[[#This Row],[Costo]])</f>
        <v>0.61538461538461542</v>
      </c>
      <c r="O1720" s="17">
        <f>Tabla_cocina[[#This Row],[Tiempo de Preparacion]]/1440</f>
        <v>2.9166666666666667E-2</v>
      </c>
    </row>
    <row r="1721" spans="1:15" x14ac:dyDescent="0.3">
      <c r="A1721" s="1">
        <v>695</v>
      </c>
      <c r="B1721" s="1">
        <v>9</v>
      </c>
      <c r="C1721" s="2" t="s">
        <v>15</v>
      </c>
      <c r="D1721" s="2" t="s">
        <v>92</v>
      </c>
      <c r="E1721" s="3">
        <v>16</v>
      </c>
      <c r="F1721" s="3">
        <v>28</v>
      </c>
      <c r="G1721" s="1">
        <v>2</v>
      </c>
      <c r="H1721" s="1">
        <v>30</v>
      </c>
      <c r="I1721" s="2" t="s">
        <v>8</v>
      </c>
      <c r="J1721" s="7">
        <f>Tabla_cocina[[#This Row],[Precio Unitario]]*Tabla_cocina[[#This Row],[Cantidad Ordenada]]</f>
        <v>56</v>
      </c>
      <c r="K1721" s="7">
        <f>Tabla_cocina[[#This Row],[Total del Pedido]]</f>
        <v>56</v>
      </c>
      <c r="L1721" s="7">
        <f>Tabla_cocina[[#This Row],[Ganancia Bruta]]-Tabla_cocina[[#This Row],[Costo]]</f>
        <v>24</v>
      </c>
      <c r="M1721" s="7">
        <f>Tabla_cocina[[#This Row],[Costo Unitario]]*Tabla_cocina[[#This Row],[Cantidad Ordenada]]</f>
        <v>32</v>
      </c>
      <c r="N1721" s="12">
        <f>(Tabla_cocina[[#This Row],[Ganancia Neta]]/Tabla_cocina[[#This Row],[Costo]])</f>
        <v>0.75</v>
      </c>
      <c r="O1721" s="17">
        <f>Tabla_cocina[[#This Row],[Tiempo de Preparacion]]/1440</f>
        <v>2.0833333333333332E-2</v>
      </c>
    </row>
    <row r="1722" spans="1:15" x14ac:dyDescent="0.3">
      <c r="A1722" s="1">
        <v>695</v>
      </c>
      <c r="B1722" s="1">
        <v>9</v>
      </c>
      <c r="C1722" s="2" t="s">
        <v>7</v>
      </c>
      <c r="D1722" s="2" t="s">
        <v>85</v>
      </c>
      <c r="E1722" s="3">
        <v>18</v>
      </c>
      <c r="F1722" s="3">
        <v>30</v>
      </c>
      <c r="G1722" s="1">
        <v>2</v>
      </c>
      <c r="H1722" s="1">
        <v>7</v>
      </c>
      <c r="I1722" s="2" t="s">
        <v>8</v>
      </c>
      <c r="J1722" s="7">
        <f>Tabla_cocina[[#This Row],[Precio Unitario]]*Tabla_cocina[[#This Row],[Cantidad Ordenada]]</f>
        <v>60</v>
      </c>
      <c r="K1722" s="7">
        <f>Tabla_cocina[[#This Row],[Total del Pedido]]</f>
        <v>60</v>
      </c>
      <c r="L1722" s="7">
        <f>Tabla_cocina[[#This Row],[Ganancia Bruta]]-Tabla_cocina[[#This Row],[Costo]]</f>
        <v>24</v>
      </c>
      <c r="M1722" s="7">
        <f>Tabla_cocina[[#This Row],[Costo Unitario]]*Tabla_cocina[[#This Row],[Cantidad Ordenada]]</f>
        <v>36</v>
      </c>
      <c r="N1722" s="12">
        <f>(Tabla_cocina[[#This Row],[Ganancia Neta]]/Tabla_cocina[[#This Row],[Costo]])</f>
        <v>0.66666666666666663</v>
      </c>
      <c r="O1722" s="17">
        <f>Tabla_cocina[[#This Row],[Tiempo de Preparacion]]/1440</f>
        <v>4.8611111111111112E-3</v>
      </c>
    </row>
    <row r="1723" spans="1:15" x14ac:dyDescent="0.3">
      <c r="A1723" s="1">
        <v>696</v>
      </c>
      <c r="B1723" s="1">
        <v>2</v>
      </c>
      <c r="C1723" s="2" t="s">
        <v>22</v>
      </c>
      <c r="D1723" s="2" t="s">
        <v>99</v>
      </c>
      <c r="E1723" s="3">
        <v>14</v>
      </c>
      <c r="F1723" s="3">
        <v>23</v>
      </c>
      <c r="G1723" s="1">
        <v>2</v>
      </c>
      <c r="H1723" s="1">
        <v>23</v>
      </c>
      <c r="I1723" s="2" t="s">
        <v>6</v>
      </c>
      <c r="J1723" s="7">
        <f>Tabla_cocina[[#This Row],[Precio Unitario]]*Tabla_cocina[[#This Row],[Cantidad Ordenada]]</f>
        <v>46</v>
      </c>
      <c r="K1723" s="7">
        <f>Tabla_cocina[[#This Row],[Total del Pedido]]</f>
        <v>46</v>
      </c>
      <c r="L1723" s="7">
        <f>Tabla_cocina[[#This Row],[Ganancia Bruta]]-Tabla_cocina[[#This Row],[Costo]]</f>
        <v>18</v>
      </c>
      <c r="M1723" s="7">
        <f>Tabla_cocina[[#This Row],[Costo Unitario]]*Tabla_cocina[[#This Row],[Cantidad Ordenada]]</f>
        <v>28</v>
      </c>
      <c r="N1723" s="12">
        <f>(Tabla_cocina[[#This Row],[Ganancia Neta]]/Tabla_cocina[[#This Row],[Costo]])</f>
        <v>0.6428571428571429</v>
      </c>
      <c r="O1723" s="17">
        <f>Tabla_cocina[[#This Row],[Tiempo de Preparacion]]/1440</f>
        <v>1.5972222222222221E-2</v>
      </c>
    </row>
    <row r="1724" spans="1:15" x14ac:dyDescent="0.3">
      <c r="A1724" s="1">
        <v>697</v>
      </c>
      <c r="B1724" s="1">
        <v>4</v>
      </c>
      <c r="C1724" s="2" t="s">
        <v>22</v>
      </c>
      <c r="D1724" s="2" t="s">
        <v>99</v>
      </c>
      <c r="E1724" s="3">
        <v>14</v>
      </c>
      <c r="F1724" s="3">
        <v>23</v>
      </c>
      <c r="G1724" s="1">
        <v>2</v>
      </c>
      <c r="H1724" s="1">
        <v>24</v>
      </c>
      <c r="I1724" s="2" t="s">
        <v>6</v>
      </c>
      <c r="J1724" s="7">
        <f>Tabla_cocina[[#This Row],[Precio Unitario]]*Tabla_cocina[[#This Row],[Cantidad Ordenada]]</f>
        <v>46</v>
      </c>
      <c r="K1724" s="7">
        <f>Tabla_cocina[[#This Row],[Total del Pedido]]</f>
        <v>46</v>
      </c>
      <c r="L1724" s="7">
        <f>Tabla_cocina[[#This Row],[Ganancia Bruta]]-Tabla_cocina[[#This Row],[Costo]]</f>
        <v>18</v>
      </c>
      <c r="M1724" s="7">
        <f>Tabla_cocina[[#This Row],[Costo Unitario]]*Tabla_cocina[[#This Row],[Cantidad Ordenada]]</f>
        <v>28</v>
      </c>
      <c r="N1724" s="12">
        <f>(Tabla_cocina[[#This Row],[Ganancia Neta]]/Tabla_cocina[[#This Row],[Costo]])</f>
        <v>0.6428571428571429</v>
      </c>
      <c r="O1724" s="17">
        <f>Tabla_cocina[[#This Row],[Tiempo de Preparacion]]/1440</f>
        <v>1.6666666666666666E-2</v>
      </c>
    </row>
    <row r="1725" spans="1:15" x14ac:dyDescent="0.3">
      <c r="A1725" s="1">
        <v>697</v>
      </c>
      <c r="B1725" s="1">
        <v>4</v>
      </c>
      <c r="C1725" s="2" t="s">
        <v>14</v>
      </c>
      <c r="D1725" s="2" t="s">
        <v>91</v>
      </c>
      <c r="E1725" s="3">
        <v>20</v>
      </c>
      <c r="F1725" s="3">
        <v>33</v>
      </c>
      <c r="G1725" s="1">
        <v>2</v>
      </c>
      <c r="H1725" s="1">
        <v>41</v>
      </c>
      <c r="I1725" s="2" t="s">
        <v>8</v>
      </c>
      <c r="J1725" s="7">
        <f>Tabla_cocina[[#This Row],[Precio Unitario]]*Tabla_cocina[[#This Row],[Cantidad Ordenada]]</f>
        <v>66</v>
      </c>
      <c r="K1725" s="7">
        <f>Tabla_cocina[[#This Row],[Total del Pedido]]</f>
        <v>66</v>
      </c>
      <c r="L1725" s="7">
        <f>Tabla_cocina[[#This Row],[Ganancia Bruta]]-Tabla_cocina[[#This Row],[Costo]]</f>
        <v>26</v>
      </c>
      <c r="M1725" s="7">
        <f>Tabla_cocina[[#This Row],[Costo Unitario]]*Tabla_cocina[[#This Row],[Cantidad Ordenada]]</f>
        <v>40</v>
      </c>
      <c r="N1725" s="12">
        <f>(Tabla_cocina[[#This Row],[Ganancia Neta]]/Tabla_cocina[[#This Row],[Costo]])</f>
        <v>0.65</v>
      </c>
      <c r="O1725" s="17">
        <f>Tabla_cocina[[#This Row],[Tiempo de Preparacion]]/1440</f>
        <v>2.8472222222222222E-2</v>
      </c>
    </row>
    <row r="1726" spans="1:15" x14ac:dyDescent="0.3">
      <c r="A1726" s="1">
        <v>697</v>
      </c>
      <c r="B1726" s="1">
        <v>4</v>
      </c>
      <c r="C1726" s="2" t="s">
        <v>7</v>
      </c>
      <c r="D1726" s="2" t="s">
        <v>85</v>
      </c>
      <c r="E1726" s="3">
        <v>18</v>
      </c>
      <c r="F1726" s="3">
        <v>30</v>
      </c>
      <c r="G1726" s="1">
        <v>2</v>
      </c>
      <c r="H1726" s="1">
        <v>35</v>
      </c>
      <c r="I1726" s="2" t="s">
        <v>8</v>
      </c>
      <c r="J1726" s="7">
        <f>Tabla_cocina[[#This Row],[Precio Unitario]]*Tabla_cocina[[#This Row],[Cantidad Ordenada]]</f>
        <v>60</v>
      </c>
      <c r="K1726" s="7">
        <f>Tabla_cocina[[#This Row],[Total del Pedido]]</f>
        <v>60</v>
      </c>
      <c r="L1726" s="7">
        <f>Tabla_cocina[[#This Row],[Ganancia Bruta]]-Tabla_cocina[[#This Row],[Costo]]</f>
        <v>24</v>
      </c>
      <c r="M1726" s="7">
        <f>Tabla_cocina[[#This Row],[Costo Unitario]]*Tabla_cocina[[#This Row],[Cantidad Ordenada]]</f>
        <v>36</v>
      </c>
      <c r="N1726" s="12">
        <f>(Tabla_cocina[[#This Row],[Ganancia Neta]]/Tabla_cocina[[#This Row],[Costo]])</f>
        <v>0.66666666666666663</v>
      </c>
      <c r="O1726" s="17">
        <f>Tabla_cocina[[#This Row],[Tiempo de Preparacion]]/1440</f>
        <v>2.4305555555555556E-2</v>
      </c>
    </row>
    <row r="1727" spans="1:15" x14ac:dyDescent="0.3">
      <c r="A1727" s="1">
        <v>697</v>
      </c>
      <c r="B1727" s="1">
        <v>4</v>
      </c>
      <c r="C1727" s="2" t="s">
        <v>10</v>
      </c>
      <c r="D1727" s="2" t="s">
        <v>87</v>
      </c>
      <c r="E1727" s="3">
        <v>16</v>
      </c>
      <c r="F1727" s="3">
        <v>27</v>
      </c>
      <c r="G1727" s="1">
        <v>1</v>
      </c>
      <c r="H1727" s="1">
        <v>7</v>
      </c>
      <c r="I1727" s="2" t="s">
        <v>6</v>
      </c>
      <c r="J1727" s="7">
        <f>Tabla_cocina[[#This Row],[Precio Unitario]]*Tabla_cocina[[#This Row],[Cantidad Ordenada]]</f>
        <v>27</v>
      </c>
      <c r="K1727" s="7">
        <f>Tabla_cocina[[#This Row],[Total del Pedido]]</f>
        <v>27</v>
      </c>
      <c r="L1727" s="7">
        <f>Tabla_cocina[[#This Row],[Ganancia Bruta]]-Tabla_cocina[[#This Row],[Costo]]</f>
        <v>11</v>
      </c>
      <c r="M1727" s="7">
        <f>Tabla_cocina[[#This Row],[Costo Unitario]]*Tabla_cocina[[#This Row],[Cantidad Ordenada]]</f>
        <v>16</v>
      </c>
      <c r="N1727" s="12">
        <f>(Tabla_cocina[[#This Row],[Ganancia Neta]]/Tabla_cocina[[#This Row],[Costo]])</f>
        <v>0.6875</v>
      </c>
      <c r="O1727" s="17">
        <f>Tabla_cocina[[#This Row],[Tiempo de Preparacion]]/1440</f>
        <v>4.8611111111111112E-3</v>
      </c>
    </row>
    <row r="1728" spans="1:15" x14ac:dyDescent="0.3">
      <c r="A1728" s="1">
        <v>698</v>
      </c>
      <c r="B1728" s="1">
        <v>19</v>
      </c>
      <c r="C1728" s="2" t="s">
        <v>10</v>
      </c>
      <c r="D1728" s="2" t="s">
        <v>87</v>
      </c>
      <c r="E1728" s="3">
        <v>16</v>
      </c>
      <c r="F1728" s="3">
        <v>27</v>
      </c>
      <c r="G1728" s="1">
        <v>1</v>
      </c>
      <c r="H1728" s="1">
        <v>55</v>
      </c>
      <c r="I1728" s="2" t="s">
        <v>8</v>
      </c>
      <c r="J1728" s="7">
        <f>Tabla_cocina[[#This Row],[Precio Unitario]]*Tabla_cocina[[#This Row],[Cantidad Ordenada]]</f>
        <v>27</v>
      </c>
      <c r="K1728" s="7">
        <f>Tabla_cocina[[#This Row],[Total del Pedido]]</f>
        <v>27</v>
      </c>
      <c r="L1728" s="7">
        <f>Tabla_cocina[[#This Row],[Ganancia Bruta]]-Tabla_cocina[[#This Row],[Costo]]</f>
        <v>11</v>
      </c>
      <c r="M1728" s="7">
        <f>Tabla_cocina[[#This Row],[Costo Unitario]]*Tabla_cocina[[#This Row],[Cantidad Ordenada]]</f>
        <v>16</v>
      </c>
      <c r="N1728" s="12">
        <f>(Tabla_cocina[[#This Row],[Ganancia Neta]]/Tabla_cocina[[#This Row],[Costo]])</f>
        <v>0.6875</v>
      </c>
      <c r="O1728" s="17">
        <f>Tabla_cocina[[#This Row],[Tiempo de Preparacion]]/1440</f>
        <v>3.8194444444444448E-2</v>
      </c>
    </row>
    <row r="1729" spans="1:15" x14ac:dyDescent="0.3">
      <c r="A1729" s="1">
        <v>698</v>
      </c>
      <c r="B1729" s="1">
        <v>19</v>
      </c>
      <c r="C1729" s="2" t="s">
        <v>25</v>
      </c>
      <c r="D1729" s="2" t="s">
        <v>102</v>
      </c>
      <c r="E1729" s="3">
        <v>15</v>
      </c>
      <c r="F1729" s="3">
        <v>26</v>
      </c>
      <c r="G1729" s="1">
        <v>1</v>
      </c>
      <c r="H1729" s="1">
        <v>12</v>
      </c>
      <c r="I1729" s="2" t="s">
        <v>8</v>
      </c>
      <c r="J1729" s="7">
        <f>Tabla_cocina[[#This Row],[Precio Unitario]]*Tabla_cocina[[#This Row],[Cantidad Ordenada]]</f>
        <v>26</v>
      </c>
      <c r="K1729" s="7">
        <f>Tabla_cocina[[#This Row],[Total del Pedido]]</f>
        <v>26</v>
      </c>
      <c r="L1729" s="7">
        <f>Tabla_cocina[[#This Row],[Ganancia Bruta]]-Tabla_cocina[[#This Row],[Costo]]</f>
        <v>11</v>
      </c>
      <c r="M1729" s="7">
        <f>Tabla_cocina[[#This Row],[Costo Unitario]]*Tabla_cocina[[#This Row],[Cantidad Ordenada]]</f>
        <v>15</v>
      </c>
      <c r="N1729" s="12">
        <f>(Tabla_cocina[[#This Row],[Ganancia Neta]]/Tabla_cocina[[#This Row],[Costo]])</f>
        <v>0.73333333333333328</v>
      </c>
      <c r="O1729" s="17">
        <f>Tabla_cocina[[#This Row],[Tiempo de Preparacion]]/1440</f>
        <v>8.3333333333333332E-3</v>
      </c>
    </row>
    <row r="1730" spans="1:15" x14ac:dyDescent="0.3">
      <c r="A1730" s="1">
        <v>698</v>
      </c>
      <c r="B1730" s="1">
        <v>19</v>
      </c>
      <c r="C1730" s="2" t="s">
        <v>22</v>
      </c>
      <c r="D1730" s="2" t="s">
        <v>99</v>
      </c>
      <c r="E1730" s="3">
        <v>14</v>
      </c>
      <c r="F1730" s="3">
        <v>23</v>
      </c>
      <c r="G1730" s="1">
        <v>3</v>
      </c>
      <c r="H1730" s="1">
        <v>19</v>
      </c>
      <c r="I1730" s="2" t="s">
        <v>8</v>
      </c>
      <c r="J1730" s="7">
        <f>Tabla_cocina[[#This Row],[Precio Unitario]]*Tabla_cocina[[#This Row],[Cantidad Ordenada]]</f>
        <v>69</v>
      </c>
      <c r="K1730" s="7">
        <f>Tabla_cocina[[#This Row],[Total del Pedido]]</f>
        <v>69</v>
      </c>
      <c r="L1730" s="7">
        <f>Tabla_cocina[[#This Row],[Ganancia Bruta]]-Tabla_cocina[[#This Row],[Costo]]</f>
        <v>27</v>
      </c>
      <c r="M1730" s="7">
        <f>Tabla_cocina[[#This Row],[Costo Unitario]]*Tabla_cocina[[#This Row],[Cantidad Ordenada]]</f>
        <v>42</v>
      </c>
      <c r="N1730" s="12">
        <f>(Tabla_cocina[[#This Row],[Ganancia Neta]]/Tabla_cocina[[#This Row],[Costo]])</f>
        <v>0.6428571428571429</v>
      </c>
      <c r="O1730" s="17">
        <f>Tabla_cocina[[#This Row],[Tiempo de Preparacion]]/1440</f>
        <v>1.3194444444444444E-2</v>
      </c>
    </row>
    <row r="1731" spans="1:15" x14ac:dyDescent="0.3">
      <c r="A1731" s="1">
        <v>698</v>
      </c>
      <c r="B1731" s="1">
        <v>19</v>
      </c>
      <c r="C1731" s="2" t="s">
        <v>23</v>
      </c>
      <c r="D1731" s="2" t="s">
        <v>100</v>
      </c>
      <c r="E1731" s="3">
        <v>13</v>
      </c>
      <c r="F1731" s="3">
        <v>21</v>
      </c>
      <c r="G1731" s="1">
        <v>3</v>
      </c>
      <c r="H1731" s="1">
        <v>15</v>
      </c>
      <c r="I1731" s="2" t="s">
        <v>8</v>
      </c>
      <c r="J1731" s="7">
        <f>Tabla_cocina[[#This Row],[Precio Unitario]]*Tabla_cocina[[#This Row],[Cantidad Ordenada]]</f>
        <v>63</v>
      </c>
      <c r="K1731" s="7">
        <f>Tabla_cocina[[#This Row],[Total del Pedido]]</f>
        <v>63</v>
      </c>
      <c r="L1731" s="7">
        <f>Tabla_cocina[[#This Row],[Ganancia Bruta]]-Tabla_cocina[[#This Row],[Costo]]</f>
        <v>24</v>
      </c>
      <c r="M1731" s="7">
        <f>Tabla_cocina[[#This Row],[Costo Unitario]]*Tabla_cocina[[#This Row],[Cantidad Ordenada]]</f>
        <v>39</v>
      </c>
      <c r="N1731" s="12">
        <f>(Tabla_cocina[[#This Row],[Ganancia Neta]]/Tabla_cocina[[#This Row],[Costo]])</f>
        <v>0.61538461538461542</v>
      </c>
      <c r="O1731" s="17">
        <f>Tabla_cocina[[#This Row],[Tiempo de Preparacion]]/1440</f>
        <v>1.0416666666666666E-2</v>
      </c>
    </row>
    <row r="1732" spans="1:15" x14ac:dyDescent="0.3">
      <c r="A1732" s="1">
        <v>699</v>
      </c>
      <c r="B1732" s="1">
        <v>8</v>
      </c>
      <c r="C1732" s="2" t="s">
        <v>13</v>
      </c>
      <c r="D1732" s="2" t="s">
        <v>90</v>
      </c>
      <c r="E1732" s="3">
        <v>17</v>
      </c>
      <c r="F1732" s="3">
        <v>29</v>
      </c>
      <c r="G1732" s="1">
        <v>2</v>
      </c>
      <c r="H1732" s="1">
        <v>11</v>
      </c>
      <c r="I1732" s="2" t="s">
        <v>8</v>
      </c>
      <c r="J1732" s="7">
        <f>Tabla_cocina[[#This Row],[Precio Unitario]]*Tabla_cocina[[#This Row],[Cantidad Ordenada]]</f>
        <v>58</v>
      </c>
      <c r="K1732" s="7">
        <f>Tabla_cocina[[#This Row],[Total del Pedido]]</f>
        <v>58</v>
      </c>
      <c r="L1732" s="7">
        <f>Tabla_cocina[[#This Row],[Ganancia Bruta]]-Tabla_cocina[[#This Row],[Costo]]</f>
        <v>24</v>
      </c>
      <c r="M1732" s="7">
        <f>Tabla_cocina[[#This Row],[Costo Unitario]]*Tabla_cocina[[#This Row],[Cantidad Ordenada]]</f>
        <v>34</v>
      </c>
      <c r="N1732" s="12">
        <f>(Tabla_cocina[[#This Row],[Ganancia Neta]]/Tabla_cocina[[#This Row],[Costo]])</f>
        <v>0.70588235294117652</v>
      </c>
      <c r="O1732" s="17">
        <f>Tabla_cocina[[#This Row],[Tiempo de Preparacion]]/1440</f>
        <v>7.6388888888888886E-3</v>
      </c>
    </row>
    <row r="1733" spans="1:15" x14ac:dyDescent="0.3">
      <c r="A1733" s="1">
        <v>700</v>
      </c>
      <c r="B1733" s="1">
        <v>8</v>
      </c>
      <c r="C1733" s="2" t="s">
        <v>20</v>
      </c>
      <c r="D1733" s="2" t="s">
        <v>97</v>
      </c>
      <c r="E1733" s="3">
        <v>20</v>
      </c>
      <c r="F1733" s="3">
        <v>34</v>
      </c>
      <c r="G1733" s="1">
        <v>3</v>
      </c>
      <c r="H1733" s="1">
        <v>37</v>
      </c>
      <c r="I1733" s="2" t="s">
        <v>8</v>
      </c>
      <c r="J1733" s="7">
        <f>Tabla_cocina[[#This Row],[Precio Unitario]]*Tabla_cocina[[#This Row],[Cantidad Ordenada]]</f>
        <v>102</v>
      </c>
      <c r="K1733" s="7">
        <f>Tabla_cocina[[#This Row],[Total del Pedido]]</f>
        <v>102</v>
      </c>
      <c r="L1733" s="7">
        <f>Tabla_cocina[[#This Row],[Ganancia Bruta]]-Tabla_cocina[[#This Row],[Costo]]</f>
        <v>42</v>
      </c>
      <c r="M1733" s="7">
        <f>Tabla_cocina[[#This Row],[Costo Unitario]]*Tabla_cocina[[#This Row],[Cantidad Ordenada]]</f>
        <v>60</v>
      </c>
      <c r="N1733" s="12">
        <f>(Tabla_cocina[[#This Row],[Ganancia Neta]]/Tabla_cocina[[#This Row],[Costo]])</f>
        <v>0.7</v>
      </c>
      <c r="O1733" s="17">
        <f>Tabla_cocina[[#This Row],[Tiempo de Preparacion]]/1440</f>
        <v>2.5694444444444443E-2</v>
      </c>
    </row>
    <row r="1734" spans="1:15" x14ac:dyDescent="0.3">
      <c r="A1734" s="1">
        <v>700</v>
      </c>
      <c r="B1734" s="1">
        <v>8</v>
      </c>
      <c r="C1734" s="2" t="s">
        <v>25</v>
      </c>
      <c r="D1734" s="2" t="s">
        <v>102</v>
      </c>
      <c r="E1734" s="3">
        <v>15</v>
      </c>
      <c r="F1734" s="3">
        <v>26</v>
      </c>
      <c r="G1734" s="1">
        <v>3</v>
      </c>
      <c r="H1734" s="1">
        <v>35</v>
      </c>
      <c r="I1734" s="2" t="s">
        <v>8</v>
      </c>
      <c r="J1734" s="7">
        <f>Tabla_cocina[[#This Row],[Precio Unitario]]*Tabla_cocina[[#This Row],[Cantidad Ordenada]]</f>
        <v>78</v>
      </c>
      <c r="K1734" s="7">
        <f>Tabla_cocina[[#This Row],[Total del Pedido]]</f>
        <v>78</v>
      </c>
      <c r="L1734" s="7">
        <f>Tabla_cocina[[#This Row],[Ganancia Bruta]]-Tabla_cocina[[#This Row],[Costo]]</f>
        <v>33</v>
      </c>
      <c r="M1734" s="7">
        <f>Tabla_cocina[[#This Row],[Costo Unitario]]*Tabla_cocina[[#This Row],[Cantidad Ordenada]]</f>
        <v>45</v>
      </c>
      <c r="N1734" s="12">
        <f>(Tabla_cocina[[#This Row],[Ganancia Neta]]/Tabla_cocina[[#This Row],[Costo]])</f>
        <v>0.73333333333333328</v>
      </c>
      <c r="O1734" s="17">
        <f>Tabla_cocina[[#This Row],[Tiempo de Preparacion]]/1440</f>
        <v>2.4305555555555556E-2</v>
      </c>
    </row>
    <row r="1735" spans="1:15" x14ac:dyDescent="0.3">
      <c r="A1735" s="1">
        <v>700</v>
      </c>
      <c r="B1735" s="1">
        <v>8</v>
      </c>
      <c r="C1735" s="2" t="s">
        <v>10</v>
      </c>
      <c r="D1735" s="2" t="s">
        <v>87</v>
      </c>
      <c r="E1735" s="3">
        <v>16</v>
      </c>
      <c r="F1735" s="3">
        <v>27</v>
      </c>
      <c r="G1735" s="1">
        <v>2</v>
      </c>
      <c r="H1735" s="1">
        <v>14</v>
      </c>
      <c r="I1735" s="2" t="s">
        <v>8</v>
      </c>
      <c r="J1735" s="7">
        <f>Tabla_cocina[[#This Row],[Precio Unitario]]*Tabla_cocina[[#This Row],[Cantidad Ordenada]]</f>
        <v>54</v>
      </c>
      <c r="K1735" s="7">
        <f>Tabla_cocina[[#This Row],[Total del Pedido]]</f>
        <v>54</v>
      </c>
      <c r="L1735" s="7">
        <f>Tabla_cocina[[#This Row],[Ganancia Bruta]]-Tabla_cocina[[#This Row],[Costo]]</f>
        <v>22</v>
      </c>
      <c r="M1735" s="7">
        <f>Tabla_cocina[[#This Row],[Costo Unitario]]*Tabla_cocina[[#This Row],[Cantidad Ordenada]]</f>
        <v>32</v>
      </c>
      <c r="N1735" s="12">
        <f>(Tabla_cocina[[#This Row],[Ganancia Neta]]/Tabla_cocina[[#This Row],[Costo]])</f>
        <v>0.6875</v>
      </c>
      <c r="O1735" s="17">
        <f>Tabla_cocina[[#This Row],[Tiempo de Preparacion]]/1440</f>
        <v>9.7222222222222224E-3</v>
      </c>
    </row>
    <row r="1736" spans="1:15" x14ac:dyDescent="0.3">
      <c r="A1736" s="1">
        <v>701</v>
      </c>
      <c r="B1736" s="1">
        <v>19</v>
      </c>
      <c r="C1736" s="2" t="s">
        <v>14</v>
      </c>
      <c r="D1736" s="2" t="s">
        <v>91</v>
      </c>
      <c r="E1736" s="3">
        <v>20</v>
      </c>
      <c r="F1736" s="3">
        <v>33</v>
      </c>
      <c r="G1736" s="1">
        <v>2</v>
      </c>
      <c r="H1736" s="1">
        <v>42</v>
      </c>
      <c r="I1736" s="2" t="s">
        <v>8</v>
      </c>
      <c r="J1736" s="7">
        <f>Tabla_cocina[[#This Row],[Precio Unitario]]*Tabla_cocina[[#This Row],[Cantidad Ordenada]]</f>
        <v>66</v>
      </c>
      <c r="K1736" s="7">
        <f>Tabla_cocina[[#This Row],[Total del Pedido]]</f>
        <v>66</v>
      </c>
      <c r="L1736" s="7">
        <f>Tabla_cocina[[#This Row],[Ganancia Bruta]]-Tabla_cocina[[#This Row],[Costo]]</f>
        <v>26</v>
      </c>
      <c r="M1736" s="7">
        <f>Tabla_cocina[[#This Row],[Costo Unitario]]*Tabla_cocina[[#This Row],[Cantidad Ordenada]]</f>
        <v>40</v>
      </c>
      <c r="N1736" s="12">
        <f>(Tabla_cocina[[#This Row],[Ganancia Neta]]/Tabla_cocina[[#This Row],[Costo]])</f>
        <v>0.65</v>
      </c>
      <c r="O1736" s="17">
        <f>Tabla_cocina[[#This Row],[Tiempo de Preparacion]]/1440</f>
        <v>2.9166666666666667E-2</v>
      </c>
    </row>
    <row r="1737" spans="1:15" x14ac:dyDescent="0.3">
      <c r="A1737" s="1">
        <v>701</v>
      </c>
      <c r="B1737" s="1">
        <v>19</v>
      </c>
      <c r="C1737" s="2" t="s">
        <v>24</v>
      </c>
      <c r="D1737" s="2" t="s">
        <v>101</v>
      </c>
      <c r="E1737" s="3">
        <v>10</v>
      </c>
      <c r="F1737" s="3">
        <v>18</v>
      </c>
      <c r="G1737" s="1">
        <v>2</v>
      </c>
      <c r="H1737" s="1">
        <v>55</v>
      </c>
      <c r="I1737" s="2" t="s">
        <v>8</v>
      </c>
      <c r="J1737" s="7">
        <f>Tabla_cocina[[#This Row],[Precio Unitario]]*Tabla_cocina[[#This Row],[Cantidad Ordenada]]</f>
        <v>36</v>
      </c>
      <c r="K1737" s="7">
        <f>Tabla_cocina[[#This Row],[Total del Pedido]]</f>
        <v>36</v>
      </c>
      <c r="L1737" s="7">
        <f>Tabla_cocina[[#This Row],[Ganancia Bruta]]-Tabla_cocina[[#This Row],[Costo]]</f>
        <v>16</v>
      </c>
      <c r="M1737" s="7">
        <f>Tabla_cocina[[#This Row],[Costo Unitario]]*Tabla_cocina[[#This Row],[Cantidad Ordenada]]</f>
        <v>20</v>
      </c>
      <c r="N1737" s="12">
        <f>(Tabla_cocina[[#This Row],[Ganancia Neta]]/Tabla_cocina[[#This Row],[Costo]])</f>
        <v>0.8</v>
      </c>
      <c r="O1737" s="17">
        <f>Tabla_cocina[[#This Row],[Tiempo de Preparacion]]/1440</f>
        <v>3.8194444444444448E-2</v>
      </c>
    </row>
    <row r="1738" spans="1:15" x14ac:dyDescent="0.3">
      <c r="A1738" s="1">
        <v>702</v>
      </c>
      <c r="B1738" s="1">
        <v>13</v>
      </c>
      <c r="C1738" s="2" t="s">
        <v>24</v>
      </c>
      <c r="D1738" s="2" t="s">
        <v>101</v>
      </c>
      <c r="E1738" s="3">
        <v>10</v>
      </c>
      <c r="F1738" s="3">
        <v>18</v>
      </c>
      <c r="G1738" s="1">
        <v>2</v>
      </c>
      <c r="H1738" s="1">
        <v>59</v>
      </c>
      <c r="I1738" s="2" t="s">
        <v>6</v>
      </c>
      <c r="J1738" s="7">
        <f>Tabla_cocina[[#This Row],[Precio Unitario]]*Tabla_cocina[[#This Row],[Cantidad Ordenada]]</f>
        <v>36</v>
      </c>
      <c r="K1738" s="7">
        <f>Tabla_cocina[[#This Row],[Total del Pedido]]</f>
        <v>36</v>
      </c>
      <c r="L1738" s="7">
        <f>Tabla_cocina[[#This Row],[Ganancia Bruta]]-Tabla_cocina[[#This Row],[Costo]]</f>
        <v>16</v>
      </c>
      <c r="M1738" s="7">
        <f>Tabla_cocina[[#This Row],[Costo Unitario]]*Tabla_cocina[[#This Row],[Cantidad Ordenada]]</f>
        <v>20</v>
      </c>
      <c r="N1738" s="12">
        <f>(Tabla_cocina[[#This Row],[Ganancia Neta]]/Tabla_cocina[[#This Row],[Costo]])</f>
        <v>0.8</v>
      </c>
      <c r="O1738" s="17">
        <f>Tabla_cocina[[#This Row],[Tiempo de Preparacion]]/1440</f>
        <v>4.0972222222222222E-2</v>
      </c>
    </row>
    <row r="1739" spans="1:15" x14ac:dyDescent="0.3">
      <c r="A1739" s="1">
        <v>702</v>
      </c>
      <c r="B1739" s="1">
        <v>13</v>
      </c>
      <c r="C1739" s="2" t="s">
        <v>23</v>
      </c>
      <c r="D1739" s="2" t="s">
        <v>100</v>
      </c>
      <c r="E1739" s="3">
        <v>13</v>
      </c>
      <c r="F1739" s="3">
        <v>21</v>
      </c>
      <c r="G1739" s="1">
        <v>1</v>
      </c>
      <c r="H1739" s="1">
        <v>36</v>
      </c>
      <c r="I1739" s="2" t="s">
        <v>6</v>
      </c>
      <c r="J1739" s="7">
        <f>Tabla_cocina[[#This Row],[Precio Unitario]]*Tabla_cocina[[#This Row],[Cantidad Ordenada]]</f>
        <v>21</v>
      </c>
      <c r="K1739" s="7">
        <f>Tabla_cocina[[#This Row],[Total del Pedido]]</f>
        <v>21</v>
      </c>
      <c r="L1739" s="7">
        <f>Tabla_cocina[[#This Row],[Ganancia Bruta]]-Tabla_cocina[[#This Row],[Costo]]</f>
        <v>8</v>
      </c>
      <c r="M1739" s="7">
        <f>Tabla_cocina[[#This Row],[Costo Unitario]]*Tabla_cocina[[#This Row],[Cantidad Ordenada]]</f>
        <v>13</v>
      </c>
      <c r="N1739" s="12">
        <f>(Tabla_cocina[[#This Row],[Ganancia Neta]]/Tabla_cocina[[#This Row],[Costo]])</f>
        <v>0.61538461538461542</v>
      </c>
      <c r="O1739" s="17">
        <f>Tabla_cocina[[#This Row],[Tiempo de Preparacion]]/1440</f>
        <v>2.5000000000000001E-2</v>
      </c>
    </row>
    <row r="1740" spans="1:15" x14ac:dyDescent="0.3">
      <c r="A1740" s="1">
        <v>702</v>
      </c>
      <c r="B1740" s="1">
        <v>13</v>
      </c>
      <c r="C1740" s="2" t="s">
        <v>10</v>
      </c>
      <c r="D1740" s="2" t="s">
        <v>87</v>
      </c>
      <c r="E1740" s="3">
        <v>16</v>
      </c>
      <c r="F1740" s="3">
        <v>27</v>
      </c>
      <c r="G1740" s="1">
        <v>2</v>
      </c>
      <c r="H1740" s="1">
        <v>29</v>
      </c>
      <c r="I1740" s="2" t="s">
        <v>8</v>
      </c>
      <c r="J1740" s="7">
        <f>Tabla_cocina[[#This Row],[Precio Unitario]]*Tabla_cocina[[#This Row],[Cantidad Ordenada]]</f>
        <v>54</v>
      </c>
      <c r="K1740" s="7">
        <f>Tabla_cocina[[#This Row],[Total del Pedido]]</f>
        <v>54</v>
      </c>
      <c r="L1740" s="7">
        <f>Tabla_cocina[[#This Row],[Ganancia Bruta]]-Tabla_cocina[[#This Row],[Costo]]</f>
        <v>22</v>
      </c>
      <c r="M1740" s="7">
        <f>Tabla_cocina[[#This Row],[Costo Unitario]]*Tabla_cocina[[#This Row],[Cantidad Ordenada]]</f>
        <v>32</v>
      </c>
      <c r="N1740" s="12">
        <f>(Tabla_cocina[[#This Row],[Ganancia Neta]]/Tabla_cocina[[#This Row],[Costo]])</f>
        <v>0.6875</v>
      </c>
      <c r="O1740" s="17">
        <f>Tabla_cocina[[#This Row],[Tiempo de Preparacion]]/1440</f>
        <v>2.013888888888889E-2</v>
      </c>
    </row>
    <row r="1741" spans="1:15" x14ac:dyDescent="0.3">
      <c r="A1741" s="1">
        <v>702</v>
      </c>
      <c r="B1741" s="1">
        <v>13</v>
      </c>
      <c r="C1741" s="2" t="s">
        <v>15</v>
      </c>
      <c r="D1741" s="2" t="s">
        <v>92</v>
      </c>
      <c r="E1741" s="3">
        <v>16</v>
      </c>
      <c r="F1741" s="3">
        <v>28</v>
      </c>
      <c r="G1741" s="1">
        <v>3</v>
      </c>
      <c r="H1741" s="1">
        <v>31</v>
      </c>
      <c r="I1741" s="2" t="s">
        <v>6</v>
      </c>
      <c r="J1741" s="7">
        <f>Tabla_cocina[[#This Row],[Precio Unitario]]*Tabla_cocina[[#This Row],[Cantidad Ordenada]]</f>
        <v>84</v>
      </c>
      <c r="K1741" s="7">
        <f>Tabla_cocina[[#This Row],[Total del Pedido]]</f>
        <v>84</v>
      </c>
      <c r="L1741" s="7">
        <f>Tabla_cocina[[#This Row],[Ganancia Bruta]]-Tabla_cocina[[#This Row],[Costo]]</f>
        <v>36</v>
      </c>
      <c r="M1741" s="7">
        <f>Tabla_cocina[[#This Row],[Costo Unitario]]*Tabla_cocina[[#This Row],[Cantidad Ordenada]]</f>
        <v>48</v>
      </c>
      <c r="N1741" s="12">
        <f>(Tabla_cocina[[#This Row],[Ganancia Neta]]/Tabla_cocina[[#This Row],[Costo]])</f>
        <v>0.75</v>
      </c>
      <c r="O1741" s="17">
        <f>Tabla_cocina[[#This Row],[Tiempo de Preparacion]]/1440</f>
        <v>2.1527777777777778E-2</v>
      </c>
    </row>
    <row r="1742" spans="1:15" x14ac:dyDescent="0.3">
      <c r="A1742" s="1">
        <v>703</v>
      </c>
      <c r="B1742" s="1">
        <v>9</v>
      </c>
      <c r="C1742" s="2" t="s">
        <v>23</v>
      </c>
      <c r="D1742" s="2" t="s">
        <v>100</v>
      </c>
      <c r="E1742" s="3">
        <v>13</v>
      </c>
      <c r="F1742" s="3">
        <v>21</v>
      </c>
      <c r="G1742" s="1">
        <v>3</v>
      </c>
      <c r="H1742" s="1">
        <v>29</v>
      </c>
      <c r="I1742" s="2" t="s">
        <v>8</v>
      </c>
      <c r="J1742" s="7">
        <f>Tabla_cocina[[#This Row],[Precio Unitario]]*Tabla_cocina[[#This Row],[Cantidad Ordenada]]</f>
        <v>63</v>
      </c>
      <c r="K1742" s="7">
        <f>Tabla_cocina[[#This Row],[Total del Pedido]]</f>
        <v>63</v>
      </c>
      <c r="L1742" s="7">
        <f>Tabla_cocina[[#This Row],[Ganancia Bruta]]-Tabla_cocina[[#This Row],[Costo]]</f>
        <v>24</v>
      </c>
      <c r="M1742" s="7">
        <f>Tabla_cocina[[#This Row],[Costo Unitario]]*Tabla_cocina[[#This Row],[Cantidad Ordenada]]</f>
        <v>39</v>
      </c>
      <c r="N1742" s="12">
        <f>(Tabla_cocina[[#This Row],[Ganancia Neta]]/Tabla_cocina[[#This Row],[Costo]])</f>
        <v>0.61538461538461542</v>
      </c>
      <c r="O1742" s="17">
        <f>Tabla_cocina[[#This Row],[Tiempo de Preparacion]]/1440</f>
        <v>2.013888888888889E-2</v>
      </c>
    </row>
    <row r="1743" spans="1:15" x14ac:dyDescent="0.3">
      <c r="A1743" s="1">
        <v>704</v>
      </c>
      <c r="B1743" s="1">
        <v>13</v>
      </c>
      <c r="C1743" s="2" t="s">
        <v>24</v>
      </c>
      <c r="D1743" s="2" t="s">
        <v>101</v>
      </c>
      <c r="E1743" s="3">
        <v>10</v>
      </c>
      <c r="F1743" s="3">
        <v>18</v>
      </c>
      <c r="G1743" s="1">
        <v>1</v>
      </c>
      <c r="H1743" s="1">
        <v>38</v>
      </c>
      <c r="I1743" s="2" t="s">
        <v>6</v>
      </c>
      <c r="J1743" s="7">
        <f>Tabla_cocina[[#This Row],[Precio Unitario]]*Tabla_cocina[[#This Row],[Cantidad Ordenada]]</f>
        <v>18</v>
      </c>
      <c r="K1743" s="7">
        <f>Tabla_cocina[[#This Row],[Total del Pedido]]</f>
        <v>18</v>
      </c>
      <c r="L1743" s="7">
        <f>Tabla_cocina[[#This Row],[Ganancia Bruta]]-Tabla_cocina[[#This Row],[Costo]]</f>
        <v>8</v>
      </c>
      <c r="M1743" s="7">
        <f>Tabla_cocina[[#This Row],[Costo Unitario]]*Tabla_cocina[[#This Row],[Cantidad Ordenada]]</f>
        <v>10</v>
      </c>
      <c r="N1743" s="12">
        <f>(Tabla_cocina[[#This Row],[Ganancia Neta]]/Tabla_cocina[[#This Row],[Costo]])</f>
        <v>0.8</v>
      </c>
      <c r="O1743" s="17">
        <f>Tabla_cocina[[#This Row],[Tiempo de Preparacion]]/1440</f>
        <v>2.6388888888888889E-2</v>
      </c>
    </row>
    <row r="1744" spans="1:15" x14ac:dyDescent="0.3">
      <c r="A1744" s="1">
        <v>705</v>
      </c>
      <c r="B1744" s="1">
        <v>12</v>
      </c>
      <c r="C1744" s="2" t="s">
        <v>21</v>
      </c>
      <c r="D1744" s="2" t="s">
        <v>98</v>
      </c>
      <c r="E1744" s="3">
        <v>12</v>
      </c>
      <c r="F1744" s="3">
        <v>20</v>
      </c>
      <c r="G1744" s="1">
        <v>3</v>
      </c>
      <c r="H1744" s="1">
        <v>25</v>
      </c>
      <c r="I1744" s="2" t="s">
        <v>8</v>
      </c>
      <c r="J1744" s="7">
        <f>Tabla_cocina[[#This Row],[Precio Unitario]]*Tabla_cocina[[#This Row],[Cantidad Ordenada]]</f>
        <v>60</v>
      </c>
      <c r="K1744" s="7">
        <f>Tabla_cocina[[#This Row],[Total del Pedido]]</f>
        <v>60</v>
      </c>
      <c r="L1744" s="7">
        <f>Tabla_cocina[[#This Row],[Ganancia Bruta]]-Tabla_cocina[[#This Row],[Costo]]</f>
        <v>24</v>
      </c>
      <c r="M1744" s="7">
        <f>Tabla_cocina[[#This Row],[Costo Unitario]]*Tabla_cocina[[#This Row],[Cantidad Ordenada]]</f>
        <v>36</v>
      </c>
      <c r="N1744" s="12">
        <f>(Tabla_cocina[[#This Row],[Ganancia Neta]]/Tabla_cocina[[#This Row],[Costo]])</f>
        <v>0.66666666666666663</v>
      </c>
      <c r="O1744" s="17">
        <f>Tabla_cocina[[#This Row],[Tiempo de Preparacion]]/1440</f>
        <v>1.7361111111111112E-2</v>
      </c>
    </row>
    <row r="1745" spans="1:15" x14ac:dyDescent="0.3">
      <c r="A1745" s="1">
        <v>705</v>
      </c>
      <c r="B1745" s="1">
        <v>12</v>
      </c>
      <c r="C1745" s="2" t="s">
        <v>25</v>
      </c>
      <c r="D1745" s="2" t="s">
        <v>102</v>
      </c>
      <c r="E1745" s="3">
        <v>15</v>
      </c>
      <c r="F1745" s="3">
        <v>26</v>
      </c>
      <c r="G1745" s="1">
        <v>2</v>
      </c>
      <c r="H1745" s="1">
        <v>8</v>
      </c>
      <c r="I1745" s="2" t="s">
        <v>6</v>
      </c>
      <c r="J1745" s="7">
        <f>Tabla_cocina[[#This Row],[Precio Unitario]]*Tabla_cocina[[#This Row],[Cantidad Ordenada]]</f>
        <v>52</v>
      </c>
      <c r="K1745" s="7">
        <f>Tabla_cocina[[#This Row],[Total del Pedido]]</f>
        <v>52</v>
      </c>
      <c r="L1745" s="7">
        <f>Tabla_cocina[[#This Row],[Ganancia Bruta]]-Tabla_cocina[[#This Row],[Costo]]</f>
        <v>22</v>
      </c>
      <c r="M1745" s="7">
        <f>Tabla_cocina[[#This Row],[Costo Unitario]]*Tabla_cocina[[#This Row],[Cantidad Ordenada]]</f>
        <v>30</v>
      </c>
      <c r="N1745" s="12">
        <f>(Tabla_cocina[[#This Row],[Ganancia Neta]]/Tabla_cocina[[#This Row],[Costo]])</f>
        <v>0.73333333333333328</v>
      </c>
      <c r="O1745" s="17">
        <f>Tabla_cocina[[#This Row],[Tiempo de Preparacion]]/1440</f>
        <v>5.5555555555555558E-3</v>
      </c>
    </row>
    <row r="1746" spans="1:15" x14ac:dyDescent="0.3">
      <c r="A1746" s="1">
        <v>706</v>
      </c>
      <c r="B1746" s="1">
        <v>20</v>
      </c>
      <c r="C1746" s="2" t="s">
        <v>24</v>
      </c>
      <c r="D1746" s="2" t="s">
        <v>101</v>
      </c>
      <c r="E1746" s="3">
        <v>10</v>
      </c>
      <c r="F1746" s="3">
        <v>18</v>
      </c>
      <c r="G1746" s="1">
        <v>3</v>
      </c>
      <c r="H1746" s="1">
        <v>33</v>
      </c>
      <c r="I1746" s="2" t="s">
        <v>8</v>
      </c>
      <c r="J1746" s="7">
        <f>Tabla_cocina[[#This Row],[Precio Unitario]]*Tabla_cocina[[#This Row],[Cantidad Ordenada]]</f>
        <v>54</v>
      </c>
      <c r="K1746" s="7">
        <f>Tabla_cocina[[#This Row],[Total del Pedido]]</f>
        <v>54</v>
      </c>
      <c r="L1746" s="7">
        <f>Tabla_cocina[[#This Row],[Ganancia Bruta]]-Tabla_cocina[[#This Row],[Costo]]</f>
        <v>24</v>
      </c>
      <c r="M1746" s="7">
        <f>Tabla_cocina[[#This Row],[Costo Unitario]]*Tabla_cocina[[#This Row],[Cantidad Ordenada]]</f>
        <v>30</v>
      </c>
      <c r="N1746" s="12">
        <f>(Tabla_cocina[[#This Row],[Ganancia Neta]]/Tabla_cocina[[#This Row],[Costo]])</f>
        <v>0.8</v>
      </c>
      <c r="O1746" s="17">
        <f>Tabla_cocina[[#This Row],[Tiempo de Preparacion]]/1440</f>
        <v>2.2916666666666665E-2</v>
      </c>
    </row>
    <row r="1747" spans="1:15" x14ac:dyDescent="0.3">
      <c r="A1747" s="1">
        <v>707</v>
      </c>
      <c r="B1747" s="1">
        <v>15</v>
      </c>
      <c r="C1747" s="2" t="s">
        <v>18</v>
      </c>
      <c r="D1747" s="2" t="s">
        <v>95</v>
      </c>
      <c r="E1747" s="3">
        <v>19</v>
      </c>
      <c r="F1747" s="3">
        <v>32</v>
      </c>
      <c r="G1747" s="1">
        <v>1</v>
      </c>
      <c r="H1747" s="1">
        <v>31</v>
      </c>
      <c r="I1747" s="2" t="s">
        <v>6</v>
      </c>
      <c r="J1747" s="7">
        <f>Tabla_cocina[[#This Row],[Precio Unitario]]*Tabla_cocina[[#This Row],[Cantidad Ordenada]]</f>
        <v>32</v>
      </c>
      <c r="K1747" s="7">
        <f>Tabla_cocina[[#This Row],[Total del Pedido]]</f>
        <v>32</v>
      </c>
      <c r="L1747" s="7">
        <f>Tabla_cocina[[#This Row],[Ganancia Bruta]]-Tabla_cocina[[#This Row],[Costo]]</f>
        <v>13</v>
      </c>
      <c r="M1747" s="7">
        <f>Tabla_cocina[[#This Row],[Costo Unitario]]*Tabla_cocina[[#This Row],[Cantidad Ordenada]]</f>
        <v>19</v>
      </c>
      <c r="N1747" s="12">
        <f>(Tabla_cocina[[#This Row],[Ganancia Neta]]/Tabla_cocina[[#This Row],[Costo]])</f>
        <v>0.68421052631578949</v>
      </c>
      <c r="O1747" s="17">
        <f>Tabla_cocina[[#This Row],[Tiempo de Preparacion]]/1440</f>
        <v>2.1527777777777778E-2</v>
      </c>
    </row>
    <row r="1748" spans="1:15" x14ac:dyDescent="0.3">
      <c r="A1748" s="1">
        <v>707</v>
      </c>
      <c r="B1748" s="1">
        <v>15</v>
      </c>
      <c r="C1748" s="2" t="s">
        <v>23</v>
      </c>
      <c r="D1748" s="2" t="s">
        <v>100</v>
      </c>
      <c r="E1748" s="3">
        <v>13</v>
      </c>
      <c r="F1748" s="3">
        <v>21</v>
      </c>
      <c r="G1748" s="1">
        <v>1</v>
      </c>
      <c r="H1748" s="1">
        <v>42</v>
      </c>
      <c r="I1748" s="2" t="s">
        <v>8</v>
      </c>
      <c r="J1748" s="7">
        <f>Tabla_cocina[[#This Row],[Precio Unitario]]*Tabla_cocina[[#This Row],[Cantidad Ordenada]]</f>
        <v>21</v>
      </c>
      <c r="K1748" s="7">
        <f>Tabla_cocina[[#This Row],[Total del Pedido]]</f>
        <v>21</v>
      </c>
      <c r="L1748" s="7">
        <f>Tabla_cocina[[#This Row],[Ganancia Bruta]]-Tabla_cocina[[#This Row],[Costo]]</f>
        <v>8</v>
      </c>
      <c r="M1748" s="7">
        <f>Tabla_cocina[[#This Row],[Costo Unitario]]*Tabla_cocina[[#This Row],[Cantidad Ordenada]]</f>
        <v>13</v>
      </c>
      <c r="N1748" s="12">
        <f>(Tabla_cocina[[#This Row],[Ganancia Neta]]/Tabla_cocina[[#This Row],[Costo]])</f>
        <v>0.61538461538461542</v>
      </c>
      <c r="O1748" s="17">
        <f>Tabla_cocina[[#This Row],[Tiempo de Preparacion]]/1440</f>
        <v>2.9166666666666667E-2</v>
      </c>
    </row>
    <row r="1749" spans="1:15" x14ac:dyDescent="0.3">
      <c r="A1749" s="1">
        <v>707</v>
      </c>
      <c r="B1749" s="1">
        <v>15</v>
      </c>
      <c r="C1749" s="2" t="s">
        <v>7</v>
      </c>
      <c r="D1749" s="2" t="s">
        <v>85</v>
      </c>
      <c r="E1749" s="3">
        <v>18</v>
      </c>
      <c r="F1749" s="3">
        <v>30</v>
      </c>
      <c r="G1749" s="1">
        <v>2</v>
      </c>
      <c r="H1749" s="1">
        <v>53</v>
      </c>
      <c r="I1749" s="2" t="s">
        <v>6</v>
      </c>
      <c r="J1749" s="7">
        <f>Tabla_cocina[[#This Row],[Precio Unitario]]*Tabla_cocina[[#This Row],[Cantidad Ordenada]]</f>
        <v>60</v>
      </c>
      <c r="K1749" s="7">
        <f>Tabla_cocina[[#This Row],[Total del Pedido]]</f>
        <v>60</v>
      </c>
      <c r="L1749" s="7">
        <f>Tabla_cocina[[#This Row],[Ganancia Bruta]]-Tabla_cocina[[#This Row],[Costo]]</f>
        <v>24</v>
      </c>
      <c r="M1749" s="7">
        <f>Tabla_cocina[[#This Row],[Costo Unitario]]*Tabla_cocina[[#This Row],[Cantidad Ordenada]]</f>
        <v>36</v>
      </c>
      <c r="N1749" s="12">
        <f>(Tabla_cocina[[#This Row],[Ganancia Neta]]/Tabla_cocina[[#This Row],[Costo]])</f>
        <v>0.66666666666666663</v>
      </c>
      <c r="O1749" s="17">
        <f>Tabla_cocina[[#This Row],[Tiempo de Preparacion]]/1440</f>
        <v>3.6805555555555557E-2</v>
      </c>
    </row>
    <row r="1750" spans="1:15" x14ac:dyDescent="0.3">
      <c r="A1750" s="1">
        <v>707</v>
      </c>
      <c r="B1750" s="1">
        <v>15</v>
      </c>
      <c r="C1750" s="2" t="s">
        <v>12</v>
      </c>
      <c r="D1750" s="2" t="s">
        <v>89</v>
      </c>
      <c r="E1750" s="3">
        <v>22</v>
      </c>
      <c r="F1750" s="3">
        <v>36</v>
      </c>
      <c r="G1750" s="1">
        <v>2</v>
      </c>
      <c r="H1750" s="1">
        <v>11</v>
      </c>
      <c r="I1750" s="2" t="s">
        <v>6</v>
      </c>
      <c r="J1750" s="7">
        <f>Tabla_cocina[[#This Row],[Precio Unitario]]*Tabla_cocina[[#This Row],[Cantidad Ordenada]]</f>
        <v>72</v>
      </c>
      <c r="K1750" s="7">
        <f>Tabla_cocina[[#This Row],[Total del Pedido]]</f>
        <v>72</v>
      </c>
      <c r="L1750" s="7">
        <f>Tabla_cocina[[#This Row],[Ganancia Bruta]]-Tabla_cocina[[#This Row],[Costo]]</f>
        <v>28</v>
      </c>
      <c r="M1750" s="7">
        <f>Tabla_cocina[[#This Row],[Costo Unitario]]*Tabla_cocina[[#This Row],[Cantidad Ordenada]]</f>
        <v>44</v>
      </c>
      <c r="N1750" s="12">
        <f>(Tabla_cocina[[#This Row],[Ganancia Neta]]/Tabla_cocina[[#This Row],[Costo]])</f>
        <v>0.63636363636363635</v>
      </c>
      <c r="O1750" s="17">
        <f>Tabla_cocina[[#This Row],[Tiempo de Preparacion]]/1440</f>
        <v>7.6388888888888886E-3</v>
      </c>
    </row>
    <row r="1751" spans="1:15" x14ac:dyDescent="0.3">
      <c r="A1751" s="1">
        <v>708</v>
      </c>
      <c r="B1751" s="1">
        <v>5</v>
      </c>
      <c r="C1751" s="2" t="s">
        <v>10</v>
      </c>
      <c r="D1751" s="2" t="s">
        <v>87</v>
      </c>
      <c r="E1751" s="3">
        <v>16</v>
      </c>
      <c r="F1751" s="3">
        <v>27</v>
      </c>
      <c r="G1751" s="1">
        <v>2</v>
      </c>
      <c r="H1751" s="1">
        <v>24</v>
      </c>
      <c r="I1751" s="2" t="s">
        <v>8</v>
      </c>
      <c r="J1751" s="7">
        <f>Tabla_cocina[[#This Row],[Precio Unitario]]*Tabla_cocina[[#This Row],[Cantidad Ordenada]]</f>
        <v>54</v>
      </c>
      <c r="K1751" s="7">
        <f>Tabla_cocina[[#This Row],[Total del Pedido]]</f>
        <v>54</v>
      </c>
      <c r="L1751" s="7">
        <f>Tabla_cocina[[#This Row],[Ganancia Bruta]]-Tabla_cocina[[#This Row],[Costo]]</f>
        <v>22</v>
      </c>
      <c r="M1751" s="7">
        <f>Tabla_cocina[[#This Row],[Costo Unitario]]*Tabla_cocina[[#This Row],[Cantidad Ordenada]]</f>
        <v>32</v>
      </c>
      <c r="N1751" s="12">
        <f>(Tabla_cocina[[#This Row],[Ganancia Neta]]/Tabla_cocina[[#This Row],[Costo]])</f>
        <v>0.6875</v>
      </c>
      <c r="O1751" s="17">
        <f>Tabla_cocina[[#This Row],[Tiempo de Preparacion]]/1440</f>
        <v>1.6666666666666666E-2</v>
      </c>
    </row>
    <row r="1752" spans="1:15" x14ac:dyDescent="0.3">
      <c r="A1752" s="1">
        <v>709</v>
      </c>
      <c r="B1752" s="1">
        <v>8</v>
      </c>
      <c r="C1752" s="2" t="s">
        <v>23</v>
      </c>
      <c r="D1752" s="2" t="s">
        <v>100</v>
      </c>
      <c r="E1752" s="3">
        <v>13</v>
      </c>
      <c r="F1752" s="3">
        <v>21</v>
      </c>
      <c r="G1752" s="1">
        <v>2</v>
      </c>
      <c r="H1752" s="1">
        <v>7</v>
      </c>
      <c r="I1752" s="2" t="s">
        <v>6</v>
      </c>
      <c r="J1752" s="7">
        <f>Tabla_cocina[[#This Row],[Precio Unitario]]*Tabla_cocina[[#This Row],[Cantidad Ordenada]]</f>
        <v>42</v>
      </c>
      <c r="K1752" s="7">
        <f>Tabla_cocina[[#This Row],[Total del Pedido]]</f>
        <v>42</v>
      </c>
      <c r="L1752" s="7">
        <f>Tabla_cocina[[#This Row],[Ganancia Bruta]]-Tabla_cocina[[#This Row],[Costo]]</f>
        <v>16</v>
      </c>
      <c r="M1752" s="7">
        <f>Tabla_cocina[[#This Row],[Costo Unitario]]*Tabla_cocina[[#This Row],[Cantidad Ordenada]]</f>
        <v>26</v>
      </c>
      <c r="N1752" s="12">
        <f>(Tabla_cocina[[#This Row],[Ganancia Neta]]/Tabla_cocina[[#This Row],[Costo]])</f>
        <v>0.61538461538461542</v>
      </c>
      <c r="O1752" s="17">
        <f>Tabla_cocina[[#This Row],[Tiempo de Preparacion]]/1440</f>
        <v>4.8611111111111112E-3</v>
      </c>
    </row>
    <row r="1753" spans="1:15" x14ac:dyDescent="0.3">
      <c r="A1753" s="1">
        <v>709</v>
      </c>
      <c r="B1753" s="1">
        <v>8</v>
      </c>
      <c r="C1753" s="2" t="s">
        <v>17</v>
      </c>
      <c r="D1753" s="2" t="s">
        <v>94</v>
      </c>
      <c r="E1753" s="3">
        <v>21</v>
      </c>
      <c r="F1753" s="3">
        <v>35</v>
      </c>
      <c r="G1753" s="1">
        <v>1</v>
      </c>
      <c r="H1753" s="1">
        <v>33</v>
      </c>
      <c r="I1753" s="2" t="s">
        <v>8</v>
      </c>
      <c r="J1753" s="7">
        <f>Tabla_cocina[[#This Row],[Precio Unitario]]*Tabla_cocina[[#This Row],[Cantidad Ordenada]]</f>
        <v>35</v>
      </c>
      <c r="K1753" s="7">
        <f>Tabla_cocina[[#This Row],[Total del Pedido]]</f>
        <v>35</v>
      </c>
      <c r="L1753" s="7">
        <f>Tabla_cocina[[#This Row],[Ganancia Bruta]]-Tabla_cocina[[#This Row],[Costo]]</f>
        <v>14</v>
      </c>
      <c r="M1753" s="7">
        <f>Tabla_cocina[[#This Row],[Costo Unitario]]*Tabla_cocina[[#This Row],[Cantidad Ordenada]]</f>
        <v>21</v>
      </c>
      <c r="N1753" s="12">
        <f>(Tabla_cocina[[#This Row],[Ganancia Neta]]/Tabla_cocina[[#This Row],[Costo]])</f>
        <v>0.66666666666666663</v>
      </c>
      <c r="O1753" s="17">
        <f>Tabla_cocina[[#This Row],[Tiempo de Preparacion]]/1440</f>
        <v>2.2916666666666665E-2</v>
      </c>
    </row>
    <row r="1754" spans="1:15" x14ac:dyDescent="0.3">
      <c r="A1754" s="1">
        <v>709</v>
      </c>
      <c r="B1754" s="1">
        <v>8</v>
      </c>
      <c r="C1754" s="2" t="s">
        <v>14</v>
      </c>
      <c r="D1754" s="2" t="s">
        <v>91</v>
      </c>
      <c r="E1754" s="3">
        <v>20</v>
      </c>
      <c r="F1754" s="3">
        <v>33</v>
      </c>
      <c r="G1754" s="1">
        <v>2</v>
      </c>
      <c r="H1754" s="1">
        <v>27</v>
      </c>
      <c r="I1754" s="2" t="s">
        <v>8</v>
      </c>
      <c r="J1754" s="7">
        <f>Tabla_cocina[[#This Row],[Precio Unitario]]*Tabla_cocina[[#This Row],[Cantidad Ordenada]]</f>
        <v>66</v>
      </c>
      <c r="K1754" s="7">
        <f>Tabla_cocina[[#This Row],[Total del Pedido]]</f>
        <v>66</v>
      </c>
      <c r="L1754" s="7">
        <f>Tabla_cocina[[#This Row],[Ganancia Bruta]]-Tabla_cocina[[#This Row],[Costo]]</f>
        <v>26</v>
      </c>
      <c r="M1754" s="7">
        <f>Tabla_cocina[[#This Row],[Costo Unitario]]*Tabla_cocina[[#This Row],[Cantidad Ordenada]]</f>
        <v>40</v>
      </c>
      <c r="N1754" s="12">
        <f>(Tabla_cocina[[#This Row],[Ganancia Neta]]/Tabla_cocina[[#This Row],[Costo]])</f>
        <v>0.65</v>
      </c>
      <c r="O1754" s="17">
        <f>Tabla_cocina[[#This Row],[Tiempo de Preparacion]]/1440</f>
        <v>1.8749999999999999E-2</v>
      </c>
    </row>
    <row r="1755" spans="1:15" x14ac:dyDescent="0.3">
      <c r="A1755" s="1">
        <v>709</v>
      </c>
      <c r="B1755" s="1">
        <v>8</v>
      </c>
      <c r="C1755" s="2" t="s">
        <v>26</v>
      </c>
      <c r="D1755" s="2" t="s">
        <v>103</v>
      </c>
      <c r="E1755" s="3">
        <v>15</v>
      </c>
      <c r="F1755" s="3">
        <v>25</v>
      </c>
      <c r="G1755" s="1">
        <v>2</v>
      </c>
      <c r="H1755" s="1">
        <v>31</v>
      </c>
      <c r="I1755" s="2" t="s">
        <v>6</v>
      </c>
      <c r="J1755" s="7">
        <f>Tabla_cocina[[#This Row],[Precio Unitario]]*Tabla_cocina[[#This Row],[Cantidad Ordenada]]</f>
        <v>50</v>
      </c>
      <c r="K1755" s="7">
        <f>Tabla_cocina[[#This Row],[Total del Pedido]]</f>
        <v>50</v>
      </c>
      <c r="L1755" s="7">
        <f>Tabla_cocina[[#This Row],[Ganancia Bruta]]-Tabla_cocina[[#This Row],[Costo]]</f>
        <v>20</v>
      </c>
      <c r="M1755" s="7">
        <f>Tabla_cocina[[#This Row],[Costo Unitario]]*Tabla_cocina[[#This Row],[Cantidad Ordenada]]</f>
        <v>30</v>
      </c>
      <c r="N1755" s="12">
        <f>(Tabla_cocina[[#This Row],[Ganancia Neta]]/Tabla_cocina[[#This Row],[Costo]])</f>
        <v>0.66666666666666663</v>
      </c>
      <c r="O1755" s="17">
        <f>Tabla_cocina[[#This Row],[Tiempo de Preparacion]]/1440</f>
        <v>2.1527777777777778E-2</v>
      </c>
    </row>
    <row r="1756" spans="1:15" x14ac:dyDescent="0.3">
      <c r="A1756" s="1">
        <v>710</v>
      </c>
      <c r="B1756" s="1">
        <v>18</v>
      </c>
      <c r="C1756" s="2" t="s">
        <v>21</v>
      </c>
      <c r="D1756" s="2" t="s">
        <v>98</v>
      </c>
      <c r="E1756" s="3">
        <v>12</v>
      </c>
      <c r="F1756" s="3">
        <v>20</v>
      </c>
      <c r="G1756" s="1">
        <v>2</v>
      </c>
      <c r="H1756" s="1">
        <v>32</v>
      </c>
      <c r="I1756" s="2" t="s">
        <v>6</v>
      </c>
      <c r="J1756" s="7">
        <f>Tabla_cocina[[#This Row],[Precio Unitario]]*Tabla_cocina[[#This Row],[Cantidad Ordenada]]</f>
        <v>40</v>
      </c>
      <c r="K1756" s="7">
        <f>Tabla_cocina[[#This Row],[Total del Pedido]]</f>
        <v>40</v>
      </c>
      <c r="L1756" s="7">
        <f>Tabla_cocina[[#This Row],[Ganancia Bruta]]-Tabla_cocina[[#This Row],[Costo]]</f>
        <v>16</v>
      </c>
      <c r="M1756" s="7">
        <f>Tabla_cocina[[#This Row],[Costo Unitario]]*Tabla_cocina[[#This Row],[Cantidad Ordenada]]</f>
        <v>24</v>
      </c>
      <c r="N1756" s="12">
        <f>(Tabla_cocina[[#This Row],[Ganancia Neta]]/Tabla_cocina[[#This Row],[Costo]])</f>
        <v>0.66666666666666663</v>
      </c>
      <c r="O1756" s="17">
        <f>Tabla_cocina[[#This Row],[Tiempo de Preparacion]]/1440</f>
        <v>2.2222222222222223E-2</v>
      </c>
    </row>
    <row r="1757" spans="1:15" x14ac:dyDescent="0.3">
      <c r="A1757" s="1">
        <v>710</v>
      </c>
      <c r="B1757" s="1">
        <v>18</v>
      </c>
      <c r="C1757" s="2" t="s">
        <v>16</v>
      </c>
      <c r="D1757" s="2" t="s">
        <v>93</v>
      </c>
      <c r="E1757" s="3">
        <v>11</v>
      </c>
      <c r="F1757" s="3">
        <v>19</v>
      </c>
      <c r="G1757" s="1">
        <v>3</v>
      </c>
      <c r="H1757" s="1">
        <v>45</v>
      </c>
      <c r="I1757" s="2" t="s">
        <v>8</v>
      </c>
      <c r="J1757" s="7">
        <f>Tabla_cocina[[#This Row],[Precio Unitario]]*Tabla_cocina[[#This Row],[Cantidad Ordenada]]</f>
        <v>57</v>
      </c>
      <c r="K1757" s="7">
        <f>Tabla_cocina[[#This Row],[Total del Pedido]]</f>
        <v>57</v>
      </c>
      <c r="L1757" s="7">
        <f>Tabla_cocina[[#This Row],[Ganancia Bruta]]-Tabla_cocina[[#This Row],[Costo]]</f>
        <v>24</v>
      </c>
      <c r="M1757" s="7">
        <f>Tabla_cocina[[#This Row],[Costo Unitario]]*Tabla_cocina[[#This Row],[Cantidad Ordenada]]</f>
        <v>33</v>
      </c>
      <c r="N1757" s="12">
        <f>(Tabla_cocina[[#This Row],[Ganancia Neta]]/Tabla_cocina[[#This Row],[Costo]])</f>
        <v>0.72727272727272729</v>
      </c>
      <c r="O1757" s="17">
        <f>Tabla_cocina[[#This Row],[Tiempo de Preparacion]]/1440</f>
        <v>3.125E-2</v>
      </c>
    </row>
    <row r="1758" spans="1:15" x14ac:dyDescent="0.3">
      <c r="A1758" s="1">
        <v>710</v>
      </c>
      <c r="B1758" s="1">
        <v>18</v>
      </c>
      <c r="C1758" s="2" t="s">
        <v>24</v>
      </c>
      <c r="D1758" s="2" t="s">
        <v>101</v>
      </c>
      <c r="E1758" s="3">
        <v>10</v>
      </c>
      <c r="F1758" s="3">
        <v>18</v>
      </c>
      <c r="G1758" s="1">
        <v>1</v>
      </c>
      <c r="H1758" s="1">
        <v>20</v>
      </c>
      <c r="I1758" s="2" t="s">
        <v>8</v>
      </c>
      <c r="J1758" s="7">
        <f>Tabla_cocina[[#This Row],[Precio Unitario]]*Tabla_cocina[[#This Row],[Cantidad Ordenada]]</f>
        <v>18</v>
      </c>
      <c r="K1758" s="7">
        <f>Tabla_cocina[[#This Row],[Total del Pedido]]</f>
        <v>18</v>
      </c>
      <c r="L1758" s="7">
        <f>Tabla_cocina[[#This Row],[Ganancia Bruta]]-Tabla_cocina[[#This Row],[Costo]]</f>
        <v>8</v>
      </c>
      <c r="M1758" s="7">
        <f>Tabla_cocina[[#This Row],[Costo Unitario]]*Tabla_cocina[[#This Row],[Cantidad Ordenada]]</f>
        <v>10</v>
      </c>
      <c r="N1758" s="12">
        <f>(Tabla_cocina[[#This Row],[Ganancia Neta]]/Tabla_cocina[[#This Row],[Costo]])</f>
        <v>0.8</v>
      </c>
      <c r="O1758" s="17">
        <f>Tabla_cocina[[#This Row],[Tiempo de Preparacion]]/1440</f>
        <v>1.3888888888888888E-2</v>
      </c>
    </row>
    <row r="1759" spans="1:15" x14ac:dyDescent="0.3">
      <c r="A1759" s="1">
        <v>710</v>
      </c>
      <c r="B1759" s="1">
        <v>18</v>
      </c>
      <c r="C1759" s="2" t="s">
        <v>22</v>
      </c>
      <c r="D1759" s="2" t="s">
        <v>99</v>
      </c>
      <c r="E1759" s="3">
        <v>14</v>
      </c>
      <c r="F1759" s="3">
        <v>23</v>
      </c>
      <c r="G1759" s="1">
        <v>1</v>
      </c>
      <c r="H1759" s="1">
        <v>43</v>
      </c>
      <c r="I1759" s="2" t="s">
        <v>8</v>
      </c>
      <c r="J1759" s="7">
        <f>Tabla_cocina[[#This Row],[Precio Unitario]]*Tabla_cocina[[#This Row],[Cantidad Ordenada]]</f>
        <v>23</v>
      </c>
      <c r="K1759" s="7">
        <f>Tabla_cocina[[#This Row],[Total del Pedido]]</f>
        <v>23</v>
      </c>
      <c r="L1759" s="7">
        <f>Tabla_cocina[[#This Row],[Ganancia Bruta]]-Tabla_cocina[[#This Row],[Costo]]</f>
        <v>9</v>
      </c>
      <c r="M1759" s="7">
        <f>Tabla_cocina[[#This Row],[Costo Unitario]]*Tabla_cocina[[#This Row],[Cantidad Ordenada]]</f>
        <v>14</v>
      </c>
      <c r="N1759" s="12">
        <f>(Tabla_cocina[[#This Row],[Ganancia Neta]]/Tabla_cocina[[#This Row],[Costo]])</f>
        <v>0.6428571428571429</v>
      </c>
      <c r="O1759" s="17">
        <f>Tabla_cocina[[#This Row],[Tiempo de Preparacion]]/1440</f>
        <v>2.9861111111111113E-2</v>
      </c>
    </row>
    <row r="1760" spans="1:15" x14ac:dyDescent="0.3">
      <c r="A1760" s="1">
        <v>711</v>
      </c>
      <c r="B1760" s="1">
        <v>20</v>
      </c>
      <c r="C1760" s="2" t="s">
        <v>20</v>
      </c>
      <c r="D1760" s="2" t="s">
        <v>97</v>
      </c>
      <c r="E1760" s="3">
        <v>20</v>
      </c>
      <c r="F1760" s="3">
        <v>34</v>
      </c>
      <c r="G1760" s="1">
        <v>3</v>
      </c>
      <c r="H1760" s="1">
        <v>43</v>
      </c>
      <c r="I1760" s="2" t="s">
        <v>6</v>
      </c>
      <c r="J1760" s="7">
        <f>Tabla_cocina[[#This Row],[Precio Unitario]]*Tabla_cocina[[#This Row],[Cantidad Ordenada]]</f>
        <v>102</v>
      </c>
      <c r="K1760" s="7">
        <f>Tabla_cocina[[#This Row],[Total del Pedido]]</f>
        <v>102</v>
      </c>
      <c r="L1760" s="7">
        <f>Tabla_cocina[[#This Row],[Ganancia Bruta]]-Tabla_cocina[[#This Row],[Costo]]</f>
        <v>42</v>
      </c>
      <c r="M1760" s="7">
        <f>Tabla_cocina[[#This Row],[Costo Unitario]]*Tabla_cocina[[#This Row],[Cantidad Ordenada]]</f>
        <v>60</v>
      </c>
      <c r="N1760" s="12">
        <f>(Tabla_cocina[[#This Row],[Ganancia Neta]]/Tabla_cocina[[#This Row],[Costo]])</f>
        <v>0.7</v>
      </c>
      <c r="O1760" s="17">
        <f>Tabla_cocina[[#This Row],[Tiempo de Preparacion]]/1440</f>
        <v>2.9861111111111113E-2</v>
      </c>
    </row>
    <row r="1761" spans="1:15" x14ac:dyDescent="0.3">
      <c r="A1761" s="1">
        <v>711</v>
      </c>
      <c r="B1761" s="1">
        <v>20</v>
      </c>
      <c r="C1761" s="2" t="s">
        <v>18</v>
      </c>
      <c r="D1761" s="2" t="s">
        <v>95</v>
      </c>
      <c r="E1761" s="3">
        <v>19</v>
      </c>
      <c r="F1761" s="3">
        <v>32</v>
      </c>
      <c r="G1761" s="1">
        <v>2</v>
      </c>
      <c r="H1761" s="1">
        <v>16</v>
      </c>
      <c r="I1761" s="2" t="s">
        <v>8</v>
      </c>
      <c r="J1761" s="7">
        <f>Tabla_cocina[[#This Row],[Precio Unitario]]*Tabla_cocina[[#This Row],[Cantidad Ordenada]]</f>
        <v>64</v>
      </c>
      <c r="K1761" s="7">
        <f>Tabla_cocina[[#This Row],[Total del Pedido]]</f>
        <v>64</v>
      </c>
      <c r="L1761" s="7">
        <f>Tabla_cocina[[#This Row],[Ganancia Bruta]]-Tabla_cocina[[#This Row],[Costo]]</f>
        <v>26</v>
      </c>
      <c r="M1761" s="7">
        <f>Tabla_cocina[[#This Row],[Costo Unitario]]*Tabla_cocina[[#This Row],[Cantidad Ordenada]]</f>
        <v>38</v>
      </c>
      <c r="N1761" s="12">
        <f>(Tabla_cocina[[#This Row],[Ganancia Neta]]/Tabla_cocina[[#This Row],[Costo]])</f>
        <v>0.68421052631578949</v>
      </c>
      <c r="O1761" s="17">
        <f>Tabla_cocina[[#This Row],[Tiempo de Preparacion]]/1440</f>
        <v>1.1111111111111112E-2</v>
      </c>
    </row>
    <row r="1762" spans="1:15" x14ac:dyDescent="0.3">
      <c r="A1762" s="1">
        <v>712</v>
      </c>
      <c r="B1762" s="1">
        <v>10</v>
      </c>
      <c r="C1762" s="2" t="s">
        <v>5</v>
      </c>
      <c r="D1762" s="2" t="s">
        <v>84</v>
      </c>
      <c r="E1762" s="3">
        <v>14</v>
      </c>
      <c r="F1762" s="3">
        <v>24</v>
      </c>
      <c r="G1762" s="1">
        <v>2</v>
      </c>
      <c r="H1762" s="1">
        <v>49</v>
      </c>
      <c r="I1762" s="2" t="s">
        <v>6</v>
      </c>
      <c r="J1762" s="7">
        <f>Tabla_cocina[[#This Row],[Precio Unitario]]*Tabla_cocina[[#This Row],[Cantidad Ordenada]]</f>
        <v>48</v>
      </c>
      <c r="K1762" s="7">
        <f>Tabla_cocina[[#This Row],[Total del Pedido]]</f>
        <v>48</v>
      </c>
      <c r="L1762" s="7">
        <f>Tabla_cocina[[#This Row],[Ganancia Bruta]]-Tabla_cocina[[#This Row],[Costo]]</f>
        <v>20</v>
      </c>
      <c r="M1762" s="7">
        <f>Tabla_cocina[[#This Row],[Costo Unitario]]*Tabla_cocina[[#This Row],[Cantidad Ordenada]]</f>
        <v>28</v>
      </c>
      <c r="N1762" s="12">
        <f>(Tabla_cocina[[#This Row],[Ganancia Neta]]/Tabla_cocina[[#This Row],[Costo]])</f>
        <v>0.7142857142857143</v>
      </c>
      <c r="O1762" s="17">
        <f>Tabla_cocina[[#This Row],[Tiempo de Preparacion]]/1440</f>
        <v>3.4027777777777775E-2</v>
      </c>
    </row>
    <row r="1763" spans="1:15" x14ac:dyDescent="0.3">
      <c r="A1763" s="1">
        <v>713</v>
      </c>
      <c r="B1763" s="1">
        <v>6</v>
      </c>
      <c r="C1763" s="2" t="s">
        <v>14</v>
      </c>
      <c r="D1763" s="2" t="s">
        <v>91</v>
      </c>
      <c r="E1763" s="3">
        <v>20</v>
      </c>
      <c r="F1763" s="3">
        <v>33</v>
      </c>
      <c r="G1763" s="1">
        <v>3</v>
      </c>
      <c r="H1763" s="1">
        <v>41</v>
      </c>
      <c r="I1763" s="2" t="s">
        <v>8</v>
      </c>
      <c r="J1763" s="7">
        <f>Tabla_cocina[[#This Row],[Precio Unitario]]*Tabla_cocina[[#This Row],[Cantidad Ordenada]]</f>
        <v>99</v>
      </c>
      <c r="K1763" s="7">
        <f>Tabla_cocina[[#This Row],[Total del Pedido]]</f>
        <v>99</v>
      </c>
      <c r="L1763" s="7">
        <f>Tabla_cocina[[#This Row],[Ganancia Bruta]]-Tabla_cocina[[#This Row],[Costo]]</f>
        <v>39</v>
      </c>
      <c r="M1763" s="7">
        <f>Tabla_cocina[[#This Row],[Costo Unitario]]*Tabla_cocina[[#This Row],[Cantidad Ordenada]]</f>
        <v>60</v>
      </c>
      <c r="N1763" s="12">
        <f>(Tabla_cocina[[#This Row],[Ganancia Neta]]/Tabla_cocina[[#This Row],[Costo]])</f>
        <v>0.65</v>
      </c>
      <c r="O1763" s="17">
        <f>Tabla_cocina[[#This Row],[Tiempo de Preparacion]]/1440</f>
        <v>2.8472222222222222E-2</v>
      </c>
    </row>
    <row r="1764" spans="1:15" x14ac:dyDescent="0.3">
      <c r="A1764" s="1">
        <v>713</v>
      </c>
      <c r="B1764" s="1">
        <v>6</v>
      </c>
      <c r="C1764" s="2" t="s">
        <v>13</v>
      </c>
      <c r="D1764" s="2" t="s">
        <v>90</v>
      </c>
      <c r="E1764" s="3">
        <v>17</v>
      </c>
      <c r="F1764" s="3">
        <v>29</v>
      </c>
      <c r="G1764" s="1">
        <v>3</v>
      </c>
      <c r="H1764" s="1">
        <v>14</v>
      </c>
      <c r="I1764" s="2" t="s">
        <v>8</v>
      </c>
      <c r="J1764" s="7">
        <f>Tabla_cocina[[#This Row],[Precio Unitario]]*Tabla_cocina[[#This Row],[Cantidad Ordenada]]</f>
        <v>87</v>
      </c>
      <c r="K1764" s="7">
        <f>Tabla_cocina[[#This Row],[Total del Pedido]]</f>
        <v>87</v>
      </c>
      <c r="L1764" s="7">
        <f>Tabla_cocina[[#This Row],[Ganancia Bruta]]-Tabla_cocina[[#This Row],[Costo]]</f>
        <v>36</v>
      </c>
      <c r="M1764" s="7">
        <f>Tabla_cocina[[#This Row],[Costo Unitario]]*Tabla_cocina[[#This Row],[Cantidad Ordenada]]</f>
        <v>51</v>
      </c>
      <c r="N1764" s="12">
        <f>(Tabla_cocina[[#This Row],[Ganancia Neta]]/Tabla_cocina[[#This Row],[Costo]])</f>
        <v>0.70588235294117652</v>
      </c>
      <c r="O1764" s="17">
        <f>Tabla_cocina[[#This Row],[Tiempo de Preparacion]]/1440</f>
        <v>9.7222222222222224E-3</v>
      </c>
    </row>
    <row r="1765" spans="1:15" x14ac:dyDescent="0.3">
      <c r="A1765" s="1">
        <v>713</v>
      </c>
      <c r="B1765" s="1">
        <v>6</v>
      </c>
      <c r="C1765" s="2" t="s">
        <v>18</v>
      </c>
      <c r="D1765" s="2" t="s">
        <v>95</v>
      </c>
      <c r="E1765" s="3">
        <v>19</v>
      </c>
      <c r="F1765" s="3">
        <v>32</v>
      </c>
      <c r="G1765" s="1">
        <v>3</v>
      </c>
      <c r="H1765" s="1">
        <v>45</v>
      </c>
      <c r="I1765" s="2" t="s">
        <v>6</v>
      </c>
      <c r="J1765" s="7">
        <f>Tabla_cocina[[#This Row],[Precio Unitario]]*Tabla_cocina[[#This Row],[Cantidad Ordenada]]</f>
        <v>96</v>
      </c>
      <c r="K1765" s="7">
        <f>Tabla_cocina[[#This Row],[Total del Pedido]]</f>
        <v>96</v>
      </c>
      <c r="L1765" s="7">
        <f>Tabla_cocina[[#This Row],[Ganancia Bruta]]-Tabla_cocina[[#This Row],[Costo]]</f>
        <v>39</v>
      </c>
      <c r="M1765" s="7">
        <f>Tabla_cocina[[#This Row],[Costo Unitario]]*Tabla_cocina[[#This Row],[Cantidad Ordenada]]</f>
        <v>57</v>
      </c>
      <c r="N1765" s="12">
        <f>(Tabla_cocina[[#This Row],[Ganancia Neta]]/Tabla_cocina[[#This Row],[Costo]])</f>
        <v>0.68421052631578949</v>
      </c>
      <c r="O1765" s="17">
        <f>Tabla_cocina[[#This Row],[Tiempo de Preparacion]]/1440</f>
        <v>3.125E-2</v>
      </c>
    </row>
    <row r="1766" spans="1:15" x14ac:dyDescent="0.3">
      <c r="A1766" s="1">
        <v>713</v>
      </c>
      <c r="B1766" s="1">
        <v>6</v>
      </c>
      <c r="C1766" s="2" t="s">
        <v>25</v>
      </c>
      <c r="D1766" s="2" t="s">
        <v>102</v>
      </c>
      <c r="E1766" s="3">
        <v>15</v>
      </c>
      <c r="F1766" s="3">
        <v>26</v>
      </c>
      <c r="G1766" s="1">
        <v>3</v>
      </c>
      <c r="H1766" s="1">
        <v>25</v>
      </c>
      <c r="I1766" s="2" t="s">
        <v>6</v>
      </c>
      <c r="J1766" s="7">
        <f>Tabla_cocina[[#This Row],[Precio Unitario]]*Tabla_cocina[[#This Row],[Cantidad Ordenada]]</f>
        <v>78</v>
      </c>
      <c r="K1766" s="7">
        <f>Tabla_cocina[[#This Row],[Total del Pedido]]</f>
        <v>78</v>
      </c>
      <c r="L1766" s="7">
        <f>Tabla_cocina[[#This Row],[Ganancia Bruta]]-Tabla_cocina[[#This Row],[Costo]]</f>
        <v>33</v>
      </c>
      <c r="M1766" s="7">
        <f>Tabla_cocina[[#This Row],[Costo Unitario]]*Tabla_cocina[[#This Row],[Cantidad Ordenada]]</f>
        <v>45</v>
      </c>
      <c r="N1766" s="12">
        <f>(Tabla_cocina[[#This Row],[Ganancia Neta]]/Tabla_cocina[[#This Row],[Costo]])</f>
        <v>0.73333333333333328</v>
      </c>
      <c r="O1766" s="17">
        <f>Tabla_cocina[[#This Row],[Tiempo de Preparacion]]/1440</f>
        <v>1.7361111111111112E-2</v>
      </c>
    </row>
    <row r="1767" spans="1:15" x14ac:dyDescent="0.3">
      <c r="A1767" s="1">
        <v>714</v>
      </c>
      <c r="B1767" s="1">
        <v>19</v>
      </c>
      <c r="C1767" s="2" t="s">
        <v>20</v>
      </c>
      <c r="D1767" s="2" t="s">
        <v>97</v>
      </c>
      <c r="E1767" s="3">
        <v>20</v>
      </c>
      <c r="F1767" s="3">
        <v>34</v>
      </c>
      <c r="G1767" s="1">
        <v>3</v>
      </c>
      <c r="H1767" s="1">
        <v>17</v>
      </c>
      <c r="I1767" s="2" t="s">
        <v>8</v>
      </c>
      <c r="J1767" s="7">
        <f>Tabla_cocina[[#This Row],[Precio Unitario]]*Tabla_cocina[[#This Row],[Cantidad Ordenada]]</f>
        <v>102</v>
      </c>
      <c r="K1767" s="7">
        <f>Tabla_cocina[[#This Row],[Total del Pedido]]</f>
        <v>102</v>
      </c>
      <c r="L1767" s="7">
        <f>Tabla_cocina[[#This Row],[Ganancia Bruta]]-Tabla_cocina[[#This Row],[Costo]]</f>
        <v>42</v>
      </c>
      <c r="M1767" s="7">
        <f>Tabla_cocina[[#This Row],[Costo Unitario]]*Tabla_cocina[[#This Row],[Cantidad Ordenada]]</f>
        <v>60</v>
      </c>
      <c r="N1767" s="12">
        <f>(Tabla_cocina[[#This Row],[Ganancia Neta]]/Tabla_cocina[[#This Row],[Costo]])</f>
        <v>0.7</v>
      </c>
      <c r="O1767" s="17">
        <f>Tabla_cocina[[#This Row],[Tiempo de Preparacion]]/1440</f>
        <v>1.1805555555555555E-2</v>
      </c>
    </row>
    <row r="1768" spans="1:15" x14ac:dyDescent="0.3">
      <c r="A1768" s="1">
        <v>714</v>
      </c>
      <c r="B1768" s="1">
        <v>19</v>
      </c>
      <c r="C1768" s="2" t="s">
        <v>7</v>
      </c>
      <c r="D1768" s="2" t="s">
        <v>85</v>
      </c>
      <c r="E1768" s="3">
        <v>18</v>
      </c>
      <c r="F1768" s="3">
        <v>30</v>
      </c>
      <c r="G1768" s="1">
        <v>3</v>
      </c>
      <c r="H1768" s="1">
        <v>17</v>
      </c>
      <c r="I1768" s="2" t="s">
        <v>8</v>
      </c>
      <c r="J1768" s="7">
        <f>Tabla_cocina[[#This Row],[Precio Unitario]]*Tabla_cocina[[#This Row],[Cantidad Ordenada]]</f>
        <v>90</v>
      </c>
      <c r="K1768" s="7">
        <f>Tabla_cocina[[#This Row],[Total del Pedido]]</f>
        <v>90</v>
      </c>
      <c r="L1768" s="7">
        <f>Tabla_cocina[[#This Row],[Ganancia Bruta]]-Tabla_cocina[[#This Row],[Costo]]</f>
        <v>36</v>
      </c>
      <c r="M1768" s="7">
        <f>Tabla_cocina[[#This Row],[Costo Unitario]]*Tabla_cocina[[#This Row],[Cantidad Ordenada]]</f>
        <v>54</v>
      </c>
      <c r="N1768" s="12">
        <f>(Tabla_cocina[[#This Row],[Ganancia Neta]]/Tabla_cocina[[#This Row],[Costo]])</f>
        <v>0.66666666666666663</v>
      </c>
      <c r="O1768" s="17">
        <f>Tabla_cocina[[#This Row],[Tiempo de Preparacion]]/1440</f>
        <v>1.1805555555555555E-2</v>
      </c>
    </row>
    <row r="1769" spans="1:15" x14ac:dyDescent="0.3">
      <c r="A1769" s="1">
        <v>714</v>
      </c>
      <c r="B1769" s="1">
        <v>19</v>
      </c>
      <c r="C1769" s="2" t="s">
        <v>14</v>
      </c>
      <c r="D1769" s="2" t="s">
        <v>91</v>
      </c>
      <c r="E1769" s="3">
        <v>20</v>
      </c>
      <c r="F1769" s="3">
        <v>33</v>
      </c>
      <c r="G1769" s="1">
        <v>1</v>
      </c>
      <c r="H1769" s="1">
        <v>29</v>
      </c>
      <c r="I1769" s="2" t="s">
        <v>8</v>
      </c>
      <c r="J1769" s="7">
        <f>Tabla_cocina[[#This Row],[Precio Unitario]]*Tabla_cocina[[#This Row],[Cantidad Ordenada]]</f>
        <v>33</v>
      </c>
      <c r="K1769" s="7">
        <f>Tabla_cocina[[#This Row],[Total del Pedido]]</f>
        <v>33</v>
      </c>
      <c r="L1769" s="7">
        <f>Tabla_cocina[[#This Row],[Ganancia Bruta]]-Tabla_cocina[[#This Row],[Costo]]</f>
        <v>13</v>
      </c>
      <c r="M1769" s="7">
        <f>Tabla_cocina[[#This Row],[Costo Unitario]]*Tabla_cocina[[#This Row],[Cantidad Ordenada]]</f>
        <v>20</v>
      </c>
      <c r="N1769" s="12">
        <f>(Tabla_cocina[[#This Row],[Ganancia Neta]]/Tabla_cocina[[#This Row],[Costo]])</f>
        <v>0.65</v>
      </c>
      <c r="O1769" s="17">
        <f>Tabla_cocina[[#This Row],[Tiempo de Preparacion]]/1440</f>
        <v>2.013888888888889E-2</v>
      </c>
    </row>
    <row r="1770" spans="1:15" x14ac:dyDescent="0.3">
      <c r="A1770" s="1">
        <v>715</v>
      </c>
      <c r="B1770" s="1">
        <v>12</v>
      </c>
      <c r="C1770" s="2" t="s">
        <v>7</v>
      </c>
      <c r="D1770" s="2" t="s">
        <v>85</v>
      </c>
      <c r="E1770" s="3">
        <v>18</v>
      </c>
      <c r="F1770" s="3">
        <v>30</v>
      </c>
      <c r="G1770" s="1">
        <v>3</v>
      </c>
      <c r="H1770" s="1">
        <v>35</v>
      </c>
      <c r="I1770" s="2" t="s">
        <v>6</v>
      </c>
      <c r="J1770" s="7">
        <f>Tabla_cocina[[#This Row],[Precio Unitario]]*Tabla_cocina[[#This Row],[Cantidad Ordenada]]</f>
        <v>90</v>
      </c>
      <c r="K1770" s="7">
        <f>Tabla_cocina[[#This Row],[Total del Pedido]]</f>
        <v>90</v>
      </c>
      <c r="L1770" s="7">
        <f>Tabla_cocina[[#This Row],[Ganancia Bruta]]-Tabla_cocina[[#This Row],[Costo]]</f>
        <v>36</v>
      </c>
      <c r="M1770" s="7">
        <f>Tabla_cocina[[#This Row],[Costo Unitario]]*Tabla_cocina[[#This Row],[Cantidad Ordenada]]</f>
        <v>54</v>
      </c>
      <c r="N1770" s="12">
        <f>(Tabla_cocina[[#This Row],[Ganancia Neta]]/Tabla_cocina[[#This Row],[Costo]])</f>
        <v>0.66666666666666663</v>
      </c>
      <c r="O1770" s="17">
        <f>Tabla_cocina[[#This Row],[Tiempo de Preparacion]]/1440</f>
        <v>2.4305555555555556E-2</v>
      </c>
    </row>
    <row r="1771" spans="1:15" x14ac:dyDescent="0.3">
      <c r="A1771" s="1">
        <v>715</v>
      </c>
      <c r="B1771" s="1">
        <v>12</v>
      </c>
      <c r="C1771" s="2" t="s">
        <v>10</v>
      </c>
      <c r="D1771" s="2" t="s">
        <v>87</v>
      </c>
      <c r="E1771" s="3">
        <v>16</v>
      </c>
      <c r="F1771" s="3">
        <v>27</v>
      </c>
      <c r="G1771" s="1">
        <v>1</v>
      </c>
      <c r="H1771" s="1">
        <v>14</v>
      </c>
      <c r="I1771" s="2" t="s">
        <v>6</v>
      </c>
      <c r="J1771" s="7">
        <f>Tabla_cocina[[#This Row],[Precio Unitario]]*Tabla_cocina[[#This Row],[Cantidad Ordenada]]</f>
        <v>27</v>
      </c>
      <c r="K1771" s="7">
        <f>Tabla_cocina[[#This Row],[Total del Pedido]]</f>
        <v>27</v>
      </c>
      <c r="L1771" s="7">
        <f>Tabla_cocina[[#This Row],[Ganancia Bruta]]-Tabla_cocina[[#This Row],[Costo]]</f>
        <v>11</v>
      </c>
      <c r="M1771" s="7">
        <f>Tabla_cocina[[#This Row],[Costo Unitario]]*Tabla_cocina[[#This Row],[Cantidad Ordenada]]</f>
        <v>16</v>
      </c>
      <c r="N1771" s="12">
        <f>(Tabla_cocina[[#This Row],[Ganancia Neta]]/Tabla_cocina[[#This Row],[Costo]])</f>
        <v>0.6875</v>
      </c>
      <c r="O1771" s="17">
        <f>Tabla_cocina[[#This Row],[Tiempo de Preparacion]]/1440</f>
        <v>9.7222222222222224E-3</v>
      </c>
    </row>
    <row r="1772" spans="1:15" x14ac:dyDescent="0.3">
      <c r="A1772" s="1">
        <v>715</v>
      </c>
      <c r="B1772" s="1">
        <v>12</v>
      </c>
      <c r="C1772" s="2" t="s">
        <v>26</v>
      </c>
      <c r="D1772" s="2" t="s">
        <v>103</v>
      </c>
      <c r="E1772" s="3">
        <v>15</v>
      </c>
      <c r="F1772" s="3">
        <v>25</v>
      </c>
      <c r="G1772" s="1">
        <v>3</v>
      </c>
      <c r="H1772" s="1">
        <v>38</v>
      </c>
      <c r="I1772" s="2" t="s">
        <v>6</v>
      </c>
      <c r="J1772" s="7">
        <f>Tabla_cocina[[#This Row],[Precio Unitario]]*Tabla_cocina[[#This Row],[Cantidad Ordenada]]</f>
        <v>75</v>
      </c>
      <c r="K1772" s="7">
        <f>Tabla_cocina[[#This Row],[Total del Pedido]]</f>
        <v>75</v>
      </c>
      <c r="L1772" s="7">
        <f>Tabla_cocina[[#This Row],[Ganancia Bruta]]-Tabla_cocina[[#This Row],[Costo]]</f>
        <v>30</v>
      </c>
      <c r="M1772" s="7">
        <f>Tabla_cocina[[#This Row],[Costo Unitario]]*Tabla_cocina[[#This Row],[Cantidad Ordenada]]</f>
        <v>45</v>
      </c>
      <c r="N1772" s="12">
        <f>(Tabla_cocina[[#This Row],[Ganancia Neta]]/Tabla_cocina[[#This Row],[Costo]])</f>
        <v>0.66666666666666663</v>
      </c>
      <c r="O1772" s="17">
        <f>Tabla_cocina[[#This Row],[Tiempo de Preparacion]]/1440</f>
        <v>2.6388888888888889E-2</v>
      </c>
    </row>
    <row r="1773" spans="1:15" x14ac:dyDescent="0.3">
      <c r="A1773" s="1">
        <v>715</v>
      </c>
      <c r="B1773" s="1">
        <v>12</v>
      </c>
      <c r="C1773" s="2" t="s">
        <v>24</v>
      </c>
      <c r="D1773" s="2" t="s">
        <v>101</v>
      </c>
      <c r="E1773" s="3">
        <v>10</v>
      </c>
      <c r="F1773" s="3">
        <v>18</v>
      </c>
      <c r="G1773" s="1">
        <v>3</v>
      </c>
      <c r="H1773" s="1">
        <v>49</v>
      </c>
      <c r="I1773" s="2" t="s">
        <v>8</v>
      </c>
      <c r="J1773" s="7">
        <f>Tabla_cocina[[#This Row],[Precio Unitario]]*Tabla_cocina[[#This Row],[Cantidad Ordenada]]</f>
        <v>54</v>
      </c>
      <c r="K1773" s="7">
        <f>Tabla_cocina[[#This Row],[Total del Pedido]]</f>
        <v>54</v>
      </c>
      <c r="L1773" s="7">
        <f>Tabla_cocina[[#This Row],[Ganancia Bruta]]-Tabla_cocina[[#This Row],[Costo]]</f>
        <v>24</v>
      </c>
      <c r="M1773" s="7">
        <f>Tabla_cocina[[#This Row],[Costo Unitario]]*Tabla_cocina[[#This Row],[Cantidad Ordenada]]</f>
        <v>30</v>
      </c>
      <c r="N1773" s="12">
        <f>(Tabla_cocina[[#This Row],[Ganancia Neta]]/Tabla_cocina[[#This Row],[Costo]])</f>
        <v>0.8</v>
      </c>
      <c r="O1773" s="17">
        <f>Tabla_cocina[[#This Row],[Tiempo de Preparacion]]/1440</f>
        <v>3.4027777777777775E-2</v>
      </c>
    </row>
    <row r="1774" spans="1:15" x14ac:dyDescent="0.3">
      <c r="A1774" s="1">
        <v>716</v>
      </c>
      <c r="B1774" s="1">
        <v>12</v>
      </c>
      <c r="C1774" s="2" t="s">
        <v>23</v>
      </c>
      <c r="D1774" s="2" t="s">
        <v>100</v>
      </c>
      <c r="E1774" s="3">
        <v>13</v>
      </c>
      <c r="F1774" s="3">
        <v>21</v>
      </c>
      <c r="G1774" s="1">
        <v>3</v>
      </c>
      <c r="H1774" s="1">
        <v>12</v>
      </c>
      <c r="I1774" s="2" t="s">
        <v>6</v>
      </c>
      <c r="J1774" s="7">
        <f>Tabla_cocina[[#This Row],[Precio Unitario]]*Tabla_cocina[[#This Row],[Cantidad Ordenada]]</f>
        <v>63</v>
      </c>
      <c r="K1774" s="7">
        <f>Tabla_cocina[[#This Row],[Total del Pedido]]</f>
        <v>63</v>
      </c>
      <c r="L1774" s="7">
        <f>Tabla_cocina[[#This Row],[Ganancia Bruta]]-Tabla_cocina[[#This Row],[Costo]]</f>
        <v>24</v>
      </c>
      <c r="M1774" s="7">
        <f>Tabla_cocina[[#This Row],[Costo Unitario]]*Tabla_cocina[[#This Row],[Cantidad Ordenada]]</f>
        <v>39</v>
      </c>
      <c r="N1774" s="12">
        <f>(Tabla_cocina[[#This Row],[Ganancia Neta]]/Tabla_cocina[[#This Row],[Costo]])</f>
        <v>0.61538461538461542</v>
      </c>
      <c r="O1774" s="17">
        <f>Tabla_cocina[[#This Row],[Tiempo de Preparacion]]/1440</f>
        <v>8.3333333333333332E-3</v>
      </c>
    </row>
    <row r="1775" spans="1:15" x14ac:dyDescent="0.3">
      <c r="A1775" s="1">
        <v>716</v>
      </c>
      <c r="B1775" s="1">
        <v>12</v>
      </c>
      <c r="C1775" s="2" t="s">
        <v>26</v>
      </c>
      <c r="D1775" s="2" t="s">
        <v>103</v>
      </c>
      <c r="E1775" s="3">
        <v>15</v>
      </c>
      <c r="F1775" s="3">
        <v>25</v>
      </c>
      <c r="G1775" s="1">
        <v>3</v>
      </c>
      <c r="H1775" s="1">
        <v>48</v>
      </c>
      <c r="I1775" s="2" t="s">
        <v>6</v>
      </c>
      <c r="J1775" s="7">
        <f>Tabla_cocina[[#This Row],[Precio Unitario]]*Tabla_cocina[[#This Row],[Cantidad Ordenada]]</f>
        <v>75</v>
      </c>
      <c r="K1775" s="7">
        <f>Tabla_cocina[[#This Row],[Total del Pedido]]</f>
        <v>75</v>
      </c>
      <c r="L1775" s="7">
        <f>Tabla_cocina[[#This Row],[Ganancia Bruta]]-Tabla_cocina[[#This Row],[Costo]]</f>
        <v>30</v>
      </c>
      <c r="M1775" s="7">
        <f>Tabla_cocina[[#This Row],[Costo Unitario]]*Tabla_cocina[[#This Row],[Cantidad Ordenada]]</f>
        <v>45</v>
      </c>
      <c r="N1775" s="12">
        <f>(Tabla_cocina[[#This Row],[Ganancia Neta]]/Tabla_cocina[[#This Row],[Costo]])</f>
        <v>0.66666666666666663</v>
      </c>
      <c r="O1775" s="17">
        <f>Tabla_cocina[[#This Row],[Tiempo de Preparacion]]/1440</f>
        <v>3.3333333333333333E-2</v>
      </c>
    </row>
    <row r="1776" spans="1:15" x14ac:dyDescent="0.3">
      <c r="A1776" s="1">
        <v>716</v>
      </c>
      <c r="B1776" s="1">
        <v>12</v>
      </c>
      <c r="C1776" s="2" t="s">
        <v>9</v>
      </c>
      <c r="D1776" s="2" t="s">
        <v>86</v>
      </c>
      <c r="E1776" s="3">
        <v>19</v>
      </c>
      <c r="F1776" s="3">
        <v>31</v>
      </c>
      <c r="G1776" s="1">
        <v>3</v>
      </c>
      <c r="H1776" s="1">
        <v>30</v>
      </c>
      <c r="I1776" s="2" t="s">
        <v>8</v>
      </c>
      <c r="J1776" s="7">
        <f>Tabla_cocina[[#This Row],[Precio Unitario]]*Tabla_cocina[[#This Row],[Cantidad Ordenada]]</f>
        <v>93</v>
      </c>
      <c r="K1776" s="7">
        <f>Tabla_cocina[[#This Row],[Total del Pedido]]</f>
        <v>93</v>
      </c>
      <c r="L1776" s="7">
        <f>Tabla_cocina[[#This Row],[Ganancia Bruta]]-Tabla_cocina[[#This Row],[Costo]]</f>
        <v>36</v>
      </c>
      <c r="M1776" s="7">
        <f>Tabla_cocina[[#This Row],[Costo Unitario]]*Tabla_cocina[[#This Row],[Cantidad Ordenada]]</f>
        <v>57</v>
      </c>
      <c r="N1776" s="12">
        <f>(Tabla_cocina[[#This Row],[Ganancia Neta]]/Tabla_cocina[[#This Row],[Costo]])</f>
        <v>0.63157894736842102</v>
      </c>
      <c r="O1776" s="17">
        <f>Tabla_cocina[[#This Row],[Tiempo de Preparacion]]/1440</f>
        <v>2.0833333333333332E-2</v>
      </c>
    </row>
    <row r="1777" spans="1:15" x14ac:dyDescent="0.3">
      <c r="A1777" s="1">
        <v>717</v>
      </c>
      <c r="B1777" s="1">
        <v>8</v>
      </c>
      <c r="C1777" s="2" t="s">
        <v>19</v>
      </c>
      <c r="D1777" s="2" t="s">
        <v>96</v>
      </c>
      <c r="E1777" s="3">
        <v>13</v>
      </c>
      <c r="F1777" s="3">
        <v>22</v>
      </c>
      <c r="G1777" s="1">
        <v>2</v>
      </c>
      <c r="H1777" s="1">
        <v>23</v>
      </c>
      <c r="I1777" s="2" t="s">
        <v>8</v>
      </c>
      <c r="J1777" s="7">
        <f>Tabla_cocina[[#This Row],[Precio Unitario]]*Tabla_cocina[[#This Row],[Cantidad Ordenada]]</f>
        <v>44</v>
      </c>
      <c r="K1777" s="7">
        <f>Tabla_cocina[[#This Row],[Total del Pedido]]</f>
        <v>44</v>
      </c>
      <c r="L1777" s="7">
        <f>Tabla_cocina[[#This Row],[Ganancia Bruta]]-Tabla_cocina[[#This Row],[Costo]]</f>
        <v>18</v>
      </c>
      <c r="M1777" s="7">
        <f>Tabla_cocina[[#This Row],[Costo Unitario]]*Tabla_cocina[[#This Row],[Cantidad Ordenada]]</f>
        <v>26</v>
      </c>
      <c r="N1777" s="12">
        <f>(Tabla_cocina[[#This Row],[Ganancia Neta]]/Tabla_cocina[[#This Row],[Costo]])</f>
        <v>0.69230769230769229</v>
      </c>
      <c r="O1777" s="17">
        <f>Tabla_cocina[[#This Row],[Tiempo de Preparacion]]/1440</f>
        <v>1.5972222222222221E-2</v>
      </c>
    </row>
    <row r="1778" spans="1:15" x14ac:dyDescent="0.3">
      <c r="A1778" s="1">
        <v>717</v>
      </c>
      <c r="B1778" s="1">
        <v>8</v>
      </c>
      <c r="C1778" s="2" t="s">
        <v>7</v>
      </c>
      <c r="D1778" s="2" t="s">
        <v>85</v>
      </c>
      <c r="E1778" s="3">
        <v>18</v>
      </c>
      <c r="F1778" s="3">
        <v>30</v>
      </c>
      <c r="G1778" s="1">
        <v>1</v>
      </c>
      <c r="H1778" s="1">
        <v>36</v>
      </c>
      <c r="I1778" s="2" t="s">
        <v>8</v>
      </c>
      <c r="J1778" s="7">
        <f>Tabla_cocina[[#This Row],[Precio Unitario]]*Tabla_cocina[[#This Row],[Cantidad Ordenada]]</f>
        <v>30</v>
      </c>
      <c r="K1778" s="7">
        <f>Tabla_cocina[[#This Row],[Total del Pedido]]</f>
        <v>30</v>
      </c>
      <c r="L1778" s="7">
        <f>Tabla_cocina[[#This Row],[Ganancia Bruta]]-Tabla_cocina[[#This Row],[Costo]]</f>
        <v>12</v>
      </c>
      <c r="M1778" s="7">
        <f>Tabla_cocina[[#This Row],[Costo Unitario]]*Tabla_cocina[[#This Row],[Cantidad Ordenada]]</f>
        <v>18</v>
      </c>
      <c r="N1778" s="12">
        <f>(Tabla_cocina[[#This Row],[Ganancia Neta]]/Tabla_cocina[[#This Row],[Costo]])</f>
        <v>0.66666666666666663</v>
      </c>
      <c r="O1778" s="17">
        <f>Tabla_cocina[[#This Row],[Tiempo de Preparacion]]/1440</f>
        <v>2.5000000000000001E-2</v>
      </c>
    </row>
    <row r="1779" spans="1:15" x14ac:dyDescent="0.3">
      <c r="A1779" s="1">
        <v>717</v>
      </c>
      <c r="B1779" s="1">
        <v>8</v>
      </c>
      <c r="C1779" s="2" t="s">
        <v>10</v>
      </c>
      <c r="D1779" s="2" t="s">
        <v>87</v>
      </c>
      <c r="E1779" s="3">
        <v>16</v>
      </c>
      <c r="F1779" s="3">
        <v>27</v>
      </c>
      <c r="G1779" s="1">
        <v>3</v>
      </c>
      <c r="H1779" s="1">
        <v>13</v>
      </c>
      <c r="I1779" s="2" t="s">
        <v>8</v>
      </c>
      <c r="J1779" s="7">
        <f>Tabla_cocina[[#This Row],[Precio Unitario]]*Tabla_cocina[[#This Row],[Cantidad Ordenada]]</f>
        <v>81</v>
      </c>
      <c r="K1779" s="7">
        <f>Tabla_cocina[[#This Row],[Total del Pedido]]</f>
        <v>81</v>
      </c>
      <c r="L1779" s="7">
        <f>Tabla_cocina[[#This Row],[Ganancia Bruta]]-Tabla_cocina[[#This Row],[Costo]]</f>
        <v>33</v>
      </c>
      <c r="M1779" s="7">
        <f>Tabla_cocina[[#This Row],[Costo Unitario]]*Tabla_cocina[[#This Row],[Cantidad Ordenada]]</f>
        <v>48</v>
      </c>
      <c r="N1779" s="12">
        <f>(Tabla_cocina[[#This Row],[Ganancia Neta]]/Tabla_cocina[[#This Row],[Costo]])</f>
        <v>0.6875</v>
      </c>
      <c r="O1779" s="17">
        <f>Tabla_cocina[[#This Row],[Tiempo de Preparacion]]/1440</f>
        <v>9.0277777777777769E-3</v>
      </c>
    </row>
    <row r="1780" spans="1:15" x14ac:dyDescent="0.3">
      <c r="A1780" s="1">
        <v>718</v>
      </c>
      <c r="B1780" s="1">
        <v>7</v>
      </c>
      <c r="C1780" s="2" t="s">
        <v>21</v>
      </c>
      <c r="D1780" s="2" t="s">
        <v>98</v>
      </c>
      <c r="E1780" s="3">
        <v>12</v>
      </c>
      <c r="F1780" s="3">
        <v>20</v>
      </c>
      <c r="G1780" s="1">
        <v>1</v>
      </c>
      <c r="H1780" s="1">
        <v>58</v>
      </c>
      <c r="I1780" s="2" t="s">
        <v>8</v>
      </c>
      <c r="J1780" s="7">
        <f>Tabla_cocina[[#This Row],[Precio Unitario]]*Tabla_cocina[[#This Row],[Cantidad Ordenada]]</f>
        <v>20</v>
      </c>
      <c r="K1780" s="7">
        <f>Tabla_cocina[[#This Row],[Total del Pedido]]</f>
        <v>20</v>
      </c>
      <c r="L1780" s="7">
        <f>Tabla_cocina[[#This Row],[Ganancia Bruta]]-Tabla_cocina[[#This Row],[Costo]]</f>
        <v>8</v>
      </c>
      <c r="M1780" s="7">
        <f>Tabla_cocina[[#This Row],[Costo Unitario]]*Tabla_cocina[[#This Row],[Cantidad Ordenada]]</f>
        <v>12</v>
      </c>
      <c r="N1780" s="12">
        <f>(Tabla_cocina[[#This Row],[Ganancia Neta]]/Tabla_cocina[[#This Row],[Costo]])</f>
        <v>0.66666666666666663</v>
      </c>
      <c r="O1780" s="17">
        <f>Tabla_cocina[[#This Row],[Tiempo de Preparacion]]/1440</f>
        <v>4.027777777777778E-2</v>
      </c>
    </row>
    <row r="1781" spans="1:15" x14ac:dyDescent="0.3">
      <c r="A1781" s="1">
        <v>719</v>
      </c>
      <c r="B1781" s="1">
        <v>16</v>
      </c>
      <c r="C1781" s="2" t="s">
        <v>11</v>
      </c>
      <c r="D1781" s="2" t="s">
        <v>88</v>
      </c>
      <c r="E1781" s="3">
        <v>25</v>
      </c>
      <c r="F1781" s="3">
        <v>40</v>
      </c>
      <c r="G1781" s="1">
        <v>1</v>
      </c>
      <c r="H1781" s="1">
        <v>15</v>
      </c>
      <c r="I1781" s="2" t="s">
        <v>6</v>
      </c>
      <c r="J1781" s="7">
        <f>Tabla_cocina[[#This Row],[Precio Unitario]]*Tabla_cocina[[#This Row],[Cantidad Ordenada]]</f>
        <v>40</v>
      </c>
      <c r="K1781" s="7">
        <f>Tabla_cocina[[#This Row],[Total del Pedido]]</f>
        <v>40</v>
      </c>
      <c r="L1781" s="7">
        <f>Tabla_cocina[[#This Row],[Ganancia Bruta]]-Tabla_cocina[[#This Row],[Costo]]</f>
        <v>15</v>
      </c>
      <c r="M1781" s="7">
        <f>Tabla_cocina[[#This Row],[Costo Unitario]]*Tabla_cocina[[#This Row],[Cantidad Ordenada]]</f>
        <v>25</v>
      </c>
      <c r="N1781" s="12">
        <f>(Tabla_cocina[[#This Row],[Ganancia Neta]]/Tabla_cocina[[#This Row],[Costo]])</f>
        <v>0.6</v>
      </c>
      <c r="O1781" s="17">
        <f>Tabla_cocina[[#This Row],[Tiempo de Preparacion]]/1440</f>
        <v>1.0416666666666666E-2</v>
      </c>
    </row>
    <row r="1782" spans="1:15" x14ac:dyDescent="0.3">
      <c r="A1782" s="1">
        <v>719</v>
      </c>
      <c r="B1782" s="1">
        <v>16</v>
      </c>
      <c r="C1782" s="2" t="s">
        <v>16</v>
      </c>
      <c r="D1782" s="2" t="s">
        <v>93</v>
      </c>
      <c r="E1782" s="3">
        <v>11</v>
      </c>
      <c r="F1782" s="3">
        <v>19</v>
      </c>
      <c r="G1782" s="1">
        <v>2</v>
      </c>
      <c r="H1782" s="1">
        <v>34</v>
      </c>
      <c r="I1782" s="2" t="s">
        <v>6</v>
      </c>
      <c r="J1782" s="7">
        <f>Tabla_cocina[[#This Row],[Precio Unitario]]*Tabla_cocina[[#This Row],[Cantidad Ordenada]]</f>
        <v>38</v>
      </c>
      <c r="K1782" s="7">
        <f>Tabla_cocina[[#This Row],[Total del Pedido]]</f>
        <v>38</v>
      </c>
      <c r="L1782" s="7">
        <f>Tabla_cocina[[#This Row],[Ganancia Bruta]]-Tabla_cocina[[#This Row],[Costo]]</f>
        <v>16</v>
      </c>
      <c r="M1782" s="7">
        <f>Tabla_cocina[[#This Row],[Costo Unitario]]*Tabla_cocina[[#This Row],[Cantidad Ordenada]]</f>
        <v>22</v>
      </c>
      <c r="N1782" s="12">
        <f>(Tabla_cocina[[#This Row],[Ganancia Neta]]/Tabla_cocina[[#This Row],[Costo]])</f>
        <v>0.72727272727272729</v>
      </c>
      <c r="O1782" s="17">
        <f>Tabla_cocina[[#This Row],[Tiempo de Preparacion]]/1440</f>
        <v>2.361111111111111E-2</v>
      </c>
    </row>
    <row r="1783" spans="1:15" x14ac:dyDescent="0.3">
      <c r="A1783" s="1">
        <v>719</v>
      </c>
      <c r="B1783" s="1">
        <v>16</v>
      </c>
      <c r="C1783" s="2" t="s">
        <v>13</v>
      </c>
      <c r="D1783" s="2" t="s">
        <v>90</v>
      </c>
      <c r="E1783" s="3">
        <v>17</v>
      </c>
      <c r="F1783" s="3">
        <v>29</v>
      </c>
      <c r="G1783" s="1">
        <v>1</v>
      </c>
      <c r="H1783" s="1">
        <v>21</v>
      </c>
      <c r="I1783" s="2" t="s">
        <v>6</v>
      </c>
      <c r="J1783" s="7">
        <f>Tabla_cocina[[#This Row],[Precio Unitario]]*Tabla_cocina[[#This Row],[Cantidad Ordenada]]</f>
        <v>29</v>
      </c>
      <c r="K1783" s="7">
        <f>Tabla_cocina[[#This Row],[Total del Pedido]]</f>
        <v>29</v>
      </c>
      <c r="L1783" s="7">
        <f>Tabla_cocina[[#This Row],[Ganancia Bruta]]-Tabla_cocina[[#This Row],[Costo]]</f>
        <v>12</v>
      </c>
      <c r="M1783" s="7">
        <f>Tabla_cocina[[#This Row],[Costo Unitario]]*Tabla_cocina[[#This Row],[Cantidad Ordenada]]</f>
        <v>17</v>
      </c>
      <c r="N1783" s="12">
        <f>(Tabla_cocina[[#This Row],[Ganancia Neta]]/Tabla_cocina[[#This Row],[Costo]])</f>
        <v>0.70588235294117652</v>
      </c>
      <c r="O1783" s="17">
        <f>Tabla_cocina[[#This Row],[Tiempo de Preparacion]]/1440</f>
        <v>1.4583333333333334E-2</v>
      </c>
    </row>
    <row r="1784" spans="1:15" x14ac:dyDescent="0.3">
      <c r="A1784" s="1">
        <v>720</v>
      </c>
      <c r="B1784" s="1">
        <v>4</v>
      </c>
      <c r="C1784" s="2" t="s">
        <v>14</v>
      </c>
      <c r="D1784" s="2" t="s">
        <v>91</v>
      </c>
      <c r="E1784" s="3">
        <v>20</v>
      </c>
      <c r="F1784" s="3">
        <v>33</v>
      </c>
      <c r="G1784" s="1">
        <v>1</v>
      </c>
      <c r="H1784" s="1">
        <v>36</v>
      </c>
      <c r="I1784" s="2" t="s">
        <v>6</v>
      </c>
      <c r="J1784" s="7">
        <f>Tabla_cocina[[#This Row],[Precio Unitario]]*Tabla_cocina[[#This Row],[Cantidad Ordenada]]</f>
        <v>33</v>
      </c>
      <c r="K1784" s="7">
        <f>Tabla_cocina[[#This Row],[Total del Pedido]]</f>
        <v>33</v>
      </c>
      <c r="L1784" s="7">
        <f>Tabla_cocina[[#This Row],[Ganancia Bruta]]-Tabla_cocina[[#This Row],[Costo]]</f>
        <v>13</v>
      </c>
      <c r="M1784" s="7">
        <f>Tabla_cocina[[#This Row],[Costo Unitario]]*Tabla_cocina[[#This Row],[Cantidad Ordenada]]</f>
        <v>20</v>
      </c>
      <c r="N1784" s="12">
        <f>(Tabla_cocina[[#This Row],[Ganancia Neta]]/Tabla_cocina[[#This Row],[Costo]])</f>
        <v>0.65</v>
      </c>
      <c r="O1784" s="17">
        <f>Tabla_cocina[[#This Row],[Tiempo de Preparacion]]/1440</f>
        <v>2.5000000000000001E-2</v>
      </c>
    </row>
    <row r="1785" spans="1:15" x14ac:dyDescent="0.3">
      <c r="A1785" s="1">
        <v>720</v>
      </c>
      <c r="B1785" s="1">
        <v>4</v>
      </c>
      <c r="C1785" s="2" t="s">
        <v>13</v>
      </c>
      <c r="D1785" s="2" t="s">
        <v>90</v>
      </c>
      <c r="E1785" s="3">
        <v>17</v>
      </c>
      <c r="F1785" s="3">
        <v>29</v>
      </c>
      <c r="G1785" s="1">
        <v>3</v>
      </c>
      <c r="H1785" s="1">
        <v>44</v>
      </c>
      <c r="I1785" s="2" t="s">
        <v>8</v>
      </c>
      <c r="J1785" s="7">
        <f>Tabla_cocina[[#This Row],[Precio Unitario]]*Tabla_cocina[[#This Row],[Cantidad Ordenada]]</f>
        <v>87</v>
      </c>
      <c r="K1785" s="7">
        <f>Tabla_cocina[[#This Row],[Total del Pedido]]</f>
        <v>87</v>
      </c>
      <c r="L1785" s="7">
        <f>Tabla_cocina[[#This Row],[Ganancia Bruta]]-Tabla_cocina[[#This Row],[Costo]]</f>
        <v>36</v>
      </c>
      <c r="M1785" s="7">
        <f>Tabla_cocina[[#This Row],[Costo Unitario]]*Tabla_cocina[[#This Row],[Cantidad Ordenada]]</f>
        <v>51</v>
      </c>
      <c r="N1785" s="12">
        <f>(Tabla_cocina[[#This Row],[Ganancia Neta]]/Tabla_cocina[[#This Row],[Costo]])</f>
        <v>0.70588235294117652</v>
      </c>
      <c r="O1785" s="17">
        <f>Tabla_cocina[[#This Row],[Tiempo de Preparacion]]/1440</f>
        <v>3.0555555555555555E-2</v>
      </c>
    </row>
    <row r="1786" spans="1:15" x14ac:dyDescent="0.3">
      <c r="A1786" s="1">
        <v>720</v>
      </c>
      <c r="B1786" s="1">
        <v>4</v>
      </c>
      <c r="C1786" s="2" t="s">
        <v>5</v>
      </c>
      <c r="D1786" s="2" t="s">
        <v>84</v>
      </c>
      <c r="E1786" s="3">
        <v>14</v>
      </c>
      <c r="F1786" s="3">
        <v>24</v>
      </c>
      <c r="G1786" s="1">
        <v>2</v>
      </c>
      <c r="H1786" s="1">
        <v>53</v>
      </c>
      <c r="I1786" s="2" t="s">
        <v>8</v>
      </c>
      <c r="J1786" s="7">
        <f>Tabla_cocina[[#This Row],[Precio Unitario]]*Tabla_cocina[[#This Row],[Cantidad Ordenada]]</f>
        <v>48</v>
      </c>
      <c r="K1786" s="7">
        <f>Tabla_cocina[[#This Row],[Total del Pedido]]</f>
        <v>48</v>
      </c>
      <c r="L1786" s="7">
        <f>Tabla_cocina[[#This Row],[Ganancia Bruta]]-Tabla_cocina[[#This Row],[Costo]]</f>
        <v>20</v>
      </c>
      <c r="M1786" s="7">
        <f>Tabla_cocina[[#This Row],[Costo Unitario]]*Tabla_cocina[[#This Row],[Cantidad Ordenada]]</f>
        <v>28</v>
      </c>
      <c r="N1786" s="12">
        <f>(Tabla_cocina[[#This Row],[Ganancia Neta]]/Tabla_cocina[[#This Row],[Costo]])</f>
        <v>0.7142857142857143</v>
      </c>
      <c r="O1786" s="17">
        <f>Tabla_cocina[[#This Row],[Tiempo de Preparacion]]/1440</f>
        <v>3.6805555555555557E-2</v>
      </c>
    </row>
    <row r="1787" spans="1:15" x14ac:dyDescent="0.3">
      <c r="A1787" s="1">
        <v>721</v>
      </c>
      <c r="B1787" s="1">
        <v>6</v>
      </c>
      <c r="C1787" s="2" t="s">
        <v>13</v>
      </c>
      <c r="D1787" s="2" t="s">
        <v>90</v>
      </c>
      <c r="E1787" s="3">
        <v>17</v>
      </c>
      <c r="F1787" s="3">
        <v>29</v>
      </c>
      <c r="G1787" s="1">
        <v>1</v>
      </c>
      <c r="H1787" s="1">
        <v>20</v>
      </c>
      <c r="I1787" s="2" t="s">
        <v>8</v>
      </c>
      <c r="J1787" s="7">
        <f>Tabla_cocina[[#This Row],[Precio Unitario]]*Tabla_cocina[[#This Row],[Cantidad Ordenada]]</f>
        <v>29</v>
      </c>
      <c r="K1787" s="7">
        <f>Tabla_cocina[[#This Row],[Total del Pedido]]</f>
        <v>29</v>
      </c>
      <c r="L1787" s="7">
        <f>Tabla_cocina[[#This Row],[Ganancia Bruta]]-Tabla_cocina[[#This Row],[Costo]]</f>
        <v>12</v>
      </c>
      <c r="M1787" s="7">
        <f>Tabla_cocina[[#This Row],[Costo Unitario]]*Tabla_cocina[[#This Row],[Cantidad Ordenada]]</f>
        <v>17</v>
      </c>
      <c r="N1787" s="12">
        <f>(Tabla_cocina[[#This Row],[Ganancia Neta]]/Tabla_cocina[[#This Row],[Costo]])</f>
        <v>0.70588235294117652</v>
      </c>
      <c r="O1787" s="17">
        <f>Tabla_cocina[[#This Row],[Tiempo de Preparacion]]/1440</f>
        <v>1.3888888888888888E-2</v>
      </c>
    </row>
    <row r="1788" spans="1:15" x14ac:dyDescent="0.3">
      <c r="A1788" s="1">
        <v>721</v>
      </c>
      <c r="B1788" s="1">
        <v>6</v>
      </c>
      <c r="C1788" s="2" t="s">
        <v>12</v>
      </c>
      <c r="D1788" s="2" t="s">
        <v>89</v>
      </c>
      <c r="E1788" s="3">
        <v>22</v>
      </c>
      <c r="F1788" s="3">
        <v>36</v>
      </c>
      <c r="G1788" s="1">
        <v>1</v>
      </c>
      <c r="H1788" s="1">
        <v>15</v>
      </c>
      <c r="I1788" s="2" t="s">
        <v>8</v>
      </c>
      <c r="J1788" s="7">
        <f>Tabla_cocina[[#This Row],[Precio Unitario]]*Tabla_cocina[[#This Row],[Cantidad Ordenada]]</f>
        <v>36</v>
      </c>
      <c r="K1788" s="7">
        <f>Tabla_cocina[[#This Row],[Total del Pedido]]</f>
        <v>36</v>
      </c>
      <c r="L1788" s="7">
        <f>Tabla_cocina[[#This Row],[Ganancia Bruta]]-Tabla_cocina[[#This Row],[Costo]]</f>
        <v>14</v>
      </c>
      <c r="M1788" s="7">
        <f>Tabla_cocina[[#This Row],[Costo Unitario]]*Tabla_cocina[[#This Row],[Cantidad Ordenada]]</f>
        <v>22</v>
      </c>
      <c r="N1788" s="12">
        <f>(Tabla_cocina[[#This Row],[Ganancia Neta]]/Tabla_cocina[[#This Row],[Costo]])</f>
        <v>0.63636363636363635</v>
      </c>
      <c r="O1788" s="17">
        <f>Tabla_cocina[[#This Row],[Tiempo de Preparacion]]/1440</f>
        <v>1.0416666666666666E-2</v>
      </c>
    </row>
    <row r="1789" spans="1:15" x14ac:dyDescent="0.3">
      <c r="A1789" s="1">
        <v>721</v>
      </c>
      <c r="B1789" s="1">
        <v>6</v>
      </c>
      <c r="C1789" s="2" t="s">
        <v>5</v>
      </c>
      <c r="D1789" s="2" t="s">
        <v>84</v>
      </c>
      <c r="E1789" s="3">
        <v>14</v>
      </c>
      <c r="F1789" s="3">
        <v>24</v>
      </c>
      <c r="G1789" s="1">
        <v>3</v>
      </c>
      <c r="H1789" s="1">
        <v>44</v>
      </c>
      <c r="I1789" s="2" t="s">
        <v>6</v>
      </c>
      <c r="J1789" s="7">
        <f>Tabla_cocina[[#This Row],[Precio Unitario]]*Tabla_cocina[[#This Row],[Cantidad Ordenada]]</f>
        <v>72</v>
      </c>
      <c r="K1789" s="7">
        <f>Tabla_cocina[[#This Row],[Total del Pedido]]</f>
        <v>72</v>
      </c>
      <c r="L1789" s="7">
        <f>Tabla_cocina[[#This Row],[Ganancia Bruta]]-Tabla_cocina[[#This Row],[Costo]]</f>
        <v>30</v>
      </c>
      <c r="M1789" s="7">
        <f>Tabla_cocina[[#This Row],[Costo Unitario]]*Tabla_cocina[[#This Row],[Cantidad Ordenada]]</f>
        <v>42</v>
      </c>
      <c r="N1789" s="12">
        <f>(Tabla_cocina[[#This Row],[Ganancia Neta]]/Tabla_cocina[[#This Row],[Costo]])</f>
        <v>0.7142857142857143</v>
      </c>
      <c r="O1789" s="17">
        <f>Tabla_cocina[[#This Row],[Tiempo de Preparacion]]/1440</f>
        <v>3.0555555555555555E-2</v>
      </c>
    </row>
    <row r="1790" spans="1:15" x14ac:dyDescent="0.3">
      <c r="A1790" s="1">
        <v>721</v>
      </c>
      <c r="B1790" s="1">
        <v>6</v>
      </c>
      <c r="C1790" s="2" t="s">
        <v>10</v>
      </c>
      <c r="D1790" s="2" t="s">
        <v>87</v>
      </c>
      <c r="E1790" s="3">
        <v>16</v>
      </c>
      <c r="F1790" s="3">
        <v>27</v>
      </c>
      <c r="G1790" s="1">
        <v>3</v>
      </c>
      <c r="H1790" s="1">
        <v>54</v>
      </c>
      <c r="I1790" s="2" t="s">
        <v>8</v>
      </c>
      <c r="J1790" s="7">
        <f>Tabla_cocina[[#This Row],[Precio Unitario]]*Tabla_cocina[[#This Row],[Cantidad Ordenada]]</f>
        <v>81</v>
      </c>
      <c r="K1790" s="7">
        <f>Tabla_cocina[[#This Row],[Total del Pedido]]</f>
        <v>81</v>
      </c>
      <c r="L1790" s="7">
        <f>Tabla_cocina[[#This Row],[Ganancia Bruta]]-Tabla_cocina[[#This Row],[Costo]]</f>
        <v>33</v>
      </c>
      <c r="M1790" s="7">
        <f>Tabla_cocina[[#This Row],[Costo Unitario]]*Tabla_cocina[[#This Row],[Cantidad Ordenada]]</f>
        <v>48</v>
      </c>
      <c r="N1790" s="12">
        <f>(Tabla_cocina[[#This Row],[Ganancia Neta]]/Tabla_cocina[[#This Row],[Costo]])</f>
        <v>0.6875</v>
      </c>
      <c r="O1790" s="17">
        <f>Tabla_cocina[[#This Row],[Tiempo de Preparacion]]/1440</f>
        <v>3.7499999999999999E-2</v>
      </c>
    </row>
    <row r="1791" spans="1:15" x14ac:dyDescent="0.3">
      <c r="A1791" s="1">
        <v>722</v>
      </c>
      <c r="B1791" s="1">
        <v>13</v>
      </c>
      <c r="C1791" s="2" t="s">
        <v>23</v>
      </c>
      <c r="D1791" s="2" t="s">
        <v>100</v>
      </c>
      <c r="E1791" s="3">
        <v>13</v>
      </c>
      <c r="F1791" s="3">
        <v>21</v>
      </c>
      <c r="G1791" s="1">
        <v>3</v>
      </c>
      <c r="H1791" s="1">
        <v>43</v>
      </c>
      <c r="I1791" s="2" t="s">
        <v>6</v>
      </c>
      <c r="J1791" s="7">
        <f>Tabla_cocina[[#This Row],[Precio Unitario]]*Tabla_cocina[[#This Row],[Cantidad Ordenada]]</f>
        <v>63</v>
      </c>
      <c r="K1791" s="7">
        <f>Tabla_cocina[[#This Row],[Total del Pedido]]</f>
        <v>63</v>
      </c>
      <c r="L1791" s="7">
        <f>Tabla_cocina[[#This Row],[Ganancia Bruta]]-Tabla_cocina[[#This Row],[Costo]]</f>
        <v>24</v>
      </c>
      <c r="M1791" s="7">
        <f>Tabla_cocina[[#This Row],[Costo Unitario]]*Tabla_cocina[[#This Row],[Cantidad Ordenada]]</f>
        <v>39</v>
      </c>
      <c r="N1791" s="12">
        <f>(Tabla_cocina[[#This Row],[Ganancia Neta]]/Tabla_cocina[[#This Row],[Costo]])</f>
        <v>0.61538461538461542</v>
      </c>
      <c r="O1791" s="17">
        <f>Tabla_cocina[[#This Row],[Tiempo de Preparacion]]/1440</f>
        <v>2.9861111111111113E-2</v>
      </c>
    </row>
    <row r="1792" spans="1:15" x14ac:dyDescent="0.3">
      <c r="A1792" s="1">
        <v>722</v>
      </c>
      <c r="B1792" s="1">
        <v>13</v>
      </c>
      <c r="C1792" s="2" t="s">
        <v>19</v>
      </c>
      <c r="D1792" s="2" t="s">
        <v>96</v>
      </c>
      <c r="E1792" s="3">
        <v>13</v>
      </c>
      <c r="F1792" s="3">
        <v>22</v>
      </c>
      <c r="G1792" s="1">
        <v>1</v>
      </c>
      <c r="H1792" s="1">
        <v>16</v>
      </c>
      <c r="I1792" s="2" t="s">
        <v>6</v>
      </c>
      <c r="J1792" s="7">
        <f>Tabla_cocina[[#This Row],[Precio Unitario]]*Tabla_cocina[[#This Row],[Cantidad Ordenada]]</f>
        <v>22</v>
      </c>
      <c r="K1792" s="7">
        <f>Tabla_cocina[[#This Row],[Total del Pedido]]</f>
        <v>22</v>
      </c>
      <c r="L1792" s="7">
        <f>Tabla_cocina[[#This Row],[Ganancia Bruta]]-Tabla_cocina[[#This Row],[Costo]]</f>
        <v>9</v>
      </c>
      <c r="M1792" s="7">
        <f>Tabla_cocina[[#This Row],[Costo Unitario]]*Tabla_cocina[[#This Row],[Cantidad Ordenada]]</f>
        <v>13</v>
      </c>
      <c r="N1792" s="12">
        <f>(Tabla_cocina[[#This Row],[Ganancia Neta]]/Tabla_cocina[[#This Row],[Costo]])</f>
        <v>0.69230769230769229</v>
      </c>
      <c r="O1792" s="17">
        <f>Tabla_cocina[[#This Row],[Tiempo de Preparacion]]/1440</f>
        <v>1.1111111111111112E-2</v>
      </c>
    </row>
    <row r="1793" spans="1:15" x14ac:dyDescent="0.3">
      <c r="A1793" s="1">
        <v>723</v>
      </c>
      <c r="B1793" s="1">
        <v>12</v>
      </c>
      <c r="C1793" s="2" t="s">
        <v>15</v>
      </c>
      <c r="D1793" s="2" t="s">
        <v>92</v>
      </c>
      <c r="E1793" s="3">
        <v>16</v>
      </c>
      <c r="F1793" s="3">
        <v>28</v>
      </c>
      <c r="G1793" s="1">
        <v>2</v>
      </c>
      <c r="H1793" s="1">
        <v>22</v>
      </c>
      <c r="I1793" s="2" t="s">
        <v>6</v>
      </c>
      <c r="J1793" s="7">
        <f>Tabla_cocina[[#This Row],[Precio Unitario]]*Tabla_cocina[[#This Row],[Cantidad Ordenada]]</f>
        <v>56</v>
      </c>
      <c r="K1793" s="7">
        <f>Tabla_cocina[[#This Row],[Total del Pedido]]</f>
        <v>56</v>
      </c>
      <c r="L1793" s="7">
        <f>Tabla_cocina[[#This Row],[Ganancia Bruta]]-Tabla_cocina[[#This Row],[Costo]]</f>
        <v>24</v>
      </c>
      <c r="M1793" s="7">
        <f>Tabla_cocina[[#This Row],[Costo Unitario]]*Tabla_cocina[[#This Row],[Cantidad Ordenada]]</f>
        <v>32</v>
      </c>
      <c r="N1793" s="12">
        <f>(Tabla_cocina[[#This Row],[Ganancia Neta]]/Tabla_cocina[[#This Row],[Costo]])</f>
        <v>0.75</v>
      </c>
      <c r="O1793" s="17">
        <f>Tabla_cocina[[#This Row],[Tiempo de Preparacion]]/1440</f>
        <v>1.5277777777777777E-2</v>
      </c>
    </row>
    <row r="1794" spans="1:15" x14ac:dyDescent="0.3">
      <c r="A1794" s="1">
        <v>723</v>
      </c>
      <c r="B1794" s="1">
        <v>12</v>
      </c>
      <c r="C1794" s="2" t="s">
        <v>17</v>
      </c>
      <c r="D1794" s="2" t="s">
        <v>94</v>
      </c>
      <c r="E1794" s="3">
        <v>21</v>
      </c>
      <c r="F1794" s="3">
        <v>35</v>
      </c>
      <c r="G1794" s="1">
        <v>2</v>
      </c>
      <c r="H1794" s="1">
        <v>9</v>
      </c>
      <c r="I1794" s="2" t="s">
        <v>6</v>
      </c>
      <c r="J1794" s="7">
        <f>Tabla_cocina[[#This Row],[Precio Unitario]]*Tabla_cocina[[#This Row],[Cantidad Ordenada]]</f>
        <v>70</v>
      </c>
      <c r="K1794" s="7">
        <f>Tabla_cocina[[#This Row],[Total del Pedido]]</f>
        <v>70</v>
      </c>
      <c r="L1794" s="7">
        <f>Tabla_cocina[[#This Row],[Ganancia Bruta]]-Tabla_cocina[[#This Row],[Costo]]</f>
        <v>28</v>
      </c>
      <c r="M1794" s="7">
        <f>Tabla_cocina[[#This Row],[Costo Unitario]]*Tabla_cocina[[#This Row],[Cantidad Ordenada]]</f>
        <v>42</v>
      </c>
      <c r="N1794" s="12">
        <f>(Tabla_cocina[[#This Row],[Ganancia Neta]]/Tabla_cocina[[#This Row],[Costo]])</f>
        <v>0.66666666666666663</v>
      </c>
      <c r="O1794" s="17">
        <f>Tabla_cocina[[#This Row],[Tiempo de Preparacion]]/1440</f>
        <v>6.2500000000000003E-3</v>
      </c>
    </row>
    <row r="1795" spans="1:15" x14ac:dyDescent="0.3">
      <c r="A1795" s="1">
        <v>724</v>
      </c>
      <c r="B1795" s="1">
        <v>8</v>
      </c>
      <c r="C1795" s="2" t="s">
        <v>19</v>
      </c>
      <c r="D1795" s="2" t="s">
        <v>96</v>
      </c>
      <c r="E1795" s="3">
        <v>13</v>
      </c>
      <c r="F1795" s="3">
        <v>22</v>
      </c>
      <c r="G1795" s="1">
        <v>3</v>
      </c>
      <c r="H1795" s="1">
        <v>56</v>
      </c>
      <c r="I1795" s="2" t="s">
        <v>6</v>
      </c>
      <c r="J1795" s="7">
        <f>Tabla_cocina[[#This Row],[Precio Unitario]]*Tabla_cocina[[#This Row],[Cantidad Ordenada]]</f>
        <v>66</v>
      </c>
      <c r="K1795" s="7">
        <f>Tabla_cocina[[#This Row],[Total del Pedido]]</f>
        <v>66</v>
      </c>
      <c r="L1795" s="7">
        <f>Tabla_cocina[[#This Row],[Ganancia Bruta]]-Tabla_cocina[[#This Row],[Costo]]</f>
        <v>27</v>
      </c>
      <c r="M1795" s="7">
        <f>Tabla_cocina[[#This Row],[Costo Unitario]]*Tabla_cocina[[#This Row],[Cantidad Ordenada]]</f>
        <v>39</v>
      </c>
      <c r="N1795" s="12">
        <f>(Tabla_cocina[[#This Row],[Ganancia Neta]]/Tabla_cocina[[#This Row],[Costo]])</f>
        <v>0.69230769230769229</v>
      </c>
      <c r="O1795" s="17">
        <f>Tabla_cocina[[#This Row],[Tiempo de Preparacion]]/1440</f>
        <v>3.888888888888889E-2</v>
      </c>
    </row>
    <row r="1796" spans="1:15" x14ac:dyDescent="0.3">
      <c r="A1796" s="1">
        <v>725</v>
      </c>
      <c r="B1796" s="1">
        <v>10</v>
      </c>
      <c r="C1796" s="2" t="s">
        <v>20</v>
      </c>
      <c r="D1796" s="2" t="s">
        <v>97</v>
      </c>
      <c r="E1796" s="3">
        <v>20</v>
      </c>
      <c r="F1796" s="3">
        <v>34</v>
      </c>
      <c r="G1796" s="1">
        <v>3</v>
      </c>
      <c r="H1796" s="1">
        <v>30</v>
      </c>
      <c r="I1796" s="2" t="s">
        <v>6</v>
      </c>
      <c r="J1796" s="7">
        <f>Tabla_cocina[[#This Row],[Precio Unitario]]*Tabla_cocina[[#This Row],[Cantidad Ordenada]]</f>
        <v>102</v>
      </c>
      <c r="K1796" s="7">
        <f>Tabla_cocina[[#This Row],[Total del Pedido]]</f>
        <v>102</v>
      </c>
      <c r="L1796" s="7">
        <f>Tabla_cocina[[#This Row],[Ganancia Bruta]]-Tabla_cocina[[#This Row],[Costo]]</f>
        <v>42</v>
      </c>
      <c r="M1796" s="7">
        <f>Tabla_cocina[[#This Row],[Costo Unitario]]*Tabla_cocina[[#This Row],[Cantidad Ordenada]]</f>
        <v>60</v>
      </c>
      <c r="N1796" s="12">
        <f>(Tabla_cocina[[#This Row],[Ganancia Neta]]/Tabla_cocina[[#This Row],[Costo]])</f>
        <v>0.7</v>
      </c>
      <c r="O1796" s="17">
        <f>Tabla_cocina[[#This Row],[Tiempo de Preparacion]]/1440</f>
        <v>2.0833333333333332E-2</v>
      </c>
    </row>
    <row r="1797" spans="1:15" x14ac:dyDescent="0.3">
      <c r="A1797" s="1">
        <v>725</v>
      </c>
      <c r="B1797" s="1">
        <v>10</v>
      </c>
      <c r="C1797" s="2" t="s">
        <v>19</v>
      </c>
      <c r="D1797" s="2" t="s">
        <v>96</v>
      </c>
      <c r="E1797" s="3">
        <v>13</v>
      </c>
      <c r="F1797" s="3">
        <v>22</v>
      </c>
      <c r="G1797" s="1">
        <v>3</v>
      </c>
      <c r="H1797" s="1">
        <v>55</v>
      </c>
      <c r="I1797" s="2" t="s">
        <v>6</v>
      </c>
      <c r="J1797" s="7">
        <f>Tabla_cocina[[#This Row],[Precio Unitario]]*Tabla_cocina[[#This Row],[Cantidad Ordenada]]</f>
        <v>66</v>
      </c>
      <c r="K1797" s="7">
        <f>Tabla_cocina[[#This Row],[Total del Pedido]]</f>
        <v>66</v>
      </c>
      <c r="L1797" s="7">
        <f>Tabla_cocina[[#This Row],[Ganancia Bruta]]-Tabla_cocina[[#This Row],[Costo]]</f>
        <v>27</v>
      </c>
      <c r="M1797" s="7">
        <f>Tabla_cocina[[#This Row],[Costo Unitario]]*Tabla_cocina[[#This Row],[Cantidad Ordenada]]</f>
        <v>39</v>
      </c>
      <c r="N1797" s="12">
        <f>(Tabla_cocina[[#This Row],[Ganancia Neta]]/Tabla_cocina[[#This Row],[Costo]])</f>
        <v>0.69230769230769229</v>
      </c>
      <c r="O1797" s="17">
        <f>Tabla_cocina[[#This Row],[Tiempo de Preparacion]]/1440</f>
        <v>3.8194444444444448E-2</v>
      </c>
    </row>
    <row r="1798" spans="1:15" x14ac:dyDescent="0.3">
      <c r="A1798" s="1">
        <v>726</v>
      </c>
      <c r="B1798" s="1">
        <v>11</v>
      </c>
      <c r="C1798" s="2" t="s">
        <v>19</v>
      </c>
      <c r="D1798" s="2" t="s">
        <v>96</v>
      </c>
      <c r="E1798" s="3">
        <v>13</v>
      </c>
      <c r="F1798" s="3">
        <v>22</v>
      </c>
      <c r="G1798" s="1">
        <v>2</v>
      </c>
      <c r="H1798" s="1">
        <v>6</v>
      </c>
      <c r="I1798" s="2" t="s">
        <v>6</v>
      </c>
      <c r="J1798" s="7">
        <f>Tabla_cocina[[#This Row],[Precio Unitario]]*Tabla_cocina[[#This Row],[Cantidad Ordenada]]</f>
        <v>44</v>
      </c>
      <c r="K1798" s="7">
        <f>Tabla_cocina[[#This Row],[Total del Pedido]]</f>
        <v>44</v>
      </c>
      <c r="L1798" s="7">
        <f>Tabla_cocina[[#This Row],[Ganancia Bruta]]-Tabla_cocina[[#This Row],[Costo]]</f>
        <v>18</v>
      </c>
      <c r="M1798" s="7">
        <f>Tabla_cocina[[#This Row],[Costo Unitario]]*Tabla_cocina[[#This Row],[Cantidad Ordenada]]</f>
        <v>26</v>
      </c>
      <c r="N1798" s="12">
        <f>(Tabla_cocina[[#This Row],[Ganancia Neta]]/Tabla_cocina[[#This Row],[Costo]])</f>
        <v>0.69230769230769229</v>
      </c>
      <c r="O1798" s="17">
        <f>Tabla_cocina[[#This Row],[Tiempo de Preparacion]]/1440</f>
        <v>4.1666666666666666E-3</v>
      </c>
    </row>
    <row r="1799" spans="1:15" x14ac:dyDescent="0.3">
      <c r="A1799" s="1">
        <v>726</v>
      </c>
      <c r="B1799" s="1">
        <v>11</v>
      </c>
      <c r="C1799" s="2" t="s">
        <v>12</v>
      </c>
      <c r="D1799" s="2" t="s">
        <v>89</v>
      </c>
      <c r="E1799" s="3">
        <v>22</v>
      </c>
      <c r="F1799" s="3">
        <v>36</v>
      </c>
      <c r="G1799" s="1">
        <v>1</v>
      </c>
      <c r="H1799" s="1">
        <v>13</v>
      </c>
      <c r="I1799" s="2" t="s">
        <v>6</v>
      </c>
      <c r="J1799" s="7">
        <f>Tabla_cocina[[#This Row],[Precio Unitario]]*Tabla_cocina[[#This Row],[Cantidad Ordenada]]</f>
        <v>36</v>
      </c>
      <c r="K1799" s="7">
        <f>Tabla_cocina[[#This Row],[Total del Pedido]]</f>
        <v>36</v>
      </c>
      <c r="L1799" s="7">
        <f>Tabla_cocina[[#This Row],[Ganancia Bruta]]-Tabla_cocina[[#This Row],[Costo]]</f>
        <v>14</v>
      </c>
      <c r="M1799" s="7">
        <f>Tabla_cocina[[#This Row],[Costo Unitario]]*Tabla_cocina[[#This Row],[Cantidad Ordenada]]</f>
        <v>22</v>
      </c>
      <c r="N1799" s="12">
        <f>(Tabla_cocina[[#This Row],[Ganancia Neta]]/Tabla_cocina[[#This Row],[Costo]])</f>
        <v>0.63636363636363635</v>
      </c>
      <c r="O1799" s="17">
        <f>Tabla_cocina[[#This Row],[Tiempo de Preparacion]]/1440</f>
        <v>9.0277777777777769E-3</v>
      </c>
    </row>
    <row r="1800" spans="1:15" x14ac:dyDescent="0.3">
      <c r="A1800" s="1">
        <v>726</v>
      </c>
      <c r="B1800" s="1">
        <v>11</v>
      </c>
      <c r="C1800" s="2" t="s">
        <v>22</v>
      </c>
      <c r="D1800" s="2" t="s">
        <v>99</v>
      </c>
      <c r="E1800" s="3">
        <v>14</v>
      </c>
      <c r="F1800" s="3">
        <v>23</v>
      </c>
      <c r="G1800" s="1">
        <v>2</v>
      </c>
      <c r="H1800" s="1">
        <v>55</v>
      </c>
      <c r="I1800" s="2" t="s">
        <v>6</v>
      </c>
      <c r="J1800" s="7">
        <f>Tabla_cocina[[#This Row],[Precio Unitario]]*Tabla_cocina[[#This Row],[Cantidad Ordenada]]</f>
        <v>46</v>
      </c>
      <c r="K1800" s="7">
        <f>Tabla_cocina[[#This Row],[Total del Pedido]]</f>
        <v>46</v>
      </c>
      <c r="L1800" s="7">
        <f>Tabla_cocina[[#This Row],[Ganancia Bruta]]-Tabla_cocina[[#This Row],[Costo]]</f>
        <v>18</v>
      </c>
      <c r="M1800" s="7">
        <f>Tabla_cocina[[#This Row],[Costo Unitario]]*Tabla_cocina[[#This Row],[Cantidad Ordenada]]</f>
        <v>28</v>
      </c>
      <c r="N1800" s="12">
        <f>(Tabla_cocina[[#This Row],[Ganancia Neta]]/Tabla_cocina[[#This Row],[Costo]])</f>
        <v>0.6428571428571429</v>
      </c>
      <c r="O1800" s="17">
        <f>Tabla_cocina[[#This Row],[Tiempo de Preparacion]]/1440</f>
        <v>3.8194444444444448E-2</v>
      </c>
    </row>
    <row r="1801" spans="1:15" x14ac:dyDescent="0.3">
      <c r="A1801" s="1">
        <v>727</v>
      </c>
      <c r="B1801" s="1">
        <v>17</v>
      </c>
      <c r="C1801" s="2" t="s">
        <v>21</v>
      </c>
      <c r="D1801" s="2" t="s">
        <v>98</v>
      </c>
      <c r="E1801" s="3">
        <v>12</v>
      </c>
      <c r="F1801" s="3">
        <v>20</v>
      </c>
      <c r="G1801" s="1">
        <v>2</v>
      </c>
      <c r="H1801" s="1">
        <v>21</v>
      </c>
      <c r="I1801" s="2" t="s">
        <v>8</v>
      </c>
      <c r="J1801" s="7">
        <f>Tabla_cocina[[#This Row],[Precio Unitario]]*Tabla_cocina[[#This Row],[Cantidad Ordenada]]</f>
        <v>40</v>
      </c>
      <c r="K1801" s="7">
        <f>Tabla_cocina[[#This Row],[Total del Pedido]]</f>
        <v>40</v>
      </c>
      <c r="L1801" s="7">
        <f>Tabla_cocina[[#This Row],[Ganancia Bruta]]-Tabla_cocina[[#This Row],[Costo]]</f>
        <v>16</v>
      </c>
      <c r="M1801" s="7">
        <f>Tabla_cocina[[#This Row],[Costo Unitario]]*Tabla_cocina[[#This Row],[Cantidad Ordenada]]</f>
        <v>24</v>
      </c>
      <c r="N1801" s="12">
        <f>(Tabla_cocina[[#This Row],[Ganancia Neta]]/Tabla_cocina[[#This Row],[Costo]])</f>
        <v>0.66666666666666663</v>
      </c>
      <c r="O1801" s="17">
        <f>Tabla_cocina[[#This Row],[Tiempo de Preparacion]]/1440</f>
        <v>1.4583333333333334E-2</v>
      </c>
    </row>
    <row r="1802" spans="1:15" x14ac:dyDescent="0.3">
      <c r="A1802" s="1">
        <v>728</v>
      </c>
      <c r="B1802" s="1">
        <v>9</v>
      </c>
      <c r="C1802" s="2" t="s">
        <v>24</v>
      </c>
      <c r="D1802" s="2" t="s">
        <v>101</v>
      </c>
      <c r="E1802" s="3">
        <v>10</v>
      </c>
      <c r="F1802" s="3">
        <v>18</v>
      </c>
      <c r="G1802" s="1">
        <v>1</v>
      </c>
      <c r="H1802" s="1">
        <v>42</v>
      </c>
      <c r="I1802" s="2" t="s">
        <v>6</v>
      </c>
      <c r="J1802" s="7">
        <f>Tabla_cocina[[#This Row],[Precio Unitario]]*Tabla_cocina[[#This Row],[Cantidad Ordenada]]</f>
        <v>18</v>
      </c>
      <c r="K1802" s="7">
        <f>Tabla_cocina[[#This Row],[Total del Pedido]]</f>
        <v>18</v>
      </c>
      <c r="L1802" s="7">
        <f>Tabla_cocina[[#This Row],[Ganancia Bruta]]-Tabla_cocina[[#This Row],[Costo]]</f>
        <v>8</v>
      </c>
      <c r="M1802" s="7">
        <f>Tabla_cocina[[#This Row],[Costo Unitario]]*Tabla_cocina[[#This Row],[Cantidad Ordenada]]</f>
        <v>10</v>
      </c>
      <c r="N1802" s="12">
        <f>(Tabla_cocina[[#This Row],[Ganancia Neta]]/Tabla_cocina[[#This Row],[Costo]])</f>
        <v>0.8</v>
      </c>
      <c r="O1802" s="17">
        <f>Tabla_cocina[[#This Row],[Tiempo de Preparacion]]/1440</f>
        <v>2.9166666666666667E-2</v>
      </c>
    </row>
    <row r="1803" spans="1:15" x14ac:dyDescent="0.3">
      <c r="A1803" s="1">
        <v>728</v>
      </c>
      <c r="B1803" s="1">
        <v>9</v>
      </c>
      <c r="C1803" s="2" t="s">
        <v>10</v>
      </c>
      <c r="D1803" s="2" t="s">
        <v>87</v>
      </c>
      <c r="E1803" s="3">
        <v>16</v>
      </c>
      <c r="F1803" s="3">
        <v>27</v>
      </c>
      <c r="G1803" s="1">
        <v>3</v>
      </c>
      <c r="H1803" s="1">
        <v>8</v>
      </c>
      <c r="I1803" s="2" t="s">
        <v>6</v>
      </c>
      <c r="J1803" s="7">
        <f>Tabla_cocina[[#This Row],[Precio Unitario]]*Tabla_cocina[[#This Row],[Cantidad Ordenada]]</f>
        <v>81</v>
      </c>
      <c r="K1803" s="7">
        <f>Tabla_cocina[[#This Row],[Total del Pedido]]</f>
        <v>81</v>
      </c>
      <c r="L1803" s="7">
        <f>Tabla_cocina[[#This Row],[Ganancia Bruta]]-Tabla_cocina[[#This Row],[Costo]]</f>
        <v>33</v>
      </c>
      <c r="M1803" s="7">
        <f>Tabla_cocina[[#This Row],[Costo Unitario]]*Tabla_cocina[[#This Row],[Cantidad Ordenada]]</f>
        <v>48</v>
      </c>
      <c r="N1803" s="12">
        <f>(Tabla_cocina[[#This Row],[Ganancia Neta]]/Tabla_cocina[[#This Row],[Costo]])</f>
        <v>0.6875</v>
      </c>
      <c r="O1803" s="17">
        <f>Tabla_cocina[[#This Row],[Tiempo de Preparacion]]/1440</f>
        <v>5.5555555555555558E-3</v>
      </c>
    </row>
    <row r="1804" spans="1:15" x14ac:dyDescent="0.3">
      <c r="A1804" s="1">
        <v>728</v>
      </c>
      <c r="B1804" s="1">
        <v>9</v>
      </c>
      <c r="C1804" s="2" t="s">
        <v>18</v>
      </c>
      <c r="D1804" s="2" t="s">
        <v>95</v>
      </c>
      <c r="E1804" s="3">
        <v>19</v>
      </c>
      <c r="F1804" s="3">
        <v>32</v>
      </c>
      <c r="G1804" s="1">
        <v>3</v>
      </c>
      <c r="H1804" s="1">
        <v>22</v>
      </c>
      <c r="I1804" s="2" t="s">
        <v>6</v>
      </c>
      <c r="J1804" s="7">
        <f>Tabla_cocina[[#This Row],[Precio Unitario]]*Tabla_cocina[[#This Row],[Cantidad Ordenada]]</f>
        <v>96</v>
      </c>
      <c r="K1804" s="7">
        <f>Tabla_cocina[[#This Row],[Total del Pedido]]</f>
        <v>96</v>
      </c>
      <c r="L1804" s="7">
        <f>Tabla_cocina[[#This Row],[Ganancia Bruta]]-Tabla_cocina[[#This Row],[Costo]]</f>
        <v>39</v>
      </c>
      <c r="M1804" s="7">
        <f>Tabla_cocina[[#This Row],[Costo Unitario]]*Tabla_cocina[[#This Row],[Cantidad Ordenada]]</f>
        <v>57</v>
      </c>
      <c r="N1804" s="12">
        <f>(Tabla_cocina[[#This Row],[Ganancia Neta]]/Tabla_cocina[[#This Row],[Costo]])</f>
        <v>0.68421052631578949</v>
      </c>
      <c r="O1804" s="17">
        <f>Tabla_cocina[[#This Row],[Tiempo de Preparacion]]/1440</f>
        <v>1.5277777777777777E-2</v>
      </c>
    </row>
    <row r="1805" spans="1:15" x14ac:dyDescent="0.3">
      <c r="A1805" s="1">
        <v>729</v>
      </c>
      <c r="B1805" s="1">
        <v>20</v>
      </c>
      <c r="C1805" s="2" t="s">
        <v>20</v>
      </c>
      <c r="D1805" s="2" t="s">
        <v>97</v>
      </c>
      <c r="E1805" s="3">
        <v>20</v>
      </c>
      <c r="F1805" s="3">
        <v>34</v>
      </c>
      <c r="G1805" s="1">
        <v>2</v>
      </c>
      <c r="H1805" s="1">
        <v>57</v>
      </c>
      <c r="I1805" s="2" t="s">
        <v>6</v>
      </c>
      <c r="J1805" s="7">
        <f>Tabla_cocina[[#This Row],[Precio Unitario]]*Tabla_cocina[[#This Row],[Cantidad Ordenada]]</f>
        <v>68</v>
      </c>
      <c r="K1805" s="7">
        <f>Tabla_cocina[[#This Row],[Total del Pedido]]</f>
        <v>68</v>
      </c>
      <c r="L1805" s="7">
        <f>Tabla_cocina[[#This Row],[Ganancia Bruta]]-Tabla_cocina[[#This Row],[Costo]]</f>
        <v>28</v>
      </c>
      <c r="M1805" s="7">
        <f>Tabla_cocina[[#This Row],[Costo Unitario]]*Tabla_cocina[[#This Row],[Cantidad Ordenada]]</f>
        <v>40</v>
      </c>
      <c r="N1805" s="12">
        <f>(Tabla_cocina[[#This Row],[Ganancia Neta]]/Tabla_cocina[[#This Row],[Costo]])</f>
        <v>0.7</v>
      </c>
      <c r="O1805" s="17">
        <f>Tabla_cocina[[#This Row],[Tiempo de Preparacion]]/1440</f>
        <v>3.9583333333333331E-2</v>
      </c>
    </row>
    <row r="1806" spans="1:15" x14ac:dyDescent="0.3">
      <c r="A1806" s="1">
        <v>729</v>
      </c>
      <c r="B1806" s="1">
        <v>20</v>
      </c>
      <c r="C1806" s="2" t="s">
        <v>21</v>
      </c>
      <c r="D1806" s="2" t="s">
        <v>98</v>
      </c>
      <c r="E1806" s="3">
        <v>12</v>
      </c>
      <c r="F1806" s="3">
        <v>20</v>
      </c>
      <c r="G1806" s="1">
        <v>3</v>
      </c>
      <c r="H1806" s="1">
        <v>8</v>
      </c>
      <c r="I1806" s="2" t="s">
        <v>8</v>
      </c>
      <c r="J1806" s="7">
        <f>Tabla_cocina[[#This Row],[Precio Unitario]]*Tabla_cocina[[#This Row],[Cantidad Ordenada]]</f>
        <v>60</v>
      </c>
      <c r="K1806" s="7">
        <f>Tabla_cocina[[#This Row],[Total del Pedido]]</f>
        <v>60</v>
      </c>
      <c r="L1806" s="7">
        <f>Tabla_cocina[[#This Row],[Ganancia Bruta]]-Tabla_cocina[[#This Row],[Costo]]</f>
        <v>24</v>
      </c>
      <c r="M1806" s="7">
        <f>Tabla_cocina[[#This Row],[Costo Unitario]]*Tabla_cocina[[#This Row],[Cantidad Ordenada]]</f>
        <v>36</v>
      </c>
      <c r="N1806" s="12">
        <f>(Tabla_cocina[[#This Row],[Ganancia Neta]]/Tabla_cocina[[#This Row],[Costo]])</f>
        <v>0.66666666666666663</v>
      </c>
      <c r="O1806" s="17">
        <f>Tabla_cocina[[#This Row],[Tiempo de Preparacion]]/1440</f>
        <v>5.5555555555555558E-3</v>
      </c>
    </row>
    <row r="1807" spans="1:15" x14ac:dyDescent="0.3">
      <c r="A1807" s="1">
        <v>730</v>
      </c>
      <c r="B1807" s="1">
        <v>8</v>
      </c>
      <c r="C1807" s="2" t="s">
        <v>7</v>
      </c>
      <c r="D1807" s="2" t="s">
        <v>85</v>
      </c>
      <c r="E1807" s="3">
        <v>18</v>
      </c>
      <c r="F1807" s="3">
        <v>30</v>
      </c>
      <c r="G1807" s="1">
        <v>3</v>
      </c>
      <c r="H1807" s="1">
        <v>32</v>
      </c>
      <c r="I1807" s="2" t="s">
        <v>8</v>
      </c>
      <c r="J1807" s="7">
        <f>Tabla_cocina[[#This Row],[Precio Unitario]]*Tabla_cocina[[#This Row],[Cantidad Ordenada]]</f>
        <v>90</v>
      </c>
      <c r="K1807" s="7">
        <f>Tabla_cocina[[#This Row],[Total del Pedido]]</f>
        <v>90</v>
      </c>
      <c r="L1807" s="7">
        <f>Tabla_cocina[[#This Row],[Ganancia Bruta]]-Tabla_cocina[[#This Row],[Costo]]</f>
        <v>36</v>
      </c>
      <c r="M1807" s="7">
        <f>Tabla_cocina[[#This Row],[Costo Unitario]]*Tabla_cocina[[#This Row],[Cantidad Ordenada]]</f>
        <v>54</v>
      </c>
      <c r="N1807" s="12">
        <f>(Tabla_cocina[[#This Row],[Ganancia Neta]]/Tabla_cocina[[#This Row],[Costo]])</f>
        <v>0.66666666666666663</v>
      </c>
      <c r="O1807" s="17">
        <f>Tabla_cocina[[#This Row],[Tiempo de Preparacion]]/1440</f>
        <v>2.2222222222222223E-2</v>
      </c>
    </row>
    <row r="1808" spans="1:15" x14ac:dyDescent="0.3">
      <c r="A1808" s="1">
        <v>730</v>
      </c>
      <c r="B1808" s="1">
        <v>8</v>
      </c>
      <c r="C1808" s="2" t="s">
        <v>5</v>
      </c>
      <c r="D1808" s="2" t="s">
        <v>84</v>
      </c>
      <c r="E1808" s="3">
        <v>14</v>
      </c>
      <c r="F1808" s="3">
        <v>24</v>
      </c>
      <c r="G1808" s="1">
        <v>1</v>
      </c>
      <c r="H1808" s="1">
        <v>47</v>
      </c>
      <c r="I1808" s="2" t="s">
        <v>8</v>
      </c>
      <c r="J1808" s="7">
        <f>Tabla_cocina[[#This Row],[Precio Unitario]]*Tabla_cocina[[#This Row],[Cantidad Ordenada]]</f>
        <v>24</v>
      </c>
      <c r="K1808" s="7">
        <f>Tabla_cocina[[#This Row],[Total del Pedido]]</f>
        <v>24</v>
      </c>
      <c r="L1808" s="7">
        <f>Tabla_cocina[[#This Row],[Ganancia Bruta]]-Tabla_cocina[[#This Row],[Costo]]</f>
        <v>10</v>
      </c>
      <c r="M1808" s="7">
        <f>Tabla_cocina[[#This Row],[Costo Unitario]]*Tabla_cocina[[#This Row],[Cantidad Ordenada]]</f>
        <v>14</v>
      </c>
      <c r="N1808" s="12">
        <f>(Tabla_cocina[[#This Row],[Ganancia Neta]]/Tabla_cocina[[#This Row],[Costo]])</f>
        <v>0.7142857142857143</v>
      </c>
      <c r="O1808" s="17">
        <f>Tabla_cocina[[#This Row],[Tiempo de Preparacion]]/1440</f>
        <v>3.2638888888888891E-2</v>
      </c>
    </row>
    <row r="1809" spans="1:15" x14ac:dyDescent="0.3">
      <c r="A1809" s="1">
        <v>731</v>
      </c>
      <c r="B1809" s="1">
        <v>17</v>
      </c>
      <c r="C1809" s="2" t="s">
        <v>18</v>
      </c>
      <c r="D1809" s="2" t="s">
        <v>95</v>
      </c>
      <c r="E1809" s="3">
        <v>19</v>
      </c>
      <c r="F1809" s="3">
        <v>32</v>
      </c>
      <c r="G1809" s="1">
        <v>2</v>
      </c>
      <c r="H1809" s="1">
        <v>47</v>
      </c>
      <c r="I1809" s="2" t="s">
        <v>8</v>
      </c>
      <c r="J1809" s="7">
        <f>Tabla_cocina[[#This Row],[Precio Unitario]]*Tabla_cocina[[#This Row],[Cantidad Ordenada]]</f>
        <v>64</v>
      </c>
      <c r="K1809" s="7">
        <f>Tabla_cocina[[#This Row],[Total del Pedido]]</f>
        <v>64</v>
      </c>
      <c r="L1809" s="7">
        <f>Tabla_cocina[[#This Row],[Ganancia Bruta]]-Tabla_cocina[[#This Row],[Costo]]</f>
        <v>26</v>
      </c>
      <c r="M1809" s="7">
        <f>Tabla_cocina[[#This Row],[Costo Unitario]]*Tabla_cocina[[#This Row],[Cantidad Ordenada]]</f>
        <v>38</v>
      </c>
      <c r="N1809" s="12">
        <f>(Tabla_cocina[[#This Row],[Ganancia Neta]]/Tabla_cocina[[#This Row],[Costo]])</f>
        <v>0.68421052631578949</v>
      </c>
      <c r="O1809" s="17">
        <f>Tabla_cocina[[#This Row],[Tiempo de Preparacion]]/1440</f>
        <v>3.2638888888888891E-2</v>
      </c>
    </row>
    <row r="1810" spans="1:15" x14ac:dyDescent="0.3">
      <c r="A1810" s="1">
        <v>732</v>
      </c>
      <c r="B1810" s="1">
        <v>12</v>
      </c>
      <c r="C1810" s="2" t="s">
        <v>11</v>
      </c>
      <c r="D1810" s="2" t="s">
        <v>88</v>
      </c>
      <c r="E1810" s="3">
        <v>25</v>
      </c>
      <c r="F1810" s="3">
        <v>40</v>
      </c>
      <c r="G1810" s="1">
        <v>3</v>
      </c>
      <c r="H1810" s="1">
        <v>29</v>
      </c>
      <c r="I1810" s="2" t="s">
        <v>6</v>
      </c>
      <c r="J1810" s="7">
        <f>Tabla_cocina[[#This Row],[Precio Unitario]]*Tabla_cocina[[#This Row],[Cantidad Ordenada]]</f>
        <v>120</v>
      </c>
      <c r="K1810" s="7">
        <f>Tabla_cocina[[#This Row],[Total del Pedido]]</f>
        <v>120</v>
      </c>
      <c r="L1810" s="7">
        <f>Tabla_cocina[[#This Row],[Ganancia Bruta]]-Tabla_cocina[[#This Row],[Costo]]</f>
        <v>45</v>
      </c>
      <c r="M1810" s="7">
        <f>Tabla_cocina[[#This Row],[Costo Unitario]]*Tabla_cocina[[#This Row],[Cantidad Ordenada]]</f>
        <v>75</v>
      </c>
      <c r="N1810" s="12">
        <f>(Tabla_cocina[[#This Row],[Ganancia Neta]]/Tabla_cocina[[#This Row],[Costo]])</f>
        <v>0.6</v>
      </c>
      <c r="O1810" s="17">
        <f>Tabla_cocina[[#This Row],[Tiempo de Preparacion]]/1440</f>
        <v>2.013888888888889E-2</v>
      </c>
    </row>
    <row r="1811" spans="1:15" x14ac:dyDescent="0.3">
      <c r="A1811" s="1">
        <v>732</v>
      </c>
      <c r="B1811" s="1">
        <v>12</v>
      </c>
      <c r="C1811" s="2" t="s">
        <v>25</v>
      </c>
      <c r="D1811" s="2" t="s">
        <v>102</v>
      </c>
      <c r="E1811" s="3">
        <v>15</v>
      </c>
      <c r="F1811" s="3">
        <v>26</v>
      </c>
      <c r="G1811" s="1">
        <v>3</v>
      </c>
      <c r="H1811" s="1">
        <v>36</v>
      </c>
      <c r="I1811" s="2" t="s">
        <v>8</v>
      </c>
      <c r="J1811" s="7">
        <f>Tabla_cocina[[#This Row],[Precio Unitario]]*Tabla_cocina[[#This Row],[Cantidad Ordenada]]</f>
        <v>78</v>
      </c>
      <c r="K1811" s="7">
        <f>Tabla_cocina[[#This Row],[Total del Pedido]]</f>
        <v>78</v>
      </c>
      <c r="L1811" s="7">
        <f>Tabla_cocina[[#This Row],[Ganancia Bruta]]-Tabla_cocina[[#This Row],[Costo]]</f>
        <v>33</v>
      </c>
      <c r="M1811" s="7">
        <f>Tabla_cocina[[#This Row],[Costo Unitario]]*Tabla_cocina[[#This Row],[Cantidad Ordenada]]</f>
        <v>45</v>
      </c>
      <c r="N1811" s="12">
        <f>(Tabla_cocina[[#This Row],[Ganancia Neta]]/Tabla_cocina[[#This Row],[Costo]])</f>
        <v>0.73333333333333328</v>
      </c>
      <c r="O1811" s="17">
        <f>Tabla_cocina[[#This Row],[Tiempo de Preparacion]]/1440</f>
        <v>2.5000000000000001E-2</v>
      </c>
    </row>
    <row r="1812" spans="1:15" x14ac:dyDescent="0.3">
      <c r="A1812" s="1">
        <v>732</v>
      </c>
      <c r="B1812" s="1">
        <v>12</v>
      </c>
      <c r="C1812" s="2" t="s">
        <v>12</v>
      </c>
      <c r="D1812" s="2" t="s">
        <v>89</v>
      </c>
      <c r="E1812" s="3">
        <v>22</v>
      </c>
      <c r="F1812" s="3">
        <v>36</v>
      </c>
      <c r="G1812" s="1">
        <v>3</v>
      </c>
      <c r="H1812" s="1">
        <v>56</v>
      </c>
      <c r="I1812" s="2" t="s">
        <v>8</v>
      </c>
      <c r="J1812" s="7">
        <f>Tabla_cocina[[#This Row],[Precio Unitario]]*Tabla_cocina[[#This Row],[Cantidad Ordenada]]</f>
        <v>108</v>
      </c>
      <c r="K1812" s="7">
        <f>Tabla_cocina[[#This Row],[Total del Pedido]]</f>
        <v>108</v>
      </c>
      <c r="L1812" s="7">
        <f>Tabla_cocina[[#This Row],[Ganancia Bruta]]-Tabla_cocina[[#This Row],[Costo]]</f>
        <v>42</v>
      </c>
      <c r="M1812" s="7">
        <f>Tabla_cocina[[#This Row],[Costo Unitario]]*Tabla_cocina[[#This Row],[Cantidad Ordenada]]</f>
        <v>66</v>
      </c>
      <c r="N1812" s="12">
        <f>(Tabla_cocina[[#This Row],[Ganancia Neta]]/Tabla_cocina[[#This Row],[Costo]])</f>
        <v>0.63636363636363635</v>
      </c>
      <c r="O1812" s="17">
        <f>Tabla_cocina[[#This Row],[Tiempo de Preparacion]]/1440</f>
        <v>3.888888888888889E-2</v>
      </c>
    </row>
    <row r="1813" spans="1:15" x14ac:dyDescent="0.3">
      <c r="A1813" s="1">
        <v>733</v>
      </c>
      <c r="B1813" s="1">
        <v>14</v>
      </c>
      <c r="C1813" s="2" t="s">
        <v>12</v>
      </c>
      <c r="D1813" s="2" t="s">
        <v>89</v>
      </c>
      <c r="E1813" s="3">
        <v>22</v>
      </c>
      <c r="F1813" s="3">
        <v>36</v>
      </c>
      <c r="G1813" s="1">
        <v>3</v>
      </c>
      <c r="H1813" s="1">
        <v>31</v>
      </c>
      <c r="I1813" s="2" t="s">
        <v>8</v>
      </c>
      <c r="J1813" s="7">
        <f>Tabla_cocina[[#This Row],[Precio Unitario]]*Tabla_cocina[[#This Row],[Cantidad Ordenada]]</f>
        <v>108</v>
      </c>
      <c r="K1813" s="7">
        <f>Tabla_cocina[[#This Row],[Total del Pedido]]</f>
        <v>108</v>
      </c>
      <c r="L1813" s="7">
        <f>Tabla_cocina[[#This Row],[Ganancia Bruta]]-Tabla_cocina[[#This Row],[Costo]]</f>
        <v>42</v>
      </c>
      <c r="M1813" s="7">
        <f>Tabla_cocina[[#This Row],[Costo Unitario]]*Tabla_cocina[[#This Row],[Cantidad Ordenada]]</f>
        <v>66</v>
      </c>
      <c r="N1813" s="12">
        <f>(Tabla_cocina[[#This Row],[Ganancia Neta]]/Tabla_cocina[[#This Row],[Costo]])</f>
        <v>0.63636363636363635</v>
      </c>
      <c r="O1813" s="17">
        <f>Tabla_cocina[[#This Row],[Tiempo de Preparacion]]/1440</f>
        <v>2.1527777777777778E-2</v>
      </c>
    </row>
    <row r="1814" spans="1:15" x14ac:dyDescent="0.3">
      <c r="A1814" s="1">
        <v>733</v>
      </c>
      <c r="B1814" s="1">
        <v>14</v>
      </c>
      <c r="C1814" s="2" t="s">
        <v>5</v>
      </c>
      <c r="D1814" s="2" t="s">
        <v>84</v>
      </c>
      <c r="E1814" s="3">
        <v>14</v>
      </c>
      <c r="F1814" s="3">
        <v>24</v>
      </c>
      <c r="G1814" s="1">
        <v>1</v>
      </c>
      <c r="H1814" s="1">
        <v>34</v>
      </c>
      <c r="I1814" s="2" t="s">
        <v>6</v>
      </c>
      <c r="J1814" s="7">
        <f>Tabla_cocina[[#This Row],[Precio Unitario]]*Tabla_cocina[[#This Row],[Cantidad Ordenada]]</f>
        <v>24</v>
      </c>
      <c r="K1814" s="7">
        <f>Tabla_cocina[[#This Row],[Total del Pedido]]</f>
        <v>24</v>
      </c>
      <c r="L1814" s="7">
        <f>Tabla_cocina[[#This Row],[Ganancia Bruta]]-Tabla_cocina[[#This Row],[Costo]]</f>
        <v>10</v>
      </c>
      <c r="M1814" s="7">
        <f>Tabla_cocina[[#This Row],[Costo Unitario]]*Tabla_cocina[[#This Row],[Cantidad Ordenada]]</f>
        <v>14</v>
      </c>
      <c r="N1814" s="12">
        <f>(Tabla_cocina[[#This Row],[Ganancia Neta]]/Tabla_cocina[[#This Row],[Costo]])</f>
        <v>0.7142857142857143</v>
      </c>
      <c r="O1814" s="17">
        <f>Tabla_cocina[[#This Row],[Tiempo de Preparacion]]/1440</f>
        <v>2.361111111111111E-2</v>
      </c>
    </row>
    <row r="1815" spans="1:15" x14ac:dyDescent="0.3">
      <c r="A1815" s="1">
        <v>733</v>
      </c>
      <c r="B1815" s="1">
        <v>14</v>
      </c>
      <c r="C1815" s="2" t="s">
        <v>10</v>
      </c>
      <c r="D1815" s="2" t="s">
        <v>87</v>
      </c>
      <c r="E1815" s="3">
        <v>16</v>
      </c>
      <c r="F1815" s="3">
        <v>27</v>
      </c>
      <c r="G1815" s="1">
        <v>2</v>
      </c>
      <c r="H1815" s="1">
        <v>9</v>
      </c>
      <c r="I1815" s="2" t="s">
        <v>8</v>
      </c>
      <c r="J1815" s="7">
        <f>Tabla_cocina[[#This Row],[Precio Unitario]]*Tabla_cocina[[#This Row],[Cantidad Ordenada]]</f>
        <v>54</v>
      </c>
      <c r="K1815" s="7">
        <f>Tabla_cocina[[#This Row],[Total del Pedido]]</f>
        <v>54</v>
      </c>
      <c r="L1815" s="7">
        <f>Tabla_cocina[[#This Row],[Ganancia Bruta]]-Tabla_cocina[[#This Row],[Costo]]</f>
        <v>22</v>
      </c>
      <c r="M1815" s="7">
        <f>Tabla_cocina[[#This Row],[Costo Unitario]]*Tabla_cocina[[#This Row],[Cantidad Ordenada]]</f>
        <v>32</v>
      </c>
      <c r="N1815" s="12">
        <f>(Tabla_cocina[[#This Row],[Ganancia Neta]]/Tabla_cocina[[#This Row],[Costo]])</f>
        <v>0.6875</v>
      </c>
      <c r="O1815" s="17">
        <f>Tabla_cocina[[#This Row],[Tiempo de Preparacion]]/1440</f>
        <v>6.2500000000000003E-3</v>
      </c>
    </row>
    <row r="1816" spans="1:15" x14ac:dyDescent="0.3">
      <c r="A1816" s="1">
        <v>734</v>
      </c>
      <c r="B1816" s="1">
        <v>14</v>
      </c>
      <c r="C1816" s="2" t="s">
        <v>18</v>
      </c>
      <c r="D1816" s="2" t="s">
        <v>95</v>
      </c>
      <c r="E1816" s="3">
        <v>19</v>
      </c>
      <c r="F1816" s="3">
        <v>32</v>
      </c>
      <c r="G1816" s="1">
        <v>3</v>
      </c>
      <c r="H1816" s="1">
        <v>11</v>
      </c>
      <c r="I1816" s="2" t="s">
        <v>8</v>
      </c>
      <c r="J1816" s="7">
        <f>Tabla_cocina[[#This Row],[Precio Unitario]]*Tabla_cocina[[#This Row],[Cantidad Ordenada]]</f>
        <v>96</v>
      </c>
      <c r="K1816" s="7">
        <f>Tabla_cocina[[#This Row],[Total del Pedido]]</f>
        <v>96</v>
      </c>
      <c r="L1816" s="7">
        <f>Tabla_cocina[[#This Row],[Ganancia Bruta]]-Tabla_cocina[[#This Row],[Costo]]</f>
        <v>39</v>
      </c>
      <c r="M1816" s="7">
        <f>Tabla_cocina[[#This Row],[Costo Unitario]]*Tabla_cocina[[#This Row],[Cantidad Ordenada]]</f>
        <v>57</v>
      </c>
      <c r="N1816" s="12">
        <f>(Tabla_cocina[[#This Row],[Ganancia Neta]]/Tabla_cocina[[#This Row],[Costo]])</f>
        <v>0.68421052631578949</v>
      </c>
      <c r="O1816" s="17">
        <f>Tabla_cocina[[#This Row],[Tiempo de Preparacion]]/1440</f>
        <v>7.6388888888888886E-3</v>
      </c>
    </row>
    <row r="1817" spans="1:15" x14ac:dyDescent="0.3">
      <c r="A1817" s="1">
        <v>734</v>
      </c>
      <c r="B1817" s="1">
        <v>14</v>
      </c>
      <c r="C1817" s="2" t="s">
        <v>5</v>
      </c>
      <c r="D1817" s="2" t="s">
        <v>84</v>
      </c>
      <c r="E1817" s="3">
        <v>14</v>
      </c>
      <c r="F1817" s="3">
        <v>24</v>
      </c>
      <c r="G1817" s="1">
        <v>1</v>
      </c>
      <c r="H1817" s="1">
        <v>16</v>
      </c>
      <c r="I1817" s="2" t="s">
        <v>6</v>
      </c>
      <c r="J1817" s="7">
        <f>Tabla_cocina[[#This Row],[Precio Unitario]]*Tabla_cocina[[#This Row],[Cantidad Ordenada]]</f>
        <v>24</v>
      </c>
      <c r="K1817" s="7">
        <f>Tabla_cocina[[#This Row],[Total del Pedido]]</f>
        <v>24</v>
      </c>
      <c r="L1817" s="7">
        <f>Tabla_cocina[[#This Row],[Ganancia Bruta]]-Tabla_cocina[[#This Row],[Costo]]</f>
        <v>10</v>
      </c>
      <c r="M1817" s="7">
        <f>Tabla_cocina[[#This Row],[Costo Unitario]]*Tabla_cocina[[#This Row],[Cantidad Ordenada]]</f>
        <v>14</v>
      </c>
      <c r="N1817" s="12">
        <f>(Tabla_cocina[[#This Row],[Ganancia Neta]]/Tabla_cocina[[#This Row],[Costo]])</f>
        <v>0.7142857142857143</v>
      </c>
      <c r="O1817" s="17">
        <f>Tabla_cocina[[#This Row],[Tiempo de Preparacion]]/1440</f>
        <v>1.1111111111111112E-2</v>
      </c>
    </row>
    <row r="1818" spans="1:15" x14ac:dyDescent="0.3">
      <c r="A1818" s="1">
        <v>734</v>
      </c>
      <c r="B1818" s="1">
        <v>14</v>
      </c>
      <c r="C1818" s="2" t="s">
        <v>16</v>
      </c>
      <c r="D1818" s="2" t="s">
        <v>93</v>
      </c>
      <c r="E1818" s="3">
        <v>11</v>
      </c>
      <c r="F1818" s="3">
        <v>19</v>
      </c>
      <c r="G1818" s="1">
        <v>1</v>
      </c>
      <c r="H1818" s="1">
        <v>25</v>
      </c>
      <c r="I1818" s="2" t="s">
        <v>6</v>
      </c>
      <c r="J1818" s="7">
        <f>Tabla_cocina[[#This Row],[Precio Unitario]]*Tabla_cocina[[#This Row],[Cantidad Ordenada]]</f>
        <v>19</v>
      </c>
      <c r="K1818" s="7">
        <f>Tabla_cocina[[#This Row],[Total del Pedido]]</f>
        <v>19</v>
      </c>
      <c r="L1818" s="7">
        <f>Tabla_cocina[[#This Row],[Ganancia Bruta]]-Tabla_cocina[[#This Row],[Costo]]</f>
        <v>8</v>
      </c>
      <c r="M1818" s="7">
        <f>Tabla_cocina[[#This Row],[Costo Unitario]]*Tabla_cocina[[#This Row],[Cantidad Ordenada]]</f>
        <v>11</v>
      </c>
      <c r="N1818" s="12">
        <f>(Tabla_cocina[[#This Row],[Ganancia Neta]]/Tabla_cocina[[#This Row],[Costo]])</f>
        <v>0.72727272727272729</v>
      </c>
      <c r="O1818" s="17">
        <f>Tabla_cocina[[#This Row],[Tiempo de Preparacion]]/1440</f>
        <v>1.7361111111111112E-2</v>
      </c>
    </row>
    <row r="1819" spans="1:15" x14ac:dyDescent="0.3">
      <c r="A1819" s="1">
        <v>735</v>
      </c>
      <c r="B1819" s="1">
        <v>20</v>
      </c>
      <c r="C1819" s="2" t="s">
        <v>22</v>
      </c>
      <c r="D1819" s="2" t="s">
        <v>99</v>
      </c>
      <c r="E1819" s="3">
        <v>14</v>
      </c>
      <c r="F1819" s="3">
        <v>23</v>
      </c>
      <c r="G1819" s="1">
        <v>2</v>
      </c>
      <c r="H1819" s="1">
        <v>30</v>
      </c>
      <c r="I1819" s="2" t="s">
        <v>8</v>
      </c>
      <c r="J1819" s="7">
        <f>Tabla_cocina[[#This Row],[Precio Unitario]]*Tabla_cocina[[#This Row],[Cantidad Ordenada]]</f>
        <v>46</v>
      </c>
      <c r="K1819" s="7">
        <f>Tabla_cocina[[#This Row],[Total del Pedido]]</f>
        <v>46</v>
      </c>
      <c r="L1819" s="7">
        <f>Tabla_cocina[[#This Row],[Ganancia Bruta]]-Tabla_cocina[[#This Row],[Costo]]</f>
        <v>18</v>
      </c>
      <c r="M1819" s="7">
        <f>Tabla_cocina[[#This Row],[Costo Unitario]]*Tabla_cocina[[#This Row],[Cantidad Ordenada]]</f>
        <v>28</v>
      </c>
      <c r="N1819" s="12">
        <f>(Tabla_cocina[[#This Row],[Ganancia Neta]]/Tabla_cocina[[#This Row],[Costo]])</f>
        <v>0.6428571428571429</v>
      </c>
      <c r="O1819" s="17">
        <f>Tabla_cocina[[#This Row],[Tiempo de Preparacion]]/1440</f>
        <v>2.0833333333333332E-2</v>
      </c>
    </row>
    <row r="1820" spans="1:15" x14ac:dyDescent="0.3">
      <c r="A1820" s="1">
        <v>735</v>
      </c>
      <c r="B1820" s="1">
        <v>20</v>
      </c>
      <c r="C1820" s="2" t="s">
        <v>18</v>
      </c>
      <c r="D1820" s="2" t="s">
        <v>95</v>
      </c>
      <c r="E1820" s="3">
        <v>19</v>
      </c>
      <c r="F1820" s="3">
        <v>32</v>
      </c>
      <c r="G1820" s="1">
        <v>3</v>
      </c>
      <c r="H1820" s="1">
        <v>57</v>
      </c>
      <c r="I1820" s="2" t="s">
        <v>6</v>
      </c>
      <c r="J1820" s="7">
        <f>Tabla_cocina[[#This Row],[Precio Unitario]]*Tabla_cocina[[#This Row],[Cantidad Ordenada]]</f>
        <v>96</v>
      </c>
      <c r="K1820" s="7">
        <f>Tabla_cocina[[#This Row],[Total del Pedido]]</f>
        <v>96</v>
      </c>
      <c r="L1820" s="7">
        <f>Tabla_cocina[[#This Row],[Ganancia Bruta]]-Tabla_cocina[[#This Row],[Costo]]</f>
        <v>39</v>
      </c>
      <c r="M1820" s="7">
        <f>Tabla_cocina[[#This Row],[Costo Unitario]]*Tabla_cocina[[#This Row],[Cantidad Ordenada]]</f>
        <v>57</v>
      </c>
      <c r="N1820" s="12">
        <f>(Tabla_cocina[[#This Row],[Ganancia Neta]]/Tabla_cocina[[#This Row],[Costo]])</f>
        <v>0.68421052631578949</v>
      </c>
      <c r="O1820" s="17">
        <f>Tabla_cocina[[#This Row],[Tiempo de Preparacion]]/1440</f>
        <v>3.9583333333333331E-2</v>
      </c>
    </row>
    <row r="1821" spans="1:15" x14ac:dyDescent="0.3">
      <c r="A1821" s="1">
        <v>736</v>
      </c>
      <c r="B1821" s="1">
        <v>17</v>
      </c>
      <c r="C1821" s="2" t="s">
        <v>19</v>
      </c>
      <c r="D1821" s="2" t="s">
        <v>96</v>
      </c>
      <c r="E1821" s="3">
        <v>13</v>
      </c>
      <c r="F1821" s="3">
        <v>22</v>
      </c>
      <c r="G1821" s="1">
        <v>3</v>
      </c>
      <c r="H1821" s="1">
        <v>22</v>
      </c>
      <c r="I1821" s="2" t="s">
        <v>8</v>
      </c>
      <c r="J1821" s="7">
        <f>Tabla_cocina[[#This Row],[Precio Unitario]]*Tabla_cocina[[#This Row],[Cantidad Ordenada]]</f>
        <v>66</v>
      </c>
      <c r="K1821" s="7">
        <f>Tabla_cocina[[#This Row],[Total del Pedido]]</f>
        <v>66</v>
      </c>
      <c r="L1821" s="7">
        <f>Tabla_cocina[[#This Row],[Ganancia Bruta]]-Tabla_cocina[[#This Row],[Costo]]</f>
        <v>27</v>
      </c>
      <c r="M1821" s="7">
        <f>Tabla_cocina[[#This Row],[Costo Unitario]]*Tabla_cocina[[#This Row],[Cantidad Ordenada]]</f>
        <v>39</v>
      </c>
      <c r="N1821" s="12">
        <f>(Tabla_cocina[[#This Row],[Ganancia Neta]]/Tabla_cocina[[#This Row],[Costo]])</f>
        <v>0.69230769230769229</v>
      </c>
      <c r="O1821" s="17">
        <f>Tabla_cocina[[#This Row],[Tiempo de Preparacion]]/1440</f>
        <v>1.5277777777777777E-2</v>
      </c>
    </row>
    <row r="1822" spans="1:15" x14ac:dyDescent="0.3">
      <c r="A1822" s="1">
        <v>736</v>
      </c>
      <c r="B1822" s="1">
        <v>17</v>
      </c>
      <c r="C1822" s="2" t="s">
        <v>15</v>
      </c>
      <c r="D1822" s="2" t="s">
        <v>92</v>
      </c>
      <c r="E1822" s="3">
        <v>16</v>
      </c>
      <c r="F1822" s="3">
        <v>28</v>
      </c>
      <c r="G1822" s="1">
        <v>2</v>
      </c>
      <c r="H1822" s="1">
        <v>43</v>
      </c>
      <c r="I1822" s="2" t="s">
        <v>6</v>
      </c>
      <c r="J1822" s="7">
        <f>Tabla_cocina[[#This Row],[Precio Unitario]]*Tabla_cocina[[#This Row],[Cantidad Ordenada]]</f>
        <v>56</v>
      </c>
      <c r="K1822" s="7">
        <f>Tabla_cocina[[#This Row],[Total del Pedido]]</f>
        <v>56</v>
      </c>
      <c r="L1822" s="7">
        <f>Tabla_cocina[[#This Row],[Ganancia Bruta]]-Tabla_cocina[[#This Row],[Costo]]</f>
        <v>24</v>
      </c>
      <c r="M1822" s="7">
        <f>Tabla_cocina[[#This Row],[Costo Unitario]]*Tabla_cocina[[#This Row],[Cantidad Ordenada]]</f>
        <v>32</v>
      </c>
      <c r="N1822" s="12">
        <f>(Tabla_cocina[[#This Row],[Ganancia Neta]]/Tabla_cocina[[#This Row],[Costo]])</f>
        <v>0.75</v>
      </c>
      <c r="O1822" s="17">
        <f>Tabla_cocina[[#This Row],[Tiempo de Preparacion]]/1440</f>
        <v>2.9861111111111113E-2</v>
      </c>
    </row>
    <row r="1823" spans="1:15" x14ac:dyDescent="0.3">
      <c r="A1823" s="1">
        <v>736</v>
      </c>
      <c r="B1823" s="1">
        <v>17</v>
      </c>
      <c r="C1823" s="2" t="s">
        <v>9</v>
      </c>
      <c r="D1823" s="2" t="s">
        <v>86</v>
      </c>
      <c r="E1823" s="3">
        <v>19</v>
      </c>
      <c r="F1823" s="3">
        <v>31</v>
      </c>
      <c r="G1823" s="1">
        <v>3</v>
      </c>
      <c r="H1823" s="1">
        <v>27</v>
      </c>
      <c r="I1823" s="2" t="s">
        <v>8</v>
      </c>
      <c r="J1823" s="7">
        <f>Tabla_cocina[[#This Row],[Precio Unitario]]*Tabla_cocina[[#This Row],[Cantidad Ordenada]]</f>
        <v>93</v>
      </c>
      <c r="K1823" s="7">
        <f>Tabla_cocina[[#This Row],[Total del Pedido]]</f>
        <v>93</v>
      </c>
      <c r="L1823" s="7">
        <f>Tabla_cocina[[#This Row],[Ganancia Bruta]]-Tabla_cocina[[#This Row],[Costo]]</f>
        <v>36</v>
      </c>
      <c r="M1823" s="7">
        <f>Tabla_cocina[[#This Row],[Costo Unitario]]*Tabla_cocina[[#This Row],[Cantidad Ordenada]]</f>
        <v>57</v>
      </c>
      <c r="N1823" s="12">
        <f>(Tabla_cocina[[#This Row],[Ganancia Neta]]/Tabla_cocina[[#This Row],[Costo]])</f>
        <v>0.63157894736842102</v>
      </c>
      <c r="O1823" s="17">
        <f>Tabla_cocina[[#This Row],[Tiempo de Preparacion]]/1440</f>
        <v>1.8749999999999999E-2</v>
      </c>
    </row>
    <row r="1824" spans="1:15" x14ac:dyDescent="0.3">
      <c r="A1824" s="1">
        <v>737</v>
      </c>
      <c r="B1824" s="1">
        <v>6</v>
      </c>
      <c r="C1824" s="2" t="s">
        <v>13</v>
      </c>
      <c r="D1824" s="2" t="s">
        <v>90</v>
      </c>
      <c r="E1824" s="3">
        <v>17</v>
      </c>
      <c r="F1824" s="3">
        <v>29</v>
      </c>
      <c r="G1824" s="1">
        <v>2</v>
      </c>
      <c r="H1824" s="1">
        <v>17</v>
      </c>
      <c r="I1824" s="2" t="s">
        <v>8</v>
      </c>
      <c r="J1824" s="7">
        <f>Tabla_cocina[[#This Row],[Precio Unitario]]*Tabla_cocina[[#This Row],[Cantidad Ordenada]]</f>
        <v>58</v>
      </c>
      <c r="K1824" s="7">
        <f>Tabla_cocina[[#This Row],[Total del Pedido]]</f>
        <v>58</v>
      </c>
      <c r="L1824" s="7">
        <f>Tabla_cocina[[#This Row],[Ganancia Bruta]]-Tabla_cocina[[#This Row],[Costo]]</f>
        <v>24</v>
      </c>
      <c r="M1824" s="7">
        <f>Tabla_cocina[[#This Row],[Costo Unitario]]*Tabla_cocina[[#This Row],[Cantidad Ordenada]]</f>
        <v>34</v>
      </c>
      <c r="N1824" s="12">
        <f>(Tabla_cocina[[#This Row],[Ganancia Neta]]/Tabla_cocina[[#This Row],[Costo]])</f>
        <v>0.70588235294117652</v>
      </c>
      <c r="O1824" s="17">
        <f>Tabla_cocina[[#This Row],[Tiempo de Preparacion]]/1440</f>
        <v>1.1805555555555555E-2</v>
      </c>
    </row>
    <row r="1825" spans="1:15" x14ac:dyDescent="0.3">
      <c r="A1825" s="1">
        <v>737</v>
      </c>
      <c r="B1825" s="1">
        <v>6</v>
      </c>
      <c r="C1825" s="2" t="s">
        <v>7</v>
      </c>
      <c r="D1825" s="2" t="s">
        <v>85</v>
      </c>
      <c r="E1825" s="3">
        <v>18</v>
      </c>
      <c r="F1825" s="3">
        <v>30</v>
      </c>
      <c r="G1825" s="1">
        <v>2</v>
      </c>
      <c r="H1825" s="1">
        <v>5</v>
      </c>
      <c r="I1825" s="2" t="s">
        <v>6</v>
      </c>
      <c r="J1825" s="7">
        <f>Tabla_cocina[[#This Row],[Precio Unitario]]*Tabla_cocina[[#This Row],[Cantidad Ordenada]]</f>
        <v>60</v>
      </c>
      <c r="K1825" s="7">
        <f>Tabla_cocina[[#This Row],[Total del Pedido]]</f>
        <v>60</v>
      </c>
      <c r="L1825" s="7">
        <f>Tabla_cocina[[#This Row],[Ganancia Bruta]]-Tabla_cocina[[#This Row],[Costo]]</f>
        <v>24</v>
      </c>
      <c r="M1825" s="7">
        <f>Tabla_cocina[[#This Row],[Costo Unitario]]*Tabla_cocina[[#This Row],[Cantidad Ordenada]]</f>
        <v>36</v>
      </c>
      <c r="N1825" s="12">
        <f>(Tabla_cocina[[#This Row],[Ganancia Neta]]/Tabla_cocina[[#This Row],[Costo]])</f>
        <v>0.66666666666666663</v>
      </c>
      <c r="O1825" s="17">
        <f>Tabla_cocina[[#This Row],[Tiempo de Preparacion]]/1440</f>
        <v>3.472222222222222E-3</v>
      </c>
    </row>
    <row r="1826" spans="1:15" x14ac:dyDescent="0.3">
      <c r="A1826" s="1">
        <v>738</v>
      </c>
      <c r="B1826" s="1">
        <v>15</v>
      </c>
      <c r="C1826" s="2" t="s">
        <v>25</v>
      </c>
      <c r="D1826" s="2" t="s">
        <v>102</v>
      </c>
      <c r="E1826" s="3">
        <v>15</v>
      </c>
      <c r="F1826" s="3">
        <v>26</v>
      </c>
      <c r="G1826" s="1">
        <v>2</v>
      </c>
      <c r="H1826" s="1">
        <v>59</v>
      </c>
      <c r="I1826" s="2" t="s">
        <v>6</v>
      </c>
      <c r="J1826" s="7">
        <f>Tabla_cocina[[#This Row],[Precio Unitario]]*Tabla_cocina[[#This Row],[Cantidad Ordenada]]</f>
        <v>52</v>
      </c>
      <c r="K1826" s="7">
        <f>Tabla_cocina[[#This Row],[Total del Pedido]]</f>
        <v>52</v>
      </c>
      <c r="L1826" s="7">
        <f>Tabla_cocina[[#This Row],[Ganancia Bruta]]-Tabla_cocina[[#This Row],[Costo]]</f>
        <v>22</v>
      </c>
      <c r="M1826" s="7">
        <f>Tabla_cocina[[#This Row],[Costo Unitario]]*Tabla_cocina[[#This Row],[Cantidad Ordenada]]</f>
        <v>30</v>
      </c>
      <c r="N1826" s="12">
        <f>(Tabla_cocina[[#This Row],[Ganancia Neta]]/Tabla_cocina[[#This Row],[Costo]])</f>
        <v>0.73333333333333328</v>
      </c>
      <c r="O1826" s="17">
        <f>Tabla_cocina[[#This Row],[Tiempo de Preparacion]]/1440</f>
        <v>4.0972222222222222E-2</v>
      </c>
    </row>
    <row r="1827" spans="1:15" x14ac:dyDescent="0.3">
      <c r="A1827" s="1">
        <v>738</v>
      </c>
      <c r="B1827" s="1">
        <v>15</v>
      </c>
      <c r="C1827" s="2" t="s">
        <v>15</v>
      </c>
      <c r="D1827" s="2" t="s">
        <v>92</v>
      </c>
      <c r="E1827" s="3">
        <v>16</v>
      </c>
      <c r="F1827" s="3">
        <v>28</v>
      </c>
      <c r="G1827" s="1">
        <v>1</v>
      </c>
      <c r="H1827" s="1">
        <v>15</v>
      </c>
      <c r="I1827" s="2" t="s">
        <v>6</v>
      </c>
      <c r="J1827" s="7">
        <f>Tabla_cocina[[#This Row],[Precio Unitario]]*Tabla_cocina[[#This Row],[Cantidad Ordenada]]</f>
        <v>28</v>
      </c>
      <c r="K1827" s="7">
        <f>Tabla_cocina[[#This Row],[Total del Pedido]]</f>
        <v>28</v>
      </c>
      <c r="L1827" s="7">
        <f>Tabla_cocina[[#This Row],[Ganancia Bruta]]-Tabla_cocina[[#This Row],[Costo]]</f>
        <v>12</v>
      </c>
      <c r="M1827" s="7">
        <f>Tabla_cocina[[#This Row],[Costo Unitario]]*Tabla_cocina[[#This Row],[Cantidad Ordenada]]</f>
        <v>16</v>
      </c>
      <c r="N1827" s="12">
        <f>(Tabla_cocina[[#This Row],[Ganancia Neta]]/Tabla_cocina[[#This Row],[Costo]])</f>
        <v>0.75</v>
      </c>
      <c r="O1827" s="17">
        <f>Tabla_cocina[[#This Row],[Tiempo de Preparacion]]/1440</f>
        <v>1.0416666666666666E-2</v>
      </c>
    </row>
    <row r="1828" spans="1:15" x14ac:dyDescent="0.3">
      <c r="A1828" s="1">
        <v>738</v>
      </c>
      <c r="B1828" s="1">
        <v>15</v>
      </c>
      <c r="C1828" s="2" t="s">
        <v>24</v>
      </c>
      <c r="D1828" s="2" t="s">
        <v>101</v>
      </c>
      <c r="E1828" s="3">
        <v>10</v>
      </c>
      <c r="F1828" s="3">
        <v>18</v>
      </c>
      <c r="G1828" s="1">
        <v>3</v>
      </c>
      <c r="H1828" s="1">
        <v>20</v>
      </c>
      <c r="I1828" s="2" t="s">
        <v>8</v>
      </c>
      <c r="J1828" s="7">
        <f>Tabla_cocina[[#This Row],[Precio Unitario]]*Tabla_cocina[[#This Row],[Cantidad Ordenada]]</f>
        <v>54</v>
      </c>
      <c r="K1828" s="7">
        <f>Tabla_cocina[[#This Row],[Total del Pedido]]</f>
        <v>54</v>
      </c>
      <c r="L1828" s="7">
        <f>Tabla_cocina[[#This Row],[Ganancia Bruta]]-Tabla_cocina[[#This Row],[Costo]]</f>
        <v>24</v>
      </c>
      <c r="M1828" s="7">
        <f>Tabla_cocina[[#This Row],[Costo Unitario]]*Tabla_cocina[[#This Row],[Cantidad Ordenada]]</f>
        <v>30</v>
      </c>
      <c r="N1828" s="12">
        <f>(Tabla_cocina[[#This Row],[Ganancia Neta]]/Tabla_cocina[[#This Row],[Costo]])</f>
        <v>0.8</v>
      </c>
      <c r="O1828" s="17">
        <f>Tabla_cocina[[#This Row],[Tiempo de Preparacion]]/1440</f>
        <v>1.3888888888888888E-2</v>
      </c>
    </row>
    <row r="1829" spans="1:15" x14ac:dyDescent="0.3">
      <c r="A1829" s="1">
        <v>739</v>
      </c>
      <c r="B1829" s="1">
        <v>10</v>
      </c>
      <c r="C1829" s="2" t="s">
        <v>22</v>
      </c>
      <c r="D1829" s="2" t="s">
        <v>99</v>
      </c>
      <c r="E1829" s="3">
        <v>14</v>
      </c>
      <c r="F1829" s="3">
        <v>23</v>
      </c>
      <c r="G1829" s="1">
        <v>2</v>
      </c>
      <c r="H1829" s="1">
        <v>54</v>
      </c>
      <c r="I1829" s="2" t="s">
        <v>6</v>
      </c>
      <c r="J1829" s="7">
        <f>Tabla_cocina[[#This Row],[Precio Unitario]]*Tabla_cocina[[#This Row],[Cantidad Ordenada]]</f>
        <v>46</v>
      </c>
      <c r="K1829" s="7">
        <f>Tabla_cocina[[#This Row],[Total del Pedido]]</f>
        <v>46</v>
      </c>
      <c r="L1829" s="7">
        <f>Tabla_cocina[[#This Row],[Ganancia Bruta]]-Tabla_cocina[[#This Row],[Costo]]</f>
        <v>18</v>
      </c>
      <c r="M1829" s="7">
        <f>Tabla_cocina[[#This Row],[Costo Unitario]]*Tabla_cocina[[#This Row],[Cantidad Ordenada]]</f>
        <v>28</v>
      </c>
      <c r="N1829" s="12">
        <f>(Tabla_cocina[[#This Row],[Ganancia Neta]]/Tabla_cocina[[#This Row],[Costo]])</f>
        <v>0.6428571428571429</v>
      </c>
      <c r="O1829" s="17">
        <f>Tabla_cocina[[#This Row],[Tiempo de Preparacion]]/1440</f>
        <v>3.7499999999999999E-2</v>
      </c>
    </row>
    <row r="1830" spans="1:15" x14ac:dyDescent="0.3">
      <c r="A1830" s="1">
        <v>740</v>
      </c>
      <c r="B1830" s="1">
        <v>16</v>
      </c>
      <c r="C1830" s="2" t="s">
        <v>15</v>
      </c>
      <c r="D1830" s="2" t="s">
        <v>92</v>
      </c>
      <c r="E1830" s="3">
        <v>16</v>
      </c>
      <c r="F1830" s="3">
        <v>28</v>
      </c>
      <c r="G1830" s="1">
        <v>3</v>
      </c>
      <c r="H1830" s="1">
        <v>31</v>
      </c>
      <c r="I1830" s="2" t="s">
        <v>6</v>
      </c>
      <c r="J1830" s="7">
        <f>Tabla_cocina[[#This Row],[Precio Unitario]]*Tabla_cocina[[#This Row],[Cantidad Ordenada]]</f>
        <v>84</v>
      </c>
      <c r="K1830" s="7">
        <f>Tabla_cocina[[#This Row],[Total del Pedido]]</f>
        <v>84</v>
      </c>
      <c r="L1830" s="7">
        <f>Tabla_cocina[[#This Row],[Ganancia Bruta]]-Tabla_cocina[[#This Row],[Costo]]</f>
        <v>36</v>
      </c>
      <c r="M1830" s="7">
        <f>Tabla_cocina[[#This Row],[Costo Unitario]]*Tabla_cocina[[#This Row],[Cantidad Ordenada]]</f>
        <v>48</v>
      </c>
      <c r="N1830" s="12">
        <f>(Tabla_cocina[[#This Row],[Ganancia Neta]]/Tabla_cocina[[#This Row],[Costo]])</f>
        <v>0.75</v>
      </c>
      <c r="O1830" s="17">
        <f>Tabla_cocina[[#This Row],[Tiempo de Preparacion]]/1440</f>
        <v>2.1527777777777778E-2</v>
      </c>
    </row>
    <row r="1831" spans="1:15" x14ac:dyDescent="0.3">
      <c r="A1831" s="1">
        <v>740</v>
      </c>
      <c r="B1831" s="1">
        <v>16</v>
      </c>
      <c r="C1831" s="2" t="s">
        <v>18</v>
      </c>
      <c r="D1831" s="2" t="s">
        <v>95</v>
      </c>
      <c r="E1831" s="3">
        <v>19</v>
      </c>
      <c r="F1831" s="3">
        <v>32</v>
      </c>
      <c r="G1831" s="1">
        <v>1</v>
      </c>
      <c r="H1831" s="1">
        <v>16</v>
      </c>
      <c r="I1831" s="2" t="s">
        <v>8</v>
      </c>
      <c r="J1831" s="7">
        <f>Tabla_cocina[[#This Row],[Precio Unitario]]*Tabla_cocina[[#This Row],[Cantidad Ordenada]]</f>
        <v>32</v>
      </c>
      <c r="K1831" s="7">
        <f>Tabla_cocina[[#This Row],[Total del Pedido]]</f>
        <v>32</v>
      </c>
      <c r="L1831" s="7">
        <f>Tabla_cocina[[#This Row],[Ganancia Bruta]]-Tabla_cocina[[#This Row],[Costo]]</f>
        <v>13</v>
      </c>
      <c r="M1831" s="7">
        <f>Tabla_cocina[[#This Row],[Costo Unitario]]*Tabla_cocina[[#This Row],[Cantidad Ordenada]]</f>
        <v>19</v>
      </c>
      <c r="N1831" s="12">
        <f>(Tabla_cocina[[#This Row],[Ganancia Neta]]/Tabla_cocina[[#This Row],[Costo]])</f>
        <v>0.68421052631578949</v>
      </c>
      <c r="O1831" s="17">
        <f>Tabla_cocina[[#This Row],[Tiempo de Preparacion]]/1440</f>
        <v>1.1111111111111112E-2</v>
      </c>
    </row>
    <row r="1832" spans="1:15" x14ac:dyDescent="0.3">
      <c r="A1832" s="1">
        <v>740</v>
      </c>
      <c r="B1832" s="1">
        <v>16</v>
      </c>
      <c r="C1832" s="2" t="s">
        <v>12</v>
      </c>
      <c r="D1832" s="2" t="s">
        <v>89</v>
      </c>
      <c r="E1832" s="3">
        <v>22</v>
      </c>
      <c r="F1832" s="3">
        <v>36</v>
      </c>
      <c r="G1832" s="1">
        <v>3</v>
      </c>
      <c r="H1832" s="1">
        <v>45</v>
      </c>
      <c r="I1832" s="2" t="s">
        <v>8</v>
      </c>
      <c r="J1832" s="7">
        <f>Tabla_cocina[[#This Row],[Precio Unitario]]*Tabla_cocina[[#This Row],[Cantidad Ordenada]]</f>
        <v>108</v>
      </c>
      <c r="K1832" s="7">
        <f>Tabla_cocina[[#This Row],[Total del Pedido]]</f>
        <v>108</v>
      </c>
      <c r="L1832" s="7">
        <f>Tabla_cocina[[#This Row],[Ganancia Bruta]]-Tabla_cocina[[#This Row],[Costo]]</f>
        <v>42</v>
      </c>
      <c r="M1832" s="7">
        <f>Tabla_cocina[[#This Row],[Costo Unitario]]*Tabla_cocina[[#This Row],[Cantidad Ordenada]]</f>
        <v>66</v>
      </c>
      <c r="N1832" s="12">
        <f>(Tabla_cocina[[#This Row],[Ganancia Neta]]/Tabla_cocina[[#This Row],[Costo]])</f>
        <v>0.63636363636363635</v>
      </c>
      <c r="O1832" s="17">
        <f>Tabla_cocina[[#This Row],[Tiempo de Preparacion]]/1440</f>
        <v>3.125E-2</v>
      </c>
    </row>
    <row r="1833" spans="1:15" x14ac:dyDescent="0.3">
      <c r="A1833" s="1">
        <v>740</v>
      </c>
      <c r="B1833" s="1">
        <v>16</v>
      </c>
      <c r="C1833" s="2" t="s">
        <v>22</v>
      </c>
      <c r="D1833" s="2" t="s">
        <v>99</v>
      </c>
      <c r="E1833" s="3">
        <v>14</v>
      </c>
      <c r="F1833" s="3">
        <v>23</v>
      </c>
      <c r="G1833" s="1">
        <v>3</v>
      </c>
      <c r="H1833" s="1">
        <v>21</v>
      </c>
      <c r="I1833" s="2" t="s">
        <v>8</v>
      </c>
      <c r="J1833" s="7">
        <f>Tabla_cocina[[#This Row],[Precio Unitario]]*Tabla_cocina[[#This Row],[Cantidad Ordenada]]</f>
        <v>69</v>
      </c>
      <c r="K1833" s="7">
        <f>Tabla_cocina[[#This Row],[Total del Pedido]]</f>
        <v>69</v>
      </c>
      <c r="L1833" s="7">
        <f>Tabla_cocina[[#This Row],[Ganancia Bruta]]-Tabla_cocina[[#This Row],[Costo]]</f>
        <v>27</v>
      </c>
      <c r="M1833" s="7">
        <f>Tabla_cocina[[#This Row],[Costo Unitario]]*Tabla_cocina[[#This Row],[Cantidad Ordenada]]</f>
        <v>42</v>
      </c>
      <c r="N1833" s="12">
        <f>(Tabla_cocina[[#This Row],[Ganancia Neta]]/Tabla_cocina[[#This Row],[Costo]])</f>
        <v>0.6428571428571429</v>
      </c>
      <c r="O1833" s="17">
        <f>Tabla_cocina[[#This Row],[Tiempo de Preparacion]]/1440</f>
        <v>1.4583333333333334E-2</v>
      </c>
    </row>
    <row r="1834" spans="1:15" x14ac:dyDescent="0.3">
      <c r="A1834" s="1">
        <v>741</v>
      </c>
      <c r="B1834" s="1">
        <v>14</v>
      </c>
      <c r="C1834" s="2" t="s">
        <v>5</v>
      </c>
      <c r="D1834" s="2" t="s">
        <v>84</v>
      </c>
      <c r="E1834" s="3">
        <v>14</v>
      </c>
      <c r="F1834" s="3">
        <v>24</v>
      </c>
      <c r="G1834" s="1">
        <v>3</v>
      </c>
      <c r="H1834" s="1">
        <v>52</v>
      </c>
      <c r="I1834" s="2" t="s">
        <v>8</v>
      </c>
      <c r="J1834" s="7">
        <f>Tabla_cocina[[#This Row],[Precio Unitario]]*Tabla_cocina[[#This Row],[Cantidad Ordenada]]</f>
        <v>72</v>
      </c>
      <c r="K1834" s="7">
        <f>Tabla_cocina[[#This Row],[Total del Pedido]]</f>
        <v>72</v>
      </c>
      <c r="L1834" s="7">
        <f>Tabla_cocina[[#This Row],[Ganancia Bruta]]-Tabla_cocina[[#This Row],[Costo]]</f>
        <v>30</v>
      </c>
      <c r="M1834" s="7">
        <f>Tabla_cocina[[#This Row],[Costo Unitario]]*Tabla_cocina[[#This Row],[Cantidad Ordenada]]</f>
        <v>42</v>
      </c>
      <c r="N1834" s="12">
        <f>(Tabla_cocina[[#This Row],[Ganancia Neta]]/Tabla_cocina[[#This Row],[Costo]])</f>
        <v>0.7142857142857143</v>
      </c>
      <c r="O1834" s="17">
        <f>Tabla_cocina[[#This Row],[Tiempo de Preparacion]]/1440</f>
        <v>3.6111111111111108E-2</v>
      </c>
    </row>
    <row r="1835" spans="1:15" x14ac:dyDescent="0.3">
      <c r="A1835" s="1">
        <v>741</v>
      </c>
      <c r="B1835" s="1">
        <v>14</v>
      </c>
      <c r="C1835" s="2" t="s">
        <v>13</v>
      </c>
      <c r="D1835" s="2" t="s">
        <v>90</v>
      </c>
      <c r="E1835" s="3">
        <v>17</v>
      </c>
      <c r="F1835" s="3">
        <v>29</v>
      </c>
      <c r="G1835" s="1">
        <v>2</v>
      </c>
      <c r="H1835" s="1">
        <v>40</v>
      </c>
      <c r="I1835" s="2" t="s">
        <v>6</v>
      </c>
      <c r="J1835" s="7">
        <f>Tabla_cocina[[#This Row],[Precio Unitario]]*Tabla_cocina[[#This Row],[Cantidad Ordenada]]</f>
        <v>58</v>
      </c>
      <c r="K1835" s="7">
        <f>Tabla_cocina[[#This Row],[Total del Pedido]]</f>
        <v>58</v>
      </c>
      <c r="L1835" s="7">
        <f>Tabla_cocina[[#This Row],[Ganancia Bruta]]-Tabla_cocina[[#This Row],[Costo]]</f>
        <v>24</v>
      </c>
      <c r="M1835" s="7">
        <f>Tabla_cocina[[#This Row],[Costo Unitario]]*Tabla_cocina[[#This Row],[Cantidad Ordenada]]</f>
        <v>34</v>
      </c>
      <c r="N1835" s="12">
        <f>(Tabla_cocina[[#This Row],[Ganancia Neta]]/Tabla_cocina[[#This Row],[Costo]])</f>
        <v>0.70588235294117652</v>
      </c>
      <c r="O1835" s="17">
        <f>Tabla_cocina[[#This Row],[Tiempo de Preparacion]]/1440</f>
        <v>2.7777777777777776E-2</v>
      </c>
    </row>
    <row r="1836" spans="1:15" x14ac:dyDescent="0.3">
      <c r="A1836" s="1">
        <v>741</v>
      </c>
      <c r="B1836" s="1">
        <v>14</v>
      </c>
      <c r="C1836" s="2" t="s">
        <v>14</v>
      </c>
      <c r="D1836" s="2" t="s">
        <v>91</v>
      </c>
      <c r="E1836" s="3">
        <v>20</v>
      </c>
      <c r="F1836" s="3">
        <v>33</v>
      </c>
      <c r="G1836" s="1">
        <v>3</v>
      </c>
      <c r="H1836" s="1">
        <v>39</v>
      </c>
      <c r="I1836" s="2" t="s">
        <v>8</v>
      </c>
      <c r="J1836" s="7">
        <f>Tabla_cocina[[#This Row],[Precio Unitario]]*Tabla_cocina[[#This Row],[Cantidad Ordenada]]</f>
        <v>99</v>
      </c>
      <c r="K1836" s="7">
        <f>Tabla_cocina[[#This Row],[Total del Pedido]]</f>
        <v>99</v>
      </c>
      <c r="L1836" s="7">
        <f>Tabla_cocina[[#This Row],[Ganancia Bruta]]-Tabla_cocina[[#This Row],[Costo]]</f>
        <v>39</v>
      </c>
      <c r="M1836" s="7">
        <f>Tabla_cocina[[#This Row],[Costo Unitario]]*Tabla_cocina[[#This Row],[Cantidad Ordenada]]</f>
        <v>60</v>
      </c>
      <c r="N1836" s="12">
        <f>(Tabla_cocina[[#This Row],[Ganancia Neta]]/Tabla_cocina[[#This Row],[Costo]])</f>
        <v>0.65</v>
      </c>
      <c r="O1836" s="17">
        <f>Tabla_cocina[[#This Row],[Tiempo de Preparacion]]/1440</f>
        <v>2.7083333333333334E-2</v>
      </c>
    </row>
    <row r="1837" spans="1:15" x14ac:dyDescent="0.3">
      <c r="A1837" s="1">
        <v>741</v>
      </c>
      <c r="B1837" s="1">
        <v>14</v>
      </c>
      <c r="C1837" s="2" t="s">
        <v>15</v>
      </c>
      <c r="D1837" s="2" t="s">
        <v>92</v>
      </c>
      <c r="E1837" s="3">
        <v>16</v>
      </c>
      <c r="F1837" s="3">
        <v>28</v>
      </c>
      <c r="G1837" s="1">
        <v>2</v>
      </c>
      <c r="H1837" s="1">
        <v>34</v>
      </c>
      <c r="I1837" s="2" t="s">
        <v>8</v>
      </c>
      <c r="J1837" s="7">
        <f>Tabla_cocina[[#This Row],[Precio Unitario]]*Tabla_cocina[[#This Row],[Cantidad Ordenada]]</f>
        <v>56</v>
      </c>
      <c r="K1837" s="7">
        <f>Tabla_cocina[[#This Row],[Total del Pedido]]</f>
        <v>56</v>
      </c>
      <c r="L1837" s="7">
        <f>Tabla_cocina[[#This Row],[Ganancia Bruta]]-Tabla_cocina[[#This Row],[Costo]]</f>
        <v>24</v>
      </c>
      <c r="M1837" s="7">
        <f>Tabla_cocina[[#This Row],[Costo Unitario]]*Tabla_cocina[[#This Row],[Cantidad Ordenada]]</f>
        <v>32</v>
      </c>
      <c r="N1837" s="12">
        <f>(Tabla_cocina[[#This Row],[Ganancia Neta]]/Tabla_cocina[[#This Row],[Costo]])</f>
        <v>0.75</v>
      </c>
      <c r="O1837" s="17">
        <f>Tabla_cocina[[#This Row],[Tiempo de Preparacion]]/1440</f>
        <v>2.361111111111111E-2</v>
      </c>
    </row>
    <row r="1838" spans="1:15" x14ac:dyDescent="0.3">
      <c r="A1838" s="1">
        <v>742</v>
      </c>
      <c r="B1838" s="1">
        <v>20</v>
      </c>
      <c r="C1838" s="2" t="s">
        <v>9</v>
      </c>
      <c r="D1838" s="2" t="s">
        <v>86</v>
      </c>
      <c r="E1838" s="3">
        <v>19</v>
      </c>
      <c r="F1838" s="3">
        <v>31</v>
      </c>
      <c r="G1838" s="1">
        <v>1</v>
      </c>
      <c r="H1838" s="1">
        <v>41</v>
      </c>
      <c r="I1838" s="2" t="s">
        <v>8</v>
      </c>
      <c r="J1838" s="7">
        <f>Tabla_cocina[[#This Row],[Precio Unitario]]*Tabla_cocina[[#This Row],[Cantidad Ordenada]]</f>
        <v>31</v>
      </c>
      <c r="K1838" s="7">
        <f>Tabla_cocina[[#This Row],[Total del Pedido]]</f>
        <v>31</v>
      </c>
      <c r="L1838" s="7">
        <f>Tabla_cocina[[#This Row],[Ganancia Bruta]]-Tabla_cocina[[#This Row],[Costo]]</f>
        <v>12</v>
      </c>
      <c r="M1838" s="7">
        <f>Tabla_cocina[[#This Row],[Costo Unitario]]*Tabla_cocina[[#This Row],[Cantidad Ordenada]]</f>
        <v>19</v>
      </c>
      <c r="N1838" s="12">
        <f>(Tabla_cocina[[#This Row],[Ganancia Neta]]/Tabla_cocina[[#This Row],[Costo]])</f>
        <v>0.63157894736842102</v>
      </c>
      <c r="O1838" s="17">
        <f>Tabla_cocina[[#This Row],[Tiempo de Preparacion]]/1440</f>
        <v>2.8472222222222222E-2</v>
      </c>
    </row>
    <row r="1839" spans="1:15" x14ac:dyDescent="0.3">
      <c r="A1839" s="1">
        <v>742</v>
      </c>
      <c r="B1839" s="1">
        <v>20</v>
      </c>
      <c r="C1839" s="2" t="s">
        <v>7</v>
      </c>
      <c r="D1839" s="2" t="s">
        <v>85</v>
      </c>
      <c r="E1839" s="3">
        <v>18</v>
      </c>
      <c r="F1839" s="3">
        <v>30</v>
      </c>
      <c r="G1839" s="1">
        <v>3</v>
      </c>
      <c r="H1839" s="1">
        <v>43</v>
      </c>
      <c r="I1839" s="2" t="s">
        <v>6</v>
      </c>
      <c r="J1839" s="7">
        <f>Tabla_cocina[[#This Row],[Precio Unitario]]*Tabla_cocina[[#This Row],[Cantidad Ordenada]]</f>
        <v>90</v>
      </c>
      <c r="K1839" s="7">
        <f>Tabla_cocina[[#This Row],[Total del Pedido]]</f>
        <v>90</v>
      </c>
      <c r="L1839" s="7">
        <f>Tabla_cocina[[#This Row],[Ganancia Bruta]]-Tabla_cocina[[#This Row],[Costo]]</f>
        <v>36</v>
      </c>
      <c r="M1839" s="7">
        <f>Tabla_cocina[[#This Row],[Costo Unitario]]*Tabla_cocina[[#This Row],[Cantidad Ordenada]]</f>
        <v>54</v>
      </c>
      <c r="N1839" s="12">
        <f>(Tabla_cocina[[#This Row],[Ganancia Neta]]/Tabla_cocina[[#This Row],[Costo]])</f>
        <v>0.66666666666666663</v>
      </c>
      <c r="O1839" s="17">
        <f>Tabla_cocina[[#This Row],[Tiempo de Preparacion]]/1440</f>
        <v>2.9861111111111113E-2</v>
      </c>
    </row>
    <row r="1840" spans="1:15" x14ac:dyDescent="0.3">
      <c r="A1840" s="1">
        <v>742</v>
      </c>
      <c r="B1840" s="1">
        <v>20</v>
      </c>
      <c r="C1840" s="2" t="s">
        <v>25</v>
      </c>
      <c r="D1840" s="2" t="s">
        <v>102</v>
      </c>
      <c r="E1840" s="3">
        <v>15</v>
      </c>
      <c r="F1840" s="3">
        <v>26</v>
      </c>
      <c r="G1840" s="1">
        <v>1</v>
      </c>
      <c r="H1840" s="1">
        <v>26</v>
      </c>
      <c r="I1840" s="2" t="s">
        <v>8</v>
      </c>
      <c r="J1840" s="7">
        <f>Tabla_cocina[[#This Row],[Precio Unitario]]*Tabla_cocina[[#This Row],[Cantidad Ordenada]]</f>
        <v>26</v>
      </c>
      <c r="K1840" s="7">
        <f>Tabla_cocina[[#This Row],[Total del Pedido]]</f>
        <v>26</v>
      </c>
      <c r="L1840" s="7">
        <f>Tabla_cocina[[#This Row],[Ganancia Bruta]]-Tabla_cocina[[#This Row],[Costo]]</f>
        <v>11</v>
      </c>
      <c r="M1840" s="7">
        <f>Tabla_cocina[[#This Row],[Costo Unitario]]*Tabla_cocina[[#This Row],[Cantidad Ordenada]]</f>
        <v>15</v>
      </c>
      <c r="N1840" s="12">
        <f>(Tabla_cocina[[#This Row],[Ganancia Neta]]/Tabla_cocina[[#This Row],[Costo]])</f>
        <v>0.73333333333333328</v>
      </c>
      <c r="O1840" s="17">
        <f>Tabla_cocina[[#This Row],[Tiempo de Preparacion]]/1440</f>
        <v>1.8055555555555554E-2</v>
      </c>
    </row>
    <row r="1841" spans="1:15" x14ac:dyDescent="0.3">
      <c r="A1841" s="1">
        <v>742</v>
      </c>
      <c r="B1841" s="1">
        <v>20</v>
      </c>
      <c r="C1841" s="2" t="s">
        <v>16</v>
      </c>
      <c r="D1841" s="2" t="s">
        <v>93</v>
      </c>
      <c r="E1841" s="3">
        <v>11</v>
      </c>
      <c r="F1841" s="3">
        <v>19</v>
      </c>
      <c r="G1841" s="1">
        <v>1</v>
      </c>
      <c r="H1841" s="1">
        <v>35</v>
      </c>
      <c r="I1841" s="2" t="s">
        <v>6</v>
      </c>
      <c r="J1841" s="7">
        <f>Tabla_cocina[[#This Row],[Precio Unitario]]*Tabla_cocina[[#This Row],[Cantidad Ordenada]]</f>
        <v>19</v>
      </c>
      <c r="K1841" s="7">
        <f>Tabla_cocina[[#This Row],[Total del Pedido]]</f>
        <v>19</v>
      </c>
      <c r="L1841" s="7">
        <f>Tabla_cocina[[#This Row],[Ganancia Bruta]]-Tabla_cocina[[#This Row],[Costo]]</f>
        <v>8</v>
      </c>
      <c r="M1841" s="7">
        <f>Tabla_cocina[[#This Row],[Costo Unitario]]*Tabla_cocina[[#This Row],[Cantidad Ordenada]]</f>
        <v>11</v>
      </c>
      <c r="N1841" s="12">
        <f>(Tabla_cocina[[#This Row],[Ganancia Neta]]/Tabla_cocina[[#This Row],[Costo]])</f>
        <v>0.72727272727272729</v>
      </c>
      <c r="O1841" s="17">
        <f>Tabla_cocina[[#This Row],[Tiempo de Preparacion]]/1440</f>
        <v>2.4305555555555556E-2</v>
      </c>
    </row>
    <row r="1842" spans="1:15" x14ac:dyDescent="0.3">
      <c r="A1842" s="1">
        <v>743</v>
      </c>
      <c r="B1842" s="1">
        <v>19</v>
      </c>
      <c r="C1842" s="2" t="s">
        <v>25</v>
      </c>
      <c r="D1842" s="2" t="s">
        <v>102</v>
      </c>
      <c r="E1842" s="3">
        <v>15</v>
      </c>
      <c r="F1842" s="3">
        <v>26</v>
      </c>
      <c r="G1842" s="1">
        <v>2</v>
      </c>
      <c r="H1842" s="1">
        <v>59</v>
      </c>
      <c r="I1842" s="2" t="s">
        <v>8</v>
      </c>
      <c r="J1842" s="7">
        <f>Tabla_cocina[[#This Row],[Precio Unitario]]*Tabla_cocina[[#This Row],[Cantidad Ordenada]]</f>
        <v>52</v>
      </c>
      <c r="K1842" s="7">
        <f>Tabla_cocina[[#This Row],[Total del Pedido]]</f>
        <v>52</v>
      </c>
      <c r="L1842" s="7">
        <f>Tabla_cocina[[#This Row],[Ganancia Bruta]]-Tabla_cocina[[#This Row],[Costo]]</f>
        <v>22</v>
      </c>
      <c r="M1842" s="7">
        <f>Tabla_cocina[[#This Row],[Costo Unitario]]*Tabla_cocina[[#This Row],[Cantidad Ordenada]]</f>
        <v>30</v>
      </c>
      <c r="N1842" s="12">
        <f>(Tabla_cocina[[#This Row],[Ganancia Neta]]/Tabla_cocina[[#This Row],[Costo]])</f>
        <v>0.73333333333333328</v>
      </c>
      <c r="O1842" s="17">
        <f>Tabla_cocina[[#This Row],[Tiempo de Preparacion]]/1440</f>
        <v>4.0972222222222222E-2</v>
      </c>
    </row>
    <row r="1843" spans="1:15" x14ac:dyDescent="0.3">
      <c r="A1843" s="1">
        <v>743</v>
      </c>
      <c r="B1843" s="1">
        <v>19</v>
      </c>
      <c r="C1843" s="2" t="s">
        <v>24</v>
      </c>
      <c r="D1843" s="2" t="s">
        <v>101</v>
      </c>
      <c r="E1843" s="3">
        <v>10</v>
      </c>
      <c r="F1843" s="3">
        <v>18</v>
      </c>
      <c r="G1843" s="1">
        <v>2</v>
      </c>
      <c r="H1843" s="1">
        <v>41</v>
      </c>
      <c r="I1843" s="2" t="s">
        <v>6</v>
      </c>
      <c r="J1843" s="7">
        <f>Tabla_cocina[[#This Row],[Precio Unitario]]*Tabla_cocina[[#This Row],[Cantidad Ordenada]]</f>
        <v>36</v>
      </c>
      <c r="K1843" s="7">
        <f>Tabla_cocina[[#This Row],[Total del Pedido]]</f>
        <v>36</v>
      </c>
      <c r="L1843" s="7">
        <f>Tabla_cocina[[#This Row],[Ganancia Bruta]]-Tabla_cocina[[#This Row],[Costo]]</f>
        <v>16</v>
      </c>
      <c r="M1843" s="7">
        <f>Tabla_cocina[[#This Row],[Costo Unitario]]*Tabla_cocina[[#This Row],[Cantidad Ordenada]]</f>
        <v>20</v>
      </c>
      <c r="N1843" s="12">
        <f>(Tabla_cocina[[#This Row],[Ganancia Neta]]/Tabla_cocina[[#This Row],[Costo]])</f>
        <v>0.8</v>
      </c>
      <c r="O1843" s="17">
        <f>Tabla_cocina[[#This Row],[Tiempo de Preparacion]]/1440</f>
        <v>2.8472222222222222E-2</v>
      </c>
    </row>
    <row r="1844" spans="1:15" x14ac:dyDescent="0.3">
      <c r="A1844" s="1">
        <v>743</v>
      </c>
      <c r="B1844" s="1">
        <v>19</v>
      </c>
      <c r="C1844" s="2" t="s">
        <v>22</v>
      </c>
      <c r="D1844" s="2" t="s">
        <v>99</v>
      </c>
      <c r="E1844" s="3">
        <v>14</v>
      </c>
      <c r="F1844" s="3">
        <v>23</v>
      </c>
      <c r="G1844" s="1">
        <v>2</v>
      </c>
      <c r="H1844" s="1">
        <v>43</v>
      </c>
      <c r="I1844" s="2" t="s">
        <v>8</v>
      </c>
      <c r="J1844" s="7">
        <f>Tabla_cocina[[#This Row],[Precio Unitario]]*Tabla_cocina[[#This Row],[Cantidad Ordenada]]</f>
        <v>46</v>
      </c>
      <c r="K1844" s="7">
        <f>Tabla_cocina[[#This Row],[Total del Pedido]]</f>
        <v>46</v>
      </c>
      <c r="L1844" s="7">
        <f>Tabla_cocina[[#This Row],[Ganancia Bruta]]-Tabla_cocina[[#This Row],[Costo]]</f>
        <v>18</v>
      </c>
      <c r="M1844" s="7">
        <f>Tabla_cocina[[#This Row],[Costo Unitario]]*Tabla_cocina[[#This Row],[Cantidad Ordenada]]</f>
        <v>28</v>
      </c>
      <c r="N1844" s="12">
        <f>(Tabla_cocina[[#This Row],[Ganancia Neta]]/Tabla_cocina[[#This Row],[Costo]])</f>
        <v>0.6428571428571429</v>
      </c>
      <c r="O1844" s="17">
        <f>Tabla_cocina[[#This Row],[Tiempo de Preparacion]]/1440</f>
        <v>2.9861111111111113E-2</v>
      </c>
    </row>
    <row r="1845" spans="1:15" x14ac:dyDescent="0.3">
      <c r="A1845" s="1">
        <v>744</v>
      </c>
      <c r="B1845" s="1">
        <v>11</v>
      </c>
      <c r="C1845" s="2" t="s">
        <v>24</v>
      </c>
      <c r="D1845" s="2" t="s">
        <v>101</v>
      </c>
      <c r="E1845" s="3">
        <v>10</v>
      </c>
      <c r="F1845" s="3">
        <v>18</v>
      </c>
      <c r="G1845" s="1">
        <v>1</v>
      </c>
      <c r="H1845" s="1">
        <v>57</v>
      </c>
      <c r="I1845" s="2" t="s">
        <v>6</v>
      </c>
      <c r="J1845" s="7">
        <f>Tabla_cocina[[#This Row],[Precio Unitario]]*Tabla_cocina[[#This Row],[Cantidad Ordenada]]</f>
        <v>18</v>
      </c>
      <c r="K1845" s="7">
        <f>Tabla_cocina[[#This Row],[Total del Pedido]]</f>
        <v>18</v>
      </c>
      <c r="L1845" s="7">
        <f>Tabla_cocina[[#This Row],[Ganancia Bruta]]-Tabla_cocina[[#This Row],[Costo]]</f>
        <v>8</v>
      </c>
      <c r="M1845" s="7">
        <f>Tabla_cocina[[#This Row],[Costo Unitario]]*Tabla_cocina[[#This Row],[Cantidad Ordenada]]</f>
        <v>10</v>
      </c>
      <c r="N1845" s="12">
        <f>(Tabla_cocina[[#This Row],[Ganancia Neta]]/Tabla_cocina[[#This Row],[Costo]])</f>
        <v>0.8</v>
      </c>
      <c r="O1845" s="17">
        <f>Tabla_cocina[[#This Row],[Tiempo de Preparacion]]/1440</f>
        <v>3.9583333333333331E-2</v>
      </c>
    </row>
    <row r="1846" spans="1:15" x14ac:dyDescent="0.3">
      <c r="A1846" s="1">
        <v>744</v>
      </c>
      <c r="B1846" s="1">
        <v>11</v>
      </c>
      <c r="C1846" s="2" t="s">
        <v>13</v>
      </c>
      <c r="D1846" s="2" t="s">
        <v>90</v>
      </c>
      <c r="E1846" s="3">
        <v>17</v>
      </c>
      <c r="F1846" s="3">
        <v>29</v>
      </c>
      <c r="G1846" s="1">
        <v>2</v>
      </c>
      <c r="H1846" s="1">
        <v>10</v>
      </c>
      <c r="I1846" s="2" t="s">
        <v>6</v>
      </c>
      <c r="J1846" s="7">
        <f>Tabla_cocina[[#This Row],[Precio Unitario]]*Tabla_cocina[[#This Row],[Cantidad Ordenada]]</f>
        <v>58</v>
      </c>
      <c r="K1846" s="7">
        <f>Tabla_cocina[[#This Row],[Total del Pedido]]</f>
        <v>58</v>
      </c>
      <c r="L1846" s="7">
        <f>Tabla_cocina[[#This Row],[Ganancia Bruta]]-Tabla_cocina[[#This Row],[Costo]]</f>
        <v>24</v>
      </c>
      <c r="M1846" s="7">
        <f>Tabla_cocina[[#This Row],[Costo Unitario]]*Tabla_cocina[[#This Row],[Cantidad Ordenada]]</f>
        <v>34</v>
      </c>
      <c r="N1846" s="12">
        <f>(Tabla_cocina[[#This Row],[Ganancia Neta]]/Tabla_cocina[[#This Row],[Costo]])</f>
        <v>0.70588235294117652</v>
      </c>
      <c r="O1846" s="17">
        <f>Tabla_cocina[[#This Row],[Tiempo de Preparacion]]/1440</f>
        <v>6.9444444444444441E-3</v>
      </c>
    </row>
    <row r="1847" spans="1:15" x14ac:dyDescent="0.3">
      <c r="A1847" s="1">
        <v>745</v>
      </c>
      <c r="B1847" s="1">
        <v>3</v>
      </c>
      <c r="C1847" s="2" t="s">
        <v>17</v>
      </c>
      <c r="D1847" s="2" t="s">
        <v>94</v>
      </c>
      <c r="E1847" s="3">
        <v>21</v>
      </c>
      <c r="F1847" s="3">
        <v>35</v>
      </c>
      <c r="G1847" s="1">
        <v>3</v>
      </c>
      <c r="H1847" s="1">
        <v>34</v>
      </c>
      <c r="I1847" s="2" t="s">
        <v>6</v>
      </c>
      <c r="J1847" s="7">
        <f>Tabla_cocina[[#This Row],[Precio Unitario]]*Tabla_cocina[[#This Row],[Cantidad Ordenada]]</f>
        <v>105</v>
      </c>
      <c r="K1847" s="7">
        <f>Tabla_cocina[[#This Row],[Total del Pedido]]</f>
        <v>105</v>
      </c>
      <c r="L1847" s="7">
        <f>Tabla_cocina[[#This Row],[Ganancia Bruta]]-Tabla_cocina[[#This Row],[Costo]]</f>
        <v>42</v>
      </c>
      <c r="M1847" s="7">
        <f>Tabla_cocina[[#This Row],[Costo Unitario]]*Tabla_cocina[[#This Row],[Cantidad Ordenada]]</f>
        <v>63</v>
      </c>
      <c r="N1847" s="12">
        <f>(Tabla_cocina[[#This Row],[Ganancia Neta]]/Tabla_cocina[[#This Row],[Costo]])</f>
        <v>0.66666666666666663</v>
      </c>
      <c r="O1847" s="17">
        <f>Tabla_cocina[[#This Row],[Tiempo de Preparacion]]/1440</f>
        <v>2.361111111111111E-2</v>
      </c>
    </row>
    <row r="1848" spans="1:15" x14ac:dyDescent="0.3">
      <c r="A1848" s="1">
        <v>745</v>
      </c>
      <c r="B1848" s="1">
        <v>3</v>
      </c>
      <c r="C1848" s="2" t="s">
        <v>5</v>
      </c>
      <c r="D1848" s="2" t="s">
        <v>84</v>
      </c>
      <c r="E1848" s="3">
        <v>14</v>
      </c>
      <c r="F1848" s="3">
        <v>24</v>
      </c>
      <c r="G1848" s="1">
        <v>2</v>
      </c>
      <c r="H1848" s="1">
        <v>9</v>
      </c>
      <c r="I1848" s="2" t="s">
        <v>6</v>
      </c>
      <c r="J1848" s="7">
        <f>Tabla_cocina[[#This Row],[Precio Unitario]]*Tabla_cocina[[#This Row],[Cantidad Ordenada]]</f>
        <v>48</v>
      </c>
      <c r="K1848" s="7">
        <f>Tabla_cocina[[#This Row],[Total del Pedido]]</f>
        <v>48</v>
      </c>
      <c r="L1848" s="7">
        <f>Tabla_cocina[[#This Row],[Ganancia Bruta]]-Tabla_cocina[[#This Row],[Costo]]</f>
        <v>20</v>
      </c>
      <c r="M1848" s="7">
        <f>Tabla_cocina[[#This Row],[Costo Unitario]]*Tabla_cocina[[#This Row],[Cantidad Ordenada]]</f>
        <v>28</v>
      </c>
      <c r="N1848" s="12">
        <f>(Tabla_cocina[[#This Row],[Ganancia Neta]]/Tabla_cocina[[#This Row],[Costo]])</f>
        <v>0.7142857142857143</v>
      </c>
      <c r="O1848" s="17">
        <f>Tabla_cocina[[#This Row],[Tiempo de Preparacion]]/1440</f>
        <v>6.2500000000000003E-3</v>
      </c>
    </row>
    <row r="1849" spans="1:15" x14ac:dyDescent="0.3">
      <c r="A1849" s="1">
        <v>745</v>
      </c>
      <c r="B1849" s="1">
        <v>3</v>
      </c>
      <c r="C1849" s="2" t="s">
        <v>26</v>
      </c>
      <c r="D1849" s="2" t="s">
        <v>103</v>
      </c>
      <c r="E1849" s="3">
        <v>15</v>
      </c>
      <c r="F1849" s="3">
        <v>25</v>
      </c>
      <c r="G1849" s="1">
        <v>2</v>
      </c>
      <c r="H1849" s="1">
        <v>23</v>
      </c>
      <c r="I1849" s="2" t="s">
        <v>6</v>
      </c>
      <c r="J1849" s="7">
        <f>Tabla_cocina[[#This Row],[Precio Unitario]]*Tabla_cocina[[#This Row],[Cantidad Ordenada]]</f>
        <v>50</v>
      </c>
      <c r="K1849" s="7">
        <f>Tabla_cocina[[#This Row],[Total del Pedido]]</f>
        <v>50</v>
      </c>
      <c r="L1849" s="7">
        <f>Tabla_cocina[[#This Row],[Ganancia Bruta]]-Tabla_cocina[[#This Row],[Costo]]</f>
        <v>20</v>
      </c>
      <c r="M1849" s="7">
        <f>Tabla_cocina[[#This Row],[Costo Unitario]]*Tabla_cocina[[#This Row],[Cantidad Ordenada]]</f>
        <v>30</v>
      </c>
      <c r="N1849" s="12">
        <f>(Tabla_cocina[[#This Row],[Ganancia Neta]]/Tabla_cocina[[#This Row],[Costo]])</f>
        <v>0.66666666666666663</v>
      </c>
      <c r="O1849" s="17">
        <f>Tabla_cocina[[#This Row],[Tiempo de Preparacion]]/1440</f>
        <v>1.5972222222222221E-2</v>
      </c>
    </row>
    <row r="1850" spans="1:15" x14ac:dyDescent="0.3">
      <c r="A1850" s="1">
        <v>745</v>
      </c>
      <c r="B1850" s="1">
        <v>3</v>
      </c>
      <c r="C1850" s="2" t="s">
        <v>10</v>
      </c>
      <c r="D1850" s="2" t="s">
        <v>87</v>
      </c>
      <c r="E1850" s="3">
        <v>16</v>
      </c>
      <c r="F1850" s="3">
        <v>27</v>
      </c>
      <c r="G1850" s="1">
        <v>3</v>
      </c>
      <c r="H1850" s="1">
        <v>7</v>
      </c>
      <c r="I1850" s="2" t="s">
        <v>8</v>
      </c>
      <c r="J1850" s="7">
        <f>Tabla_cocina[[#This Row],[Precio Unitario]]*Tabla_cocina[[#This Row],[Cantidad Ordenada]]</f>
        <v>81</v>
      </c>
      <c r="K1850" s="7">
        <f>Tabla_cocina[[#This Row],[Total del Pedido]]</f>
        <v>81</v>
      </c>
      <c r="L1850" s="7">
        <f>Tabla_cocina[[#This Row],[Ganancia Bruta]]-Tabla_cocina[[#This Row],[Costo]]</f>
        <v>33</v>
      </c>
      <c r="M1850" s="7">
        <f>Tabla_cocina[[#This Row],[Costo Unitario]]*Tabla_cocina[[#This Row],[Cantidad Ordenada]]</f>
        <v>48</v>
      </c>
      <c r="N1850" s="12">
        <f>(Tabla_cocina[[#This Row],[Ganancia Neta]]/Tabla_cocina[[#This Row],[Costo]])</f>
        <v>0.6875</v>
      </c>
      <c r="O1850" s="17">
        <f>Tabla_cocina[[#This Row],[Tiempo de Preparacion]]/1440</f>
        <v>4.8611111111111112E-3</v>
      </c>
    </row>
    <row r="1851" spans="1:15" x14ac:dyDescent="0.3">
      <c r="A1851" s="1">
        <v>746</v>
      </c>
      <c r="B1851" s="1">
        <v>13</v>
      </c>
      <c r="C1851" s="2" t="s">
        <v>17</v>
      </c>
      <c r="D1851" s="2" t="s">
        <v>94</v>
      </c>
      <c r="E1851" s="3">
        <v>21</v>
      </c>
      <c r="F1851" s="3">
        <v>35</v>
      </c>
      <c r="G1851" s="1">
        <v>3</v>
      </c>
      <c r="H1851" s="1">
        <v>34</v>
      </c>
      <c r="I1851" s="2" t="s">
        <v>6</v>
      </c>
      <c r="J1851" s="7">
        <f>Tabla_cocina[[#This Row],[Precio Unitario]]*Tabla_cocina[[#This Row],[Cantidad Ordenada]]</f>
        <v>105</v>
      </c>
      <c r="K1851" s="7">
        <f>Tabla_cocina[[#This Row],[Total del Pedido]]</f>
        <v>105</v>
      </c>
      <c r="L1851" s="7">
        <f>Tabla_cocina[[#This Row],[Ganancia Bruta]]-Tabla_cocina[[#This Row],[Costo]]</f>
        <v>42</v>
      </c>
      <c r="M1851" s="7">
        <f>Tabla_cocina[[#This Row],[Costo Unitario]]*Tabla_cocina[[#This Row],[Cantidad Ordenada]]</f>
        <v>63</v>
      </c>
      <c r="N1851" s="12">
        <f>(Tabla_cocina[[#This Row],[Ganancia Neta]]/Tabla_cocina[[#This Row],[Costo]])</f>
        <v>0.66666666666666663</v>
      </c>
      <c r="O1851" s="17">
        <f>Tabla_cocina[[#This Row],[Tiempo de Preparacion]]/1440</f>
        <v>2.361111111111111E-2</v>
      </c>
    </row>
    <row r="1852" spans="1:15" x14ac:dyDescent="0.3">
      <c r="A1852" s="1">
        <v>746</v>
      </c>
      <c r="B1852" s="1">
        <v>13</v>
      </c>
      <c r="C1852" s="2" t="s">
        <v>18</v>
      </c>
      <c r="D1852" s="2" t="s">
        <v>95</v>
      </c>
      <c r="E1852" s="3">
        <v>19</v>
      </c>
      <c r="F1852" s="3">
        <v>32</v>
      </c>
      <c r="G1852" s="1">
        <v>3</v>
      </c>
      <c r="H1852" s="1">
        <v>43</v>
      </c>
      <c r="I1852" s="2" t="s">
        <v>6</v>
      </c>
      <c r="J1852" s="7">
        <f>Tabla_cocina[[#This Row],[Precio Unitario]]*Tabla_cocina[[#This Row],[Cantidad Ordenada]]</f>
        <v>96</v>
      </c>
      <c r="K1852" s="7">
        <f>Tabla_cocina[[#This Row],[Total del Pedido]]</f>
        <v>96</v>
      </c>
      <c r="L1852" s="7">
        <f>Tabla_cocina[[#This Row],[Ganancia Bruta]]-Tabla_cocina[[#This Row],[Costo]]</f>
        <v>39</v>
      </c>
      <c r="M1852" s="7">
        <f>Tabla_cocina[[#This Row],[Costo Unitario]]*Tabla_cocina[[#This Row],[Cantidad Ordenada]]</f>
        <v>57</v>
      </c>
      <c r="N1852" s="12">
        <f>(Tabla_cocina[[#This Row],[Ganancia Neta]]/Tabla_cocina[[#This Row],[Costo]])</f>
        <v>0.68421052631578949</v>
      </c>
      <c r="O1852" s="17">
        <f>Tabla_cocina[[#This Row],[Tiempo de Preparacion]]/1440</f>
        <v>2.9861111111111113E-2</v>
      </c>
    </row>
    <row r="1853" spans="1:15" x14ac:dyDescent="0.3">
      <c r="A1853" s="1">
        <v>747</v>
      </c>
      <c r="B1853" s="1">
        <v>16</v>
      </c>
      <c r="C1853" s="2" t="s">
        <v>26</v>
      </c>
      <c r="D1853" s="2" t="s">
        <v>103</v>
      </c>
      <c r="E1853" s="3">
        <v>15</v>
      </c>
      <c r="F1853" s="3">
        <v>25</v>
      </c>
      <c r="G1853" s="1">
        <v>1</v>
      </c>
      <c r="H1853" s="1">
        <v>28</v>
      </c>
      <c r="I1853" s="2" t="s">
        <v>6</v>
      </c>
      <c r="J1853" s="7">
        <f>Tabla_cocina[[#This Row],[Precio Unitario]]*Tabla_cocina[[#This Row],[Cantidad Ordenada]]</f>
        <v>25</v>
      </c>
      <c r="K1853" s="7">
        <f>Tabla_cocina[[#This Row],[Total del Pedido]]</f>
        <v>25</v>
      </c>
      <c r="L1853" s="7">
        <f>Tabla_cocina[[#This Row],[Ganancia Bruta]]-Tabla_cocina[[#This Row],[Costo]]</f>
        <v>10</v>
      </c>
      <c r="M1853" s="7">
        <f>Tabla_cocina[[#This Row],[Costo Unitario]]*Tabla_cocina[[#This Row],[Cantidad Ordenada]]</f>
        <v>15</v>
      </c>
      <c r="N1853" s="12">
        <f>(Tabla_cocina[[#This Row],[Ganancia Neta]]/Tabla_cocina[[#This Row],[Costo]])</f>
        <v>0.66666666666666663</v>
      </c>
      <c r="O1853" s="17">
        <f>Tabla_cocina[[#This Row],[Tiempo de Preparacion]]/1440</f>
        <v>1.9444444444444445E-2</v>
      </c>
    </row>
    <row r="1854" spans="1:15" x14ac:dyDescent="0.3">
      <c r="A1854" s="1">
        <v>748</v>
      </c>
      <c r="B1854" s="1">
        <v>2</v>
      </c>
      <c r="C1854" s="2" t="s">
        <v>18</v>
      </c>
      <c r="D1854" s="2" t="s">
        <v>95</v>
      </c>
      <c r="E1854" s="3">
        <v>19</v>
      </c>
      <c r="F1854" s="3">
        <v>32</v>
      </c>
      <c r="G1854" s="1">
        <v>1</v>
      </c>
      <c r="H1854" s="1">
        <v>5</v>
      </c>
      <c r="I1854" s="2" t="s">
        <v>8</v>
      </c>
      <c r="J1854" s="7">
        <f>Tabla_cocina[[#This Row],[Precio Unitario]]*Tabla_cocina[[#This Row],[Cantidad Ordenada]]</f>
        <v>32</v>
      </c>
      <c r="K1854" s="7">
        <f>Tabla_cocina[[#This Row],[Total del Pedido]]</f>
        <v>32</v>
      </c>
      <c r="L1854" s="7">
        <f>Tabla_cocina[[#This Row],[Ganancia Bruta]]-Tabla_cocina[[#This Row],[Costo]]</f>
        <v>13</v>
      </c>
      <c r="M1854" s="7">
        <f>Tabla_cocina[[#This Row],[Costo Unitario]]*Tabla_cocina[[#This Row],[Cantidad Ordenada]]</f>
        <v>19</v>
      </c>
      <c r="N1854" s="12">
        <f>(Tabla_cocina[[#This Row],[Ganancia Neta]]/Tabla_cocina[[#This Row],[Costo]])</f>
        <v>0.68421052631578949</v>
      </c>
      <c r="O1854" s="17">
        <f>Tabla_cocina[[#This Row],[Tiempo de Preparacion]]/1440</f>
        <v>3.472222222222222E-3</v>
      </c>
    </row>
    <row r="1855" spans="1:15" x14ac:dyDescent="0.3">
      <c r="A1855" s="1">
        <v>748</v>
      </c>
      <c r="B1855" s="1">
        <v>2</v>
      </c>
      <c r="C1855" s="2" t="s">
        <v>25</v>
      </c>
      <c r="D1855" s="2" t="s">
        <v>102</v>
      </c>
      <c r="E1855" s="3">
        <v>15</v>
      </c>
      <c r="F1855" s="3">
        <v>26</v>
      </c>
      <c r="G1855" s="1">
        <v>3</v>
      </c>
      <c r="H1855" s="1">
        <v>32</v>
      </c>
      <c r="I1855" s="2" t="s">
        <v>6</v>
      </c>
      <c r="J1855" s="7">
        <f>Tabla_cocina[[#This Row],[Precio Unitario]]*Tabla_cocina[[#This Row],[Cantidad Ordenada]]</f>
        <v>78</v>
      </c>
      <c r="K1855" s="7">
        <f>Tabla_cocina[[#This Row],[Total del Pedido]]</f>
        <v>78</v>
      </c>
      <c r="L1855" s="7">
        <f>Tabla_cocina[[#This Row],[Ganancia Bruta]]-Tabla_cocina[[#This Row],[Costo]]</f>
        <v>33</v>
      </c>
      <c r="M1855" s="7">
        <f>Tabla_cocina[[#This Row],[Costo Unitario]]*Tabla_cocina[[#This Row],[Cantidad Ordenada]]</f>
        <v>45</v>
      </c>
      <c r="N1855" s="12">
        <f>(Tabla_cocina[[#This Row],[Ganancia Neta]]/Tabla_cocina[[#This Row],[Costo]])</f>
        <v>0.73333333333333328</v>
      </c>
      <c r="O1855" s="17">
        <f>Tabla_cocina[[#This Row],[Tiempo de Preparacion]]/1440</f>
        <v>2.2222222222222223E-2</v>
      </c>
    </row>
    <row r="1856" spans="1:15" x14ac:dyDescent="0.3">
      <c r="A1856" s="1">
        <v>749</v>
      </c>
      <c r="B1856" s="1">
        <v>1</v>
      </c>
      <c r="C1856" s="2" t="s">
        <v>17</v>
      </c>
      <c r="D1856" s="2" t="s">
        <v>94</v>
      </c>
      <c r="E1856" s="3">
        <v>21</v>
      </c>
      <c r="F1856" s="3">
        <v>35</v>
      </c>
      <c r="G1856" s="1">
        <v>2</v>
      </c>
      <c r="H1856" s="1">
        <v>8</v>
      </c>
      <c r="I1856" s="2" t="s">
        <v>6</v>
      </c>
      <c r="J1856" s="7">
        <f>Tabla_cocina[[#This Row],[Precio Unitario]]*Tabla_cocina[[#This Row],[Cantidad Ordenada]]</f>
        <v>70</v>
      </c>
      <c r="K1856" s="7">
        <f>Tabla_cocina[[#This Row],[Total del Pedido]]</f>
        <v>70</v>
      </c>
      <c r="L1856" s="7">
        <f>Tabla_cocina[[#This Row],[Ganancia Bruta]]-Tabla_cocina[[#This Row],[Costo]]</f>
        <v>28</v>
      </c>
      <c r="M1856" s="7">
        <f>Tabla_cocina[[#This Row],[Costo Unitario]]*Tabla_cocina[[#This Row],[Cantidad Ordenada]]</f>
        <v>42</v>
      </c>
      <c r="N1856" s="12">
        <f>(Tabla_cocina[[#This Row],[Ganancia Neta]]/Tabla_cocina[[#This Row],[Costo]])</f>
        <v>0.66666666666666663</v>
      </c>
      <c r="O1856" s="17">
        <f>Tabla_cocina[[#This Row],[Tiempo de Preparacion]]/1440</f>
        <v>5.5555555555555558E-3</v>
      </c>
    </row>
    <row r="1857" spans="1:15" x14ac:dyDescent="0.3">
      <c r="A1857" s="1">
        <v>750</v>
      </c>
      <c r="B1857" s="1">
        <v>6</v>
      </c>
      <c r="C1857" s="2" t="s">
        <v>9</v>
      </c>
      <c r="D1857" s="2" t="s">
        <v>86</v>
      </c>
      <c r="E1857" s="3">
        <v>19</v>
      </c>
      <c r="F1857" s="3">
        <v>31</v>
      </c>
      <c r="G1857" s="1">
        <v>3</v>
      </c>
      <c r="H1857" s="1">
        <v>47</v>
      </c>
      <c r="I1857" s="2" t="s">
        <v>6</v>
      </c>
      <c r="J1857" s="7">
        <f>Tabla_cocina[[#This Row],[Precio Unitario]]*Tabla_cocina[[#This Row],[Cantidad Ordenada]]</f>
        <v>93</v>
      </c>
      <c r="K1857" s="7">
        <f>Tabla_cocina[[#This Row],[Total del Pedido]]</f>
        <v>93</v>
      </c>
      <c r="L1857" s="7">
        <f>Tabla_cocina[[#This Row],[Ganancia Bruta]]-Tabla_cocina[[#This Row],[Costo]]</f>
        <v>36</v>
      </c>
      <c r="M1857" s="7">
        <f>Tabla_cocina[[#This Row],[Costo Unitario]]*Tabla_cocina[[#This Row],[Cantidad Ordenada]]</f>
        <v>57</v>
      </c>
      <c r="N1857" s="12">
        <f>(Tabla_cocina[[#This Row],[Ganancia Neta]]/Tabla_cocina[[#This Row],[Costo]])</f>
        <v>0.63157894736842102</v>
      </c>
      <c r="O1857" s="17">
        <f>Tabla_cocina[[#This Row],[Tiempo de Preparacion]]/1440</f>
        <v>3.2638888888888891E-2</v>
      </c>
    </row>
    <row r="1858" spans="1:15" x14ac:dyDescent="0.3">
      <c r="A1858" s="1">
        <v>750</v>
      </c>
      <c r="B1858" s="1">
        <v>6</v>
      </c>
      <c r="C1858" s="2" t="s">
        <v>25</v>
      </c>
      <c r="D1858" s="2" t="s">
        <v>102</v>
      </c>
      <c r="E1858" s="3">
        <v>15</v>
      </c>
      <c r="F1858" s="3">
        <v>26</v>
      </c>
      <c r="G1858" s="1">
        <v>1</v>
      </c>
      <c r="H1858" s="1">
        <v>39</v>
      </c>
      <c r="I1858" s="2" t="s">
        <v>6</v>
      </c>
      <c r="J1858" s="7">
        <f>Tabla_cocina[[#This Row],[Precio Unitario]]*Tabla_cocina[[#This Row],[Cantidad Ordenada]]</f>
        <v>26</v>
      </c>
      <c r="K1858" s="7">
        <f>Tabla_cocina[[#This Row],[Total del Pedido]]</f>
        <v>26</v>
      </c>
      <c r="L1858" s="7">
        <f>Tabla_cocina[[#This Row],[Ganancia Bruta]]-Tabla_cocina[[#This Row],[Costo]]</f>
        <v>11</v>
      </c>
      <c r="M1858" s="7">
        <f>Tabla_cocina[[#This Row],[Costo Unitario]]*Tabla_cocina[[#This Row],[Cantidad Ordenada]]</f>
        <v>15</v>
      </c>
      <c r="N1858" s="12">
        <f>(Tabla_cocina[[#This Row],[Ganancia Neta]]/Tabla_cocina[[#This Row],[Costo]])</f>
        <v>0.73333333333333328</v>
      </c>
      <c r="O1858" s="17">
        <f>Tabla_cocina[[#This Row],[Tiempo de Preparacion]]/1440</f>
        <v>2.7083333333333334E-2</v>
      </c>
    </row>
    <row r="1859" spans="1:15" x14ac:dyDescent="0.3">
      <c r="A1859" s="1">
        <v>751</v>
      </c>
      <c r="B1859" s="1">
        <v>17</v>
      </c>
      <c r="C1859" s="2" t="s">
        <v>13</v>
      </c>
      <c r="D1859" s="2" t="s">
        <v>90</v>
      </c>
      <c r="E1859" s="3">
        <v>17</v>
      </c>
      <c r="F1859" s="3">
        <v>29</v>
      </c>
      <c r="G1859" s="1">
        <v>1</v>
      </c>
      <c r="H1859" s="1">
        <v>37</v>
      </c>
      <c r="I1859" s="2" t="s">
        <v>6</v>
      </c>
      <c r="J1859" s="7">
        <f>Tabla_cocina[[#This Row],[Precio Unitario]]*Tabla_cocina[[#This Row],[Cantidad Ordenada]]</f>
        <v>29</v>
      </c>
      <c r="K1859" s="7">
        <f>Tabla_cocina[[#This Row],[Total del Pedido]]</f>
        <v>29</v>
      </c>
      <c r="L1859" s="7">
        <f>Tabla_cocina[[#This Row],[Ganancia Bruta]]-Tabla_cocina[[#This Row],[Costo]]</f>
        <v>12</v>
      </c>
      <c r="M1859" s="7">
        <f>Tabla_cocina[[#This Row],[Costo Unitario]]*Tabla_cocina[[#This Row],[Cantidad Ordenada]]</f>
        <v>17</v>
      </c>
      <c r="N1859" s="12">
        <f>(Tabla_cocina[[#This Row],[Ganancia Neta]]/Tabla_cocina[[#This Row],[Costo]])</f>
        <v>0.70588235294117652</v>
      </c>
      <c r="O1859" s="17">
        <f>Tabla_cocina[[#This Row],[Tiempo de Preparacion]]/1440</f>
        <v>2.5694444444444443E-2</v>
      </c>
    </row>
    <row r="1860" spans="1:15" x14ac:dyDescent="0.3">
      <c r="A1860" s="1">
        <v>751</v>
      </c>
      <c r="B1860" s="1">
        <v>17</v>
      </c>
      <c r="C1860" s="2" t="s">
        <v>26</v>
      </c>
      <c r="D1860" s="2" t="s">
        <v>103</v>
      </c>
      <c r="E1860" s="3">
        <v>15</v>
      </c>
      <c r="F1860" s="3">
        <v>25</v>
      </c>
      <c r="G1860" s="1">
        <v>3</v>
      </c>
      <c r="H1860" s="1">
        <v>31</v>
      </c>
      <c r="I1860" s="2" t="s">
        <v>8</v>
      </c>
      <c r="J1860" s="7">
        <f>Tabla_cocina[[#This Row],[Precio Unitario]]*Tabla_cocina[[#This Row],[Cantidad Ordenada]]</f>
        <v>75</v>
      </c>
      <c r="K1860" s="7">
        <f>Tabla_cocina[[#This Row],[Total del Pedido]]</f>
        <v>75</v>
      </c>
      <c r="L1860" s="7">
        <f>Tabla_cocina[[#This Row],[Ganancia Bruta]]-Tabla_cocina[[#This Row],[Costo]]</f>
        <v>30</v>
      </c>
      <c r="M1860" s="7">
        <f>Tabla_cocina[[#This Row],[Costo Unitario]]*Tabla_cocina[[#This Row],[Cantidad Ordenada]]</f>
        <v>45</v>
      </c>
      <c r="N1860" s="12">
        <f>(Tabla_cocina[[#This Row],[Ganancia Neta]]/Tabla_cocina[[#This Row],[Costo]])</f>
        <v>0.66666666666666663</v>
      </c>
      <c r="O1860" s="17">
        <f>Tabla_cocina[[#This Row],[Tiempo de Preparacion]]/1440</f>
        <v>2.1527777777777778E-2</v>
      </c>
    </row>
    <row r="1861" spans="1:15" x14ac:dyDescent="0.3">
      <c r="A1861" s="1">
        <v>751</v>
      </c>
      <c r="B1861" s="1">
        <v>17</v>
      </c>
      <c r="C1861" s="2" t="s">
        <v>19</v>
      </c>
      <c r="D1861" s="2" t="s">
        <v>96</v>
      </c>
      <c r="E1861" s="3">
        <v>13</v>
      </c>
      <c r="F1861" s="3">
        <v>22</v>
      </c>
      <c r="G1861" s="1">
        <v>3</v>
      </c>
      <c r="H1861" s="1">
        <v>19</v>
      </c>
      <c r="I1861" s="2" t="s">
        <v>6</v>
      </c>
      <c r="J1861" s="7">
        <f>Tabla_cocina[[#This Row],[Precio Unitario]]*Tabla_cocina[[#This Row],[Cantidad Ordenada]]</f>
        <v>66</v>
      </c>
      <c r="K1861" s="7">
        <f>Tabla_cocina[[#This Row],[Total del Pedido]]</f>
        <v>66</v>
      </c>
      <c r="L1861" s="7">
        <f>Tabla_cocina[[#This Row],[Ganancia Bruta]]-Tabla_cocina[[#This Row],[Costo]]</f>
        <v>27</v>
      </c>
      <c r="M1861" s="7">
        <f>Tabla_cocina[[#This Row],[Costo Unitario]]*Tabla_cocina[[#This Row],[Cantidad Ordenada]]</f>
        <v>39</v>
      </c>
      <c r="N1861" s="12">
        <f>(Tabla_cocina[[#This Row],[Ganancia Neta]]/Tabla_cocina[[#This Row],[Costo]])</f>
        <v>0.69230769230769229</v>
      </c>
      <c r="O1861" s="17">
        <f>Tabla_cocina[[#This Row],[Tiempo de Preparacion]]/1440</f>
        <v>1.3194444444444444E-2</v>
      </c>
    </row>
    <row r="1862" spans="1:15" x14ac:dyDescent="0.3">
      <c r="A1862" s="1">
        <v>752</v>
      </c>
      <c r="B1862" s="1">
        <v>3</v>
      </c>
      <c r="C1862" s="2" t="s">
        <v>7</v>
      </c>
      <c r="D1862" s="2" t="s">
        <v>85</v>
      </c>
      <c r="E1862" s="3">
        <v>18</v>
      </c>
      <c r="F1862" s="3">
        <v>30</v>
      </c>
      <c r="G1862" s="1">
        <v>2</v>
      </c>
      <c r="H1862" s="1">
        <v>30</v>
      </c>
      <c r="I1862" s="2" t="s">
        <v>8</v>
      </c>
      <c r="J1862" s="7">
        <f>Tabla_cocina[[#This Row],[Precio Unitario]]*Tabla_cocina[[#This Row],[Cantidad Ordenada]]</f>
        <v>60</v>
      </c>
      <c r="K1862" s="7">
        <f>Tabla_cocina[[#This Row],[Total del Pedido]]</f>
        <v>60</v>
      </c>
      <c r="L1862" s="7">
        <f>Tabla_cocina[[#This Row],[Ganancia Bruta]]-Tabla_cocina[[#This Row],[Costo]]</f>
        <v>24</v>
      </c>
      <c r="M1862" s="7">
        <f>Tabla_cocina[[#This Row],[Costo Unitario]]*Tabla_cocina[[#This Row],[Cantidad Ordenada]]</f>
        <v>36</v>
      </c>
      <c r="N1862" s="12">
        <f>(Tabla_cocina[[#This Row],[Ganancia Neta]]/Tabla_cocina[[#This Row],[Costo]])</f>
        <v>0.66666666666666663</v>
      </c>
      <c r="O1862" s="17">
        <f>Tabla_cocina[[#This Row],[Tiempo de Preparacion]]/1440</f>
        <v>2.0833333333333332E-2</v>
      </c>
    </row>
    <row r="1863" spans="1:15" x14ac:dyDescent="0.3">
      <c r="A1863" s="1">
        <v>753</v>
      </c>
      <c r="B1863" s="1">
        <v>11</v>
      </c>
      <c r="C1863" s="2" t="s">
        <v>18</v>
      </c>
      <c r="D1863" s="2" t="s">
        <v>95</v>
      </c>
      <c r="E1863" s="3">
        <v>19</v>
      </c>
      <c r="F1863" s="3">
        <v>32</v>
      </c>
      <c r="G1863" s="1">
        <v>1</v>
      </c>
      <c r="H1863" s="1">
        <v>35</v>
      </c>
      <c r="I1863" s="2" t="s">
        <v>8</v>
      </c>
      <c r="J1863" s="7">
        <f>Tabla_cocina[[#This Row],[Precio Unitario]]*Tabla_cocina[[#This Row],[Cantidad Ordenada]]</f>
        <v>32</v>
      </c>
      <c r="K1863" s="7">
        <f>Tabla_cocina[[#This Row],[Total del Pedido]]</f>
        <v>32</v>
      </c>
      <c r="L1863" s="7">
        <f>Tabla_cocina[[#This Row],[Ganancia Bruta]]-Tabla_cocina[[#This Row],[Costo]]</f>
        <v>13</v>
      </c>
      <c r="M1863" s="7">
        <f>Tabla_cocina[[#This Row],[Costo Unitario]]*Tabla_cocina[[#This Row],[Cantidad Ordenada]]</f>
        <v>19</v>
      </c>
      <c r="N1863" s="12">
        <f>(Tabla_cocina[[#This Row],[Ganancia Neta]]/Tabla_cocina[[#This Row],[Costo]])</f>
        <v>0.68421052631578949</v>
      </c>
      <c r="O1863" s="17">
        <f>Tabla_cocina[[#This Row],[Tiempo de Preparacion]]/1440</f>
        <v>2.4305555555555556E-2</v>
      </c>
    </row>
    <row r="1864" spans="1:15" x14ac:dyDescent="0.3">
      <c r="A1864" s="1">
        <v>753</v>
      </c>
      <c r="B1864" s="1">
        <v>11</v>
      </c>
      <c r="C1864" s="2" t="s">
        <v>22</v>
      </c>
      <c r="D1864" s="2" t="s">
        <v>99</v>
      </c>
      <c r="E1864" s="3">
        <v>14</v>
      </c>
      <c r="F1864" s="3">
        <v>23</v>
      </c>
      <c r="G1864" s="1">
        <v>1</v>
      </c>
      <c r="H1864" s="1">
        <v>23</v>
      </c>
      <c r="I1864" s="2" t="s">
        <v>8</v>
      </c>
      <c r="J1864" s="7">
        <f>Tabla_cocina[[#This Row],[Precio Unitario]]*Tabla_cocina[[#This Row],[Cantidad Ordenada]]</f>
        <v>23</v>
      </c>
      <c r="K1864" s="7">
        <f>Tabla_cocina[[#This Row],[Total del Pedido]]</f>
        <v>23</v>
      </c>
      <c r="L1864" s="7">
        <f>Tabla_cocina[[#This Row],[Ganancia Bruta]]-Tabla_cocina[[#This Row],[Costo]]</f>
        <v>9</v>
      </c>
      <c r="M1864" s="7">
        <f>Tabla_cocina[[#This Row],[Costo Unitario]]*Tabla_cocina[[#This Row],[Cantidad Ordenada]]</f>
        <v>14</v>
      </c>
      <c r="N1864" s="12">
        <f>(Tabla_cocina[[#This Row],[Ganancia Neta]]/Tabla_cocina[[#This Row],[Costo]])</f>
        <v>0.6428571428571429</v>
      </c>
      <c r="O1864" s="17">
        <f>Tabla_cocina[[#This Row],[Tiempo de Preparacion]]/1440</f>
        <v>1.5972222222222221E-2</v>
      </c>
    </row>
    <row r="1865" spans="1:15" x14ac:dyDescent="0.3">
      <c r="A1865" s="1">
        <v>753</v>
      </c>
      <c r="B1865" s="1">
        <v>11</v>
      </c>
      <c r="C1865" s="2" t="s">
        <v>5</v>
      </c>
      <c r="D1865" s="2" t="s">
        <v>84</v>
      </c>
      <c r="E1865" s="3">
        <v>14</v>
      </c>
      <c r="F1865" s="3">
        <v>24</v>
      </c>
      <c r="G1865" s="1">
        <v>3</v>
      </c>
      <c r="H1865" s="1">
        <v>24</v>
      </c>
      <c r="I1865" s="2" t="s">
        <v>6</v>
      </c>
      <c r="J1865" s="7">
        <f>Tabla_cocina[[#This Row],[Precio Unitario]]*Tabla_cocina[[#This Row],[Cantidad Ordenada]]</f>
        <v>72</v>
      </c>
      <c r="K1865" s="7">
        <f>Tabla_cocina[[#This Row],[Total del Pedido]]</f>
        <v>72</v>
      </c>
      <c r="L1865" s="7">
        <f>Tabla_cocina[[#This Row],[Ganancia Bruta]]-Tabla_cocina[[#This Row],[Costo]]</f>
        <v>30</v>
      </c>
      <c r="M1865" s="7">
        <f>Tabla_cocina[[#This Row],[Costo Unitario]]*Tabla_cocina[[#This Row],[Cantidad Ordenada]]</f>
        <v>42</v>
      </c>
      <c r="N1865" s="12">
        <f>(Tabla_cocina[[#This Row],[Ganancia Neta]]/Tabla_cocina[[#This Row],[Costo]])</f>
        <v>0.7142857142857143</v>
      </c>
      <c r="O1865" s="17">
        <f>Tabla_cocina[[#This Row],[Tiempo de Preparacion]]/1440</f>
        <v>1.6666666666666666E-2</v>
      </c>
    </row>
    <row r="1866" spans="1:15" x14ac:dyDescent="0.3">
      <c r="A1866" s="1">
        <v>753</v>
      </c>
      <c r="B1866" s="1">
        <v>11</v>
      </c>
      <c r="C1866" s="2" t="s">
        <v>12</v>
      </c>
      <c r="D1866" s="2" t="s">
        <v>89</v>
      </c>
      <c r="E1866" s="3">
        <v>22</v>
      </c>
      <c r="F1866" s="3">
        <v>36</v>
      </c>
      <c r="G1866" s="1">
        <v>1</v>
      </c>
      <c r="H1866" s="1">
        <v>46</v>
      </c>
      <c r="I1866" s="2" t="s">
        <v>6</v>
      </c>
      <c r="J1866" s="7">
        <f>Tabla_cocina[[#This Row],[Precio Unitario]]*Tabla_cocina[[#This Row],[Cantidad Ordenada]]</f>
        <v>36</v>
      </c>
      <c r="K1866" s="7">
        <f>Tabla_cocina[[#This Row],[Total del Pedido]]</f>
        <v>36</v>
      </c>
      <c r="L1866" s="7">
        <f>Tabla_cocina[[#This Row],[Ganancia Bruta]]-Tabla_cocina[[#This Row],[Costo]]</f>
        <v>14</v>
      </c>
      <c r="M1866" s="7">
        <f>Tabla_cocina[[#This Row],[Costo Unitario]]*Tabla_cocina[[#This Row],[Cantidad Ordenada]]</f>
        <v>22</v>
      </c>
      <c r="N1866" s="12">
        <f>(Tabla_cocina[[#This Row],[Ganancia Neta]]/Tabla_cocina[[#This Row],[Costo]])</f>
        <v>0.63636363636363635</v>
      </c>
      <c r="O1866" s="17">
        <f>Tabla_cocina[[#This Row],[Tiempo de Preparacion]]/1440</f>
        <v>3.1944444444444442E-2</v>
      </c>
    </row>
    <row r="1867" spans="1:15" x14ac:dyDescent="0.3">
      <c r="A1867" s="1">
        <v>754</v>
      </c>
      <c r="B1867" s="1">
        <v>8</v>
      </c>
      <c r="C1867" s="2" t="s">
        <v>5</v>
      </c>
      <c r="D1867" s="2" t="s">
        <v>84</v>
      </c>
      <c r="E1867" s="3">
        <v>14</v>
      </c>
      <c r="F1867" s="3">
        <v>24</v>
      </c>
      <c r="G1867" s="1">
        <v>3</v>
      </c>
      <c r="H1867" s="1">
        <v>26</v>
      </c>
      <c r="I1867" s="2" t="s">
        <v>6</v>
      </c>
      <c r="J1867" s="7">
        <f>Tabla_cocina[[#This Row],[Precio Unitario]]*Tabla_cocina[[#This Row],[Cantidad Ordenada]]</f>
        <v>72</v>
      </c>
      <c r="K1867" s="7">
        <f>Tabla_cocina[[#This Row],[Total del Pedido]]</f>
        <v>72</v>
      </c>
      <c r="L1867" s="7">
        <f>Tabla_cocina[[#This Row],[Ganancia Bruta]]-Tabla_cocina[[#This Row],[Costo]]</f>
        <v>30</v>
      </c>
      <c r="M1867" s="7">
        <f>Tabla_cocina[[#This Row],[Costo Unitario]]*Tabla_cocina[[#This Row],[Cantidad Ordenada]]</f>
        <v>42</v>
      </c>
      <c r="N1867" s="12">
        <f>(Tabla_cocina[[#This Row],[Ganancia Neta]]/Tabla_cocina[[#This Row],[Costo]])</f>
        <v>0.7142857142857143</v>
      </c>
      <c r="O1867" s="17">
        <f>Tabla_cocina[[#This Row],[Tiempo de Preparacion]]/1440</f>
        <v>1.8055555555555554E-2</v>
      </c>
    </row>
    <row r="1868" spans="1:15" x14ac:dyDescent="0.3">
      <c r="A1868" s="1">
        <v>754</v>
      </c>
      <c r="B1868" s="1">
        <v>8</v>
      </c>
      <c r="C1868" s="2" t="s">
        <v>10</v>
      </c>
      <c r="D1868" s="2" t="s">
        <v>87</v>
      </c>
      <c r="E1868" s="3">
        <v>16</v>
      </c>
      <c r="F1868" s="3">
        <v>27</v>
      </c>
      <c r="G1868" s="1">
        <v>3</v>
      </c>
      <c r="H1868" s="1">
        <v>11</v>
      </c>
      <c r="I1868" s="2" t="s">
        <v>8</v>
      </c>
      <c r="J1868" s="7">
        <f>Tabla_cocina[[#This Row],[Precio Unitario]]*Tabla_cocina[[#This Row],[Cantidad Ordenada]]</f>
        <v>81</v>
      </c>
      <c r="K1868" s="7">
        <f>Tabla_cocina[[#This Row],[Total del Pedido]]</f>
        <v>81</v>
      </c>
      <c r="L1868" s="7">
        <f>Tabla_cocina[[#This Row],[Ganancia Bruta]]-Tabla_cocina[[#This Row],[Costo]]</f>
        <v>33</v>
      </c>
      <c r="M1868" s="7">
        <f>Tabla_cocina[[#This Row],[Costo Unitario]]*Tabla_cocina[[#This Row],[Cantidad Ordenada]]</f>
        <v>48</v>
      </c>
      <c r="N1868" s="12">
        <f>(Tabla_cocina[[#This Row],[Ganancia Neta]]/Tabla_cocina[[#This Row],[Costo]])</f>
        <v>0.6875</v>
      </c>
      <c r="O1868" s="17">
        <f>Tabla_cocina[[#This Row],[Tiempo de Preparacion]]/1440</f>
        <v>7.6388888888888886E-3</v>
      </c>
    </row>
    <row r="1869" spans="1:15" x14ac:dyDescent="0.3">
      <c r="A1869" s="1">
        <v>754</v>
      </c>
      <c r="B1869" s="1">
        <v>8</v>
      </c>
      <c r="C1869" s="2" t="s">
        <v>15</v>
      </c>
      <c r="D1869" s="2" t="s">
        <v>92</v>
      </c>
      <c r="E1869" s="3">
        <v>16</v>
      </c>
      <c r="F1869" s="3">
        <v>28</v>
      </c>
      <c r="G1869" s="1">
        <v>3</v>
      </c>
      <c r="H1869" s="1">
        <v>52</v>
      </c>
      <c r="I1869" s="2" t="s">
        <v>6</v>
      </c>
      <c r="J1869" s="7">
        <f>Tabla_cocina[[#This Row],[Precio Unitario]]*Tabla_cocina[[#This Row],[Cantidad Ordenada]]</f>
        <v>84</v>
      </c>
      <c r="K1869" s="7">
        <f>Tabla_cocina[[#This Row],[Total del Pedido]]</f>
        <v>84</v>
      </c>
      <c r="L1869" s="7">
        <f>Tabla_cocina[[#This Row],[Ganancia Bruta]]-Tabla_cocina[[#This Row],[Costo]]</f>
        <v>36</v>
      </c>
      <c r="M1869" s="7">
        <f>Tabla_cocina[[#This Row],[Costo Unitario]]*Tabla_cocina[[#This Row],[Cantidad Ordenada]]</f>
        <v>48</v>
      </c>
      <c r="N1869" s="12">
        <f>(Tabla_cocina[[#This Row],[Ganancia Neta]]/Tabla_cocina[[#This Row],[Costo]])</f>
        <v>0.75</v>
      </c>
      <c r="O1869" s="17">
        <f>Tabla_cocina[[#This Row],[Tiempo de Preparacion]]/1440</f>
        <v>3.6111111111111108E-2</v>
      </c>
    </row>
    <row r="1870" spans="1:15" x14ac:dyDescent="0.3">
      <c r="A1870" s="1">
        <v>755</v>
      </c>
      <c r="B1870" s="1">
        <v>12</v>
      </c>
      <c r="C1870" s="2" t="s">
        <v>23</v>
      </c>
      <c r="D1870" s="2" t="s">
        <v>100</v>
      </c>
      <c r="E1870" s="3">
        <v>13</v>
      </c>
      <c r="F1870" s="3">
        <v>21</v>
      </c>
      <c r="G1870" s="1">
        <v>1</v>
      </c>
      <c r="H1870" s="1">
        <v>6</v>
      </c>
      <c r="I1870" s="2" t="s">
        <v>6</v>
      </c>
      <c r="J1870" s="7">
        <f>Tabla_cocina[[#This Row],[Precio Unitario]]*Tabla_cocina[[#This Row],[Cantidad Ordenada]]</f>
        <v>21</v>
      </c>
      <c r="K1870" s="7">
        <f>Tabla_cocina[[#This Row],[Total del Pedido]]</f>
        <v>21</v>
      </c>
      <c r="L1870" s="7">
        <f>Tabla_cocina[[#This Row],[Ganancia Bruta]]-Tabla_cocina[[#This Row],[Costo]]</f>
        <v>8</v>
      </c>
      <c r="M1870" s="7">
        <f>Tabla_cocina[[#This Row],[Costo Unitario]]*Tabla_cocina[[#This Row],[Cantidad Ordenada]]</f>
        <v>13</v>
      </c>
      <c r="N1870" s="12">
        <f>(Tabla_cocina[[#This Row],[Ganancia Neta]]/Tabla_cocina[[#This Row],[Costo]])</f>
        <v>0.61538461538461542</v>
      </c>
      <c r="O1870" s="17">
        <f>Tabla_cocina[[#This Row],[Tiempo de Preparacion]]/1440</f>
        <v>4.1666666666666666E-3</v>
      </c>
    </row>
    <row r="1871" spans="1:15" x14ac:dyDescent="0.3">
      <c r="A1871" s="1">
        <v>755</v>
      </c>
      <c r="B1871" s="1">
        <v>12</v>
      </c>
      <c r="C1871" s="2" t="s">
        <v>26</v>
      </c>
      <c r="D1871" s="2" t="s">
        <v>103</v>
      </c>
      <c r="E1871" s="3">
        <v>15</v>
      </c>
      <c r="F1871" s="3">
        <v>25</v>
      </c>
      <c r="G1871" s="1">
        <v>3</v>
      </c>
      <c r="H1871" s="1">
        <v>37</v>
      </c>
      <c r="I1871" s="2" t="s">
        <v>6</v>
      </c>
      <c r="J1871" s="7">
        <f>Tabla_cocina[[#This Row],[Precio Unitario]]*Tabla_cocina[[#This Row],[Cantidad Ordenada]]</f>
        <v>75</v>
      </c>
      <c r="K1871" s="7">
        <f>Tabla_cocina[[#This Row],[Total del Pedido]]</f>
        <v>75</v>
      </c>
      <c r="L1871" s="7">
        <f>Tabla_cocina[[#This Row],[Ganancia Bruta]]-Tabla_cocina[[#This Row],[Costo]]</f>
        <v>30</v>
      </c>
      <c r="M1871" s="7">
        <f>Tabla_cocina[[#This Row],[Costo Unitario]]*Tabla_cocina[[#This Row],[Cantidad Ordenada]]</f>
        <v>45</v>
      </c>
      <c r="N1871" s="12">
        <f>(Tabla_cocina[[#This Row],[Ganancia Neta]]/Tabla_cocina[[#This Row],[Costo]])</f>
        <v>0.66666666666666663</v>
      </c>
      <c r="O1871" s="17">
        <f>Tabla_cocina[[#This Row],[Tiempo de Preparacion]]/1440</f>
        <v>2.5694444444444443E-2</v>
      </c>
    </row>
    <row r="1872" spans="1:15" x14ac:dyDescent="0.3">
      <c r="A1872" s="1">
        <v>755</v>
      </c>
      <c r="B1872" s="1">
        <v>12</v>
      </c>
      <c r="C1872" s="2" t="s">
        <v>16</v>
      </c>
      <c r="D1872" s="2" t="s">
        <v>93</v>
      </c>
      <c r="E1872" s="3">
        <v>11</v>
      </c>
      <c r="F1872" s="3">
        <v>19</v>
      </c>
      <c r="G1872" s="1">
        <v>3</v>
      </c>
      <c r="H1872" s="1">
        <v>46</v>
      </c>
      <c r="I1872" s="2" t="s">
        <v>6</v>
      </c>
      <c r="J1872" s="7">
        <f>Tabla_cocina[[#This Row],[Precio Unitario]]*Tabla_cocina[[#This Row],[Cantidad Ordenada]]</f>
        <v>57</v>
      </c>
      <c r="K1872" s="7">
        <f>Tabla_cocina[[#This Row],[Total del Pedido]]</f>
        <v>57</v>
      </c>
      <c r="L1872" s="7">
        <f>Tabla_cocina[[#This Row],[Ganancia Bruta]]-Tabla_cocina[[#This Row],[Costo]]</f>
        <v>24</v>
      </c>
      <c r="M1872" s="7">
        <f>Tabla_cocina[[#This Row],[Costo Unitario]]*Tabla_cocina[[#This Row],[Cantidad Ordenada]]</f>
        <v>33</v>
      </c>
      <c r="N1872" s="12">
        <f>(Tabla_cocina[[#This Row],[Ganancia Neta]]/Tabla_cocina[[#This Row],[Costo]])</f>
        <v>0.72727272727272729</v>
      </c>
      <c r="O1872" s="17">
        <f>Tabla_cocina[[#This Row],[Tiempo de Preparacion]]/1440</f>
        <v>3.1944444444444442E-2</v>
      </c>
    </row>
    <row r="1873" spans="1:15" x14ac:dyDescent="0.3">
      <c r="A1873" s="1">
        <v>755</v>
      </c>
      <c r="B1873" s="1">
        <v>12</v>
      </c>
      <c r="C1873" s="2" t="s">
        <v>13</v>
      </c>
      <c r="D1873" s="2" t="s">
        <v>90</v>
      </c>
      <c r="E1873" s="3">
        <v>17</v>
      </c>
      <c r="F1873" s="3">
        <v>29</v>
      </c>
      <c r="G1873" s="1">
        <v>2</v>
      </c>
      <c r="H1873" s="1">
        <v>20</v>
      </c>
      <c r="I1873" s="2" t="s">
        <v>8</v>
      </c>
      <c r="J1873" s="7">
        <f>Tabla_cocina[[#This Row],[Precio Unitario]]*Tabla_cocina[[#This Row],[Cantidad Ordenada]]</f>
        <v>58</v>
      </c>
      <c r="K1873" s="7">
        <f>Tabla_cocina[[#This Row],[Total del Pedido]]</f>
        <v>58</v>
      </c>
      <c r="L1873" s="7">
        <f>Tabla_cocina[[#This Row],[Ganancia Bruta]]-Tabla_cocina[[#This Row],[Costo]]</f>
        <v>24</v>
      </c>
      <c r="M1873" s="7">
        <f>Tabla_cocina[[#This Row],[Costo Unitario]]*Tabla_cocina[[#This Row],[Cantidad Ordenada]]</f>
        <v>34</v>
      </c>
      <c r="N1873" s="12">
        <f>(Tabla_cocina[[#This Row],[Ganancia Neta]]/Tabla_cocina[[#This Row],[Costo]])</f>
        <v>0.70588235294117652</v>
      </c>
      <c r="O1873" s="17">
        <f>Tabla_cocina[[#This Row],[Tiempo de Preparacion]]/1440</f>
        <v>1.3888888888888888E-2</v>
      </c>
    </row>
    <row r="1874" spans="1:15" x14ac:dyDescent="0.3">
      <c r="A1874" s="1">
        <v>756</v>
      </c>
      <c r="B1874" s="1">
        <v>11</v>
      </c>
      <c r="C1874" s="2" t="s">
        <v>9</v>
      </c>
      <c r="D1874" s="2" t="s">
        <v>86</v>
      </c>
      <c r="E1874" s="3">
        <v>19</v>
      </c>
      <c r="F1874" s="3">
        <v>31</v>
      </c>
      <c r="G1874" s="1">
        <v>1</v>
      </c>
      <c r="H1874" s="1">
        <v>21</v>
      </c>
      <c r="I1874" s="2" t="s">
        <v>6</v>
      </c>
      <c r="J1874" s="7">
        <f>Tabla_cocina[[#This Row],[Precio Unitario]]*Tabla_cocina[[#This Row],[Cantidad Ordenada]]</f>
        <v>31</v>
      </c>
      <c r="K1874" s="7">
        <f>Tabla_cocina[[#This Row],[Total del Pedido]]</f>
        <v>31</v>
      </c>
      <c r="L1874" s="7">
        <f>Tabla_cocina[[#This Row],[Ganancia Bruta]]-Tabla_cocina[[#This Row],[Costo]]</f>
        <v>12</v>
      </c>
      <c r="M1874" s="7">
        <f>Tabla_cocina[[#This Row],[Costo Unitario]]*Tabla_cocina[[#This Row],[Cantidad Ordenada]]</f>
        <v>19</v>
      </c>
      <c r="N1874" s="12">
        <f>(Tabla_cocina[[#This Row],[Ganancia Neta]]/Tabla_cocina[[#This Row],[Costo]])</f>
        <v>0.63157894736842102</v>
      </c>
      <c r="O1874" s="17">
        <f>Tabla_cocina[[#This Row],[Tiempo de Preparacion]]/1440</f>
        <v>1.4583333333333334E-2</v>
      </c>
    </row>
    <row r="1875" spans="1:15" x14ac:dyDescent="0.3">
      <c r="A1875" s="1">
        <v>756</v>
      </c>
      <c r="B1875" s="1">
        <v>11</v>
      </c>
      <c r="C1875" s="2" t="s">
        <v>16</v>
      </c>
      <c r="D1875" s="2" t="s">
        <v>93</v>
      </c>
      <c r="E1875" s="3">
        <v>11</v>
      </c>
      <c r="F1875" s="3">
        <v>19</v>
      </c>
      <c r="G1875" s="1">
        <v>1</v>
      </c>
      <c r="H1875" s="1">
        <v>13</v>
      </c>
      <c r="I1875" s="2" t="s">
        <v>6</v>
      </c>
      <c r="J1875" s="7">
        <f>Tabla_cocina[[#This Row],[Precio Unitario]]*Tabla_cocina[[#This Row],[Cantidad Ordenada]]</f>
        <v>19</v>
      </c>
      <c r="K1875" s="7">
        <f>Tabla_cocina[[#This Row],[Total del Pedido]]</f>
        <v>19</v>
      </c>
      <c r="L1875" s="7">
        <f>Tabla_cocina[[#This Row],[Ganancia Bruta]]-Tabla_cocina[[#This Row],[Costo]]</f>
        <v>8</v>
      </c>
      <c r="M1875" s="7">
        <f>Tabla_cocina[[#This Row],[Costo Unitario]]*Tabla_cocina[[#This Row],[Cantidad Ordenada]]</f>
        <v>11</v>
      </c>
      <c r="N1875" s="12">
        <f>(Tabla_cocina[[#This Row],[Ganancia Neta]]/Tabla_cocina[[#This Row],[Costo]])</f>
        <v>0.72727272727272729</v>
      </c>
      <c r="O1875" s="17">
        <f>Tabla_cocina[[#This Row],[Tiempo de Preparacion]]/1440</f>
        <v>9.0277777777777769E-3</v>
      </c>
    </row>
    <row r="1876" spans="1:15" x14ac:dyDescent="0.3">
      <c r="A1876" s="1">
        <v>757</v>
      </c>
      <c r="B1876" s="1">
        <v>3</v>
      </c>
      <c r="C1876" s="2" t="s">
        <v>7</v>
      </c>
      <c r="D1876" s="2" t="s">
        <v>85</v>
      </c>
      <c r="E1876" s="3">
        <v>18</v>
      </c>
      <c r="F1876" s="3">
        <v>30</v>
      </c>
      <c r="G1876" s="1">
        <v>2</v>
      </c>
      <c r="H1876" s="1">
        <v>40</v>
      </c>
      <c r="I1876" s="2" t="s">
        <v>6</v>
      </c>
      <c r="J1876" s="7">
        <f>Tabla_cocina[[#This Row],[Precio Unitario]]*Tabla_cocina[[#This Row],[Cantidad Ordenada]]</f>
        <v>60</v>
      </c>
      <c r="K1876" s="7">
        <f>Tabla_cocina[[#This Row],[Total del Pedido]]</f>
        <v>60</v>
      </c>
      <c r="L1876" s="7">
        <f>Tabla_cocina[[#This Row],[Ganancia Bruta]]-Tabla_cocina[[#This Row],[Costo]]</f>
        <v>24</v>
      </c>
      <c r="M1876" s="7">
        <f>Tabla_cocina[[#This Row],[Costo Unitario]]*Tabla_cocina[[#This Row],[Cantidad Ordenada]]</f>
        <v>36</v>
      </c>
      <c r="N1876" s="12">
        <f>(Tabla_cocina[[#This Row],[Ganancia Neta]]/Tabla_cocina[[#This Row],[Costo]])</f>
        <v>0.66666666666666663</v>
      </c>
      <c r="O1876" s="17">
        <f>Tabla_cocina[[#This Row],[Tiempo de Preparacion]]/1440</f>
        <v>2.7777777777777776E-2</v>
      </c>
    </row>
    <row r="1877" spans="1:15" x14ac:dyDescent="0.3">
      <c r="A1877" s="1">
        <v>758</v>
      </c>
      <c r="B1877" s="1">
        <v>18</v>
      </c>
      <c r="C1877" s="2" t="s">
        <v>7</v>
      </c>
      <c r="D1877" s="2" t="s">
        <v>85</v>
      </c>
      <c r="E1877" s="3">
        <v>18</v>
      </c>
      <c r="F1877" s="3">
        <v>30</v>
      </c>
      <c r="G1877" s="1">
        <v>1</v>
      </c>
      <c r="H1877" s="1">
        <v>32</v>
      </c>
      <c r="I1877" s="2" t="s">
        <v>6</v>
      </c>
      <c r="J1877" s="7">
        <f>Tabla_cocina[[#This Row],[Precio Unitario]]*Tabla_cocina[[#This Row],[Cantidad Ordenada]]</f>
        <v>30</v>
      </c>
      <c r="K1877" s="7">
        <f>Tabla_cocina[[#This Row],[Total del Pedido]]</f>
        <v>30</v>
      </c>
      <c r="L1877" s="7">
        <f>Tabla_cocina[[#This Row],[Ganancia Bruta]]-Tabla_cocina[[#This Row],[Costo]]</f>
        <v>12</v>
      </c>
      <c r="M1877" s="7">
        <f>Tabla_cocina[[#This Row],[Costo Unitario]]*Tabla_cocina[[#This Row],[Cantidad Ordenada]]</f>
        <v>18</v>
      </c>
      <c r="N1877" s="12">
        <f>(Tabla_cocina[[#This Row],[Ganancia Neta]]/Tabla_cocina[[#This Row],[Costo]])</f>
        <v>0.66666666666666663</v>
      </c>
      <c r="O1877" s="17">
        <f>Tabla_cocina[[#This Row],[Tiempo de Preparacion]]/1440</f>
        <v>2.2222222222222223E-2</v>
      </c>
    </row>
    <row r="1878" spans="1:15" x14ac:dyDescent="0.3">
      <c r="A1878" s="1">
        <v>758</v>
      </c>
      <c r="B1878" s="1">
        <v>18</v>
      </c>
      <c r="C1878" s="2" t="s">
        <v>19</v>
      </c>
      <c r="D1878" s="2" t="s">
        <v>96</v>
      </c>
      <c r="E1878" s="3">
        <v>13</v>
      </c>
      <c r="F1878" s="3">
        <v>22</v>
      </c>
      <c r="G1878" s="1">
        <v>1</v>
      </c>
      <c r="H1878" s="1">
        <v>9</v>
      </c>
      <c r="I1878" s="2" t="s">
        <v>8</v>
      </c>
      <c r="J1878" s="7">
        <f>Tabla_cocina[[#This Row],[Precio Unitario]]*Tabla_cocina[[#This Row],[Cantidad Ordenada]]</f>
        <v>22</v>
      </c>
      <c r="K1878" s="7">
        <f>Tabla_cocina[[#This Row],[Total del Pedido]]</f>
        <v>22</v>
      </c>
      <c r="L1878" s="7">
        <f>Tabla_cocina[[#This Row],[Ganancia Bruta]]-Tabla_cocina[[#This Row],[Costo]]</f>
        <v>9</v>
      </c>
      <c r="M1878" s="7">
        <f>Tabla_cocina[[#This Row],[Costo Unitario]]*Tabla_cocina[[#This Row],[Cantidad Ordenada]]</f>
        <v>13</v>
      </c>
      <c r="N1878" s="12">
        <f>(Tabla_cocina[[#This Row],[Ganancia Neta]]/Tabla_cocina[[#This Row],[Costo]])</f>
        <v>0.69230769230769229</v>
      </c>
      <c r="O1878" s="17">
        <f>Tabla_cocina[[#This Row],[Tiempo de Preparacion]]/1440</f>
        <v>6.2500000000000003E-3</v>
      </c>
    </row>
    <row r="1879" spans="1:15" x14ac:dyDescent="0.3">
      <c r="A1879" s="1">
        <v>759</v>
      </c>
      <c r="B1879" s="1">
        <v>20</v>
      </c>
      <c r="C1879" s="2" t="s">
        <v>14</v>
      </c>
      <c r="D1879" s="2" t="s">
        <v>91</v>
      </c>
      <c r="E1879" s="3">
        <v>20</v>
      </c>
      <c r="F1879" s="3">
        <v>33</v>
      </c>
      <c r="G1879" s="1">
        <v>3</v>
      </c>
      <c r="H1879" s="1">
        <v>48</v>
      </c>
      <c r="I1879" s="2" t="s">
        <v>6</v>
      </c>
      <c r="J1879" s="7">
        <f>Tabla_cocina[[#This Row],[Precio Unitario]]*Tabla_cocina[[#This Row],[Cantidad Ordenada]]</f>
        <v>99</v>
      </c>
      <c r="K1879" s="7">
        <f>Tabla_cocina[[#This Row],[Total del Pedido]]</f>
        <v>99</v>
      </c>
      <c r="L1879" s="7">
        <f>Tabla_cocina[[#This Row],[Ganancia Bruta]]-Tabla_cocina[[#This Row],[Costo]]</f>
        <v>39</v>
      </c>
      <c r="M1879" s="7">
        <f>Tabla_cocina[[#This Row],[Costo Unitario]]*Tabla_cocina[[#This Row],[Cantidad Ordenada]]</f>
        <v>60</v>
      </c>
      <c r="N1879" s="12">
        <f>(Tabla_cocina[[#This Row],[Ganancia Neta]]/Tabla_cocina[[#This Row],[Costo]])</f>
        <v>0.65</v>
      </c>
      <c r="O1879" s="17">
        <f>Tabla_cocina[[#This Row],[Tiempo de Preparacion]]/1440</f>
        <v>3.3333333333333333E-2</v>
      </c>
    </row>
    <row r="1880" spans="1:15" x14ac:dyDescent="0.3">
      <c r="A1880" s="1">
        <v>759</v>
      </c>
      <c r="B1880" s="1">
        <v>20</v>
      </c>
      <c r="C1880" s="2" t="s">
        <v>10</v>
      </c>
      <c r="D1880" s="2" t="s">
        <v>87</v>
      </c>
      <c r="E1880" s="3">
        <v>16</v>
      </c>
      <c r="F1880" s="3">
        <v>27</v>
      </c>
      <c r="G1880" s="1">
        <v>3</v>
      </c>
      <c r="H1880" s="1">
        <v>51</v>
      </c>
      <c r="I1880" s="2" t="s">
        <v>6</v>
      </c>
      <c r="J1880" s="7">
        <f>Tabla_cocina[[#This Row],[Precio Unitario]]*Tabla_cocina[[#This Row],[Cantidad Ordenada]]</f>
        <v>81</v>
      </c>
      <c r="K1880" s="7">
        <f>Tabla_cocina[[#This Row],[Total del Pedido]]</f>
        <v>81</v>
      </c>
      <c r="L1880" s="7">
        <f>Tabla_cocina[[#This Row],[Ganancia Bruta]]-Tabla_cocina[[#This Row],[Costo]]</f>
        <v>33</v>
      </c>
      <c r="M1880" s="7">
        <f>Tabla_cocina[[#This Row],[Costo Unitario]]*Tabla_cocina[[#This Row],[Cantidad Ordenada]]</f>
        <v>48</v>
      </c>
      <c r="N1880" s="12">
        <f>(Tabla_cocina[[#This Row],[Ganancia Neta]]/Tabla_cocina[[#This Row],[Costo]])</f>
        <v>0.6875</v>
      </c>
      <c r="O1880" s="17">
        <f>Tabla_cocina[[#This Row],[Tiempo de Preparacion]]/1440</f>
        <v>3.5416666666666666E-2</v>
      </c>
    </row>
    <row r="1881" spans="1:15" x14ac:dyDescent="0.3">
      <c r="A1881" s="1">
        <v>759</v>
      </c>
      <c r="B1881" s="1">
        <v>20</v>
      </c>
      <c r="C1881" s="2" t="s">
        <v>26</v>
      </c>
      <c r="D1881" s="2" t="s">
        <v>103</v>
      </c>
      <c r="E1881" s="3">
        <v>15</v>
      </c>
      <c r="F1881" s="3">
        <v>25</v>
      </c>
      <c r="G1881" s="1">
        <v>3</v>
      </c>
      <c r="H1881" s="1">
        <v>41</v>
      </c>
      <c r="I1881" s="2" t="s">
        <v>6</v>
      </c>
      <c r="J1881" s="7">
        <f>Tabla_cocina[[#This Row],[Precio Unitario]]*Tabla_cocina[[#This Row],[Cantidad Ordenada]]</f>
        <v>75</v>
      </c>
      <c r="K1881" s="7">
        <f>Tabla_cocina[[#This Row],[Total del Pedido]]</f>
        <v>75</v>
      </c>
      <c r="L1881" s="7">
        <f>Tabla_cocina[[#This Row],[Ganancia Bruta]]-Tabla_cocina[[#This Row],[Costo]]</f>
        <v>30</v>
      </c>
      <c r="M1881" s="7">
        <f>Tabla_cocina[[#This Row],[Costo Unitario]]*Tabla_cocina[[#This Row],[Cantidad Ordenada]]</f>
        <v>45</v>
      </c>
      <c r="N1881" s="12">
        <f>(Tabla_cocina[[#This Row],[Ganancia Neta]]/Tabla_cocina[[#This Row],[Costo]])</f>
        <v>0.66666666666666663</v>
      </c>
      <c r="O1881" s="17">
        <f>Tabla_cocina[[#This Row],[Tiempo de Preparacion]]/1440</f>
        <v>2.8472222222222222E-2</v>
      </c>
    </row>
    <row r="1882" spans="1:15" x14ac:dyDescent="0.3">
      <c r="A1882" s="1">
        <v>759</v>
      </c>
      <c r="B1882" s="1">
        <v>20</v>
      </c>
      <c r="C1882" s="2" t="s">
        <v>13</v>
      </c>
      <c r="D1882" s="2" t="s">
        <v>90</v>
      </c>
      <c r="E1882" s="3">
        <v>17</v>
      </c>
      <c r="F1882" s="3">
        <v>29</v>
      </c>
      <c r="G1882" s="1">
        <v>3</v>
      </c>
      <c r="H1882" s="1">
        <v>56</v>
      </c>
      <c r="I1882" s="2" t="s">
        <v>8</v>
      </c>
      <c r="J1882" s="7">
        <f>Tabla_cocina[[#This Row],[Precio Unitario]]*Tabla_cocina[[#This Row],[Cantidad Ordenada]]</f>
        <v>87</v>
      </c>
      <c r="K1882" s="7">
        <f>Tabla_cocina[[#This Row],[Total del Pedido]]</f>
        <v>87</v>
      </c>
      <c r="L1882" s="7">
        <f>Tabla_cocina[[#This Row],[Ganancia Bruta]]-Tabla_cocina[[#This Row],[Costo]]</f>
        <v>36</v>
      </c>
      <c r="M1882" s="7">
        <f>Tabla_cocina[[#This Row],[Costo Unitario]]*Tabla_cocina[[#This Row],[Cantidad Ordenada]]</f>
        <v>51</v>
      </c>
      <c r="N1882" s="12">
        <f>(Tabla_cocina[[#This Row],[Ganancia Neta]]/Tabla_cocina[[#This Row],[Costo]])</f>
        <v>0.70588235294117652</v>
      </c>
      <c r="O1882" s="17">
        <f>Tabla_cocina[[#This Row],[Tiempo de Preparacion]]/1440</f>
        <v>3.888888888888889E-2</v>
      </c>
    </row>
    <row r="1883" spans="1:15" x14ac:dyDescent="0.3">
      <c r="A1883" s="1">
        <v>760</v>
      </c>
      <c r="B1883" s="1">
        <v>5</v>
      </c>
      <c r="C1883" s="2" t="s">
        <v>17</v>
      </c>
      <c r="D1883" s="2" t="s">
        <v>94</v>
      </c>
      <c r="E1883" s="3">
        <v>21</v>
      </c>
      <c r="F1883" s="3">
        <v>35</v>
      </c>
      <c r="G1883" s="1">
        <v>3</v>
      </c>
      <c r="H1883" s="1">
        <v>20</v>
      </c>
      <c r="I1883" s="2" t="s">
        <v>6</v>
      </c>
      <c r="J1883" s="7">
        <f>Tabla_cocina[[#This Row],[Precio Unitario]]*Tabla_cocina[[#This Row],[Cantidad Ordenada]]</f>
        <v>105</v>
      </c>
      <c r="K1883" s="7">
        <f>Tabla_cocina[[#This Row],[Total del Pedido]]</f>
        <v>105</v>
      </c>
      <c r="L1883" s="7">
        <f>Tabla_cocina[[#This Row],[Ganancia Bruta]]-Tabla_cocina[[#This Row],[Costo]]</f>
        <v>42</v>
      </c>
      <c r="M1883" s="7">
        <f>Tabla_cocina[[#This Row],[Costo Unitario]]*Tabla_cocina[[#This Row],[Cantidad Ordenada]]</f>
        <v>63</v>
      </c>
      <c r="N1883" s="12">
        <f>(Tabla_cocina[[#This Row],[Ganancia Neta]]/Tabla_cocina[[#This Row],[Costo]])</f>
        <v>0.66666666666666663</v>
      </c>
      <c r="O1883" s="17">
        <f>Tabla_cocina[[#This Row],[Tiempo de Preparacion]]/1440</f>
        <v>1.3888888888888888E-2</v>
      </c>
    </row>
    <row r="1884" spans="1:15" x14ac:dyDescent="0.3">
      <c r="A1884" s="1">
        <v>761</v>
      </c>
      <c r="B1884" s="1">
        <v>4</v>
      </c>
      <c r="C1884" s="2" t="s">
        <v>5</v>
      </c>
      <c r="D1884" s="2" t="s">
        <v>84</v>
      </c>
      <c r="E1884" s="3">
        <v>14</v>
      </c>
      <c r="F1884" s="3">
        <v>24</v>
      </c>
      <c r="G1884" s="1">
        <v>3</v>
      </c>
      <c r="H1884" s="1">
        <v>54</v>
      </c>
      <c r="I1884" s="2" t="s">
        <v>8</v>
      </c>
      <c r="J1884" s="7">
        <f>Tabla_cocina[[#This Row],[Precio Unitario]]*Tabla_cocina[[#This Row],[Cantidad Ordenada]]</f>
        <v>72</v>
      </c>
      <c r="K1884" s="7">
        <f>Tabla_cocina[[#This Row],[Total del Pedido]]</f>
        <v>72</v>
      </c>
      <c r="L1884" s="7">
        <f>Tabla_cocina[[#This Row],[Ganancia Bruta]]-Tabla_cocina[[#This Row],[Costo]]</f>
        <v>30</v>
      </c>
      <c r="M1884" s="7">
        <f>Tabla_cocina[[#This Row],[Costo Unitario]]*Tabla_cocina[[#This Row],[Cantidad Ordenada]]</f>
        <v>42</v>
      </c>
      <c r="N1884" s="12">
        <f>(Tabla_cocina[[#This Row],[Ganancia Neta]]/Tabla_cocina[[#This Row],[Costo]])</f>
        <v>0.7142857142857143</v>
      </c>
      <c r="O1884" s="17">
        <f>Tabla_cocina[[#This Row],[Tiempo de Preparacion]]/1440</f>
        <v>3.7499999999999999E-2</v>
      </c>
    </row>
    <row r="1885" spans="1:15" x14ac:dyDescent="0.3">
      <c r="A1885" s="1">
        <v>761</v>
      </c>
      <c r="B1885" s="1">
        <v>4</v>
      </c>
      <c r="C1885" s="2" t="s">
        <v>15</v>
      </c>
      <c r="D1885" s="2" t="s">
        <v>92</v>
      </c>
      <c r="E1885" s="3">
        <v>16</v>
      </c>
      <c r="F1885" s="3">
        <v>28</v>
      </c>
      <c r="G1885" s="1">
        <v>2</v>
      </c>
      <c r="H1885" s="1">
        <v>20</v>
      </c>
      <c r="I1885" s="2" t="s">
        <v>6</v>
      </c>
      <c r="J1885" s="7">
        <f>Tabla_cocina[[#This Row],[Precio Unitario]]*Tabla_cocina[[#This Row],[Cantidad Ordenada]]</f>
        <v>56</v>
      </c>
      <c r="K1885" s="7">
        <f>Tabla_cocina[[#This Row],[Total del Pedido]]</f>
        <v>56</v>
      </c>
      <c r="L1885" s="7">
        <f>Tabla_cocina[[#This Row],[Ganancia Bruta]]-Tabla_cocina[[#This Row],[Costo]]</f>
        <v>24</v>
      </c>
      <c r="M1885" s="7">
        <f>Tabla_cocina[[#This Row],[Costo Unitario]]*Tabla_cocina[[#This Row],[Cantidad Ordenada]]</f>
        <v>32</v>
      </c>
      <c r="N1885" s="12">
        <f>(Tabla_cocina[[#This Row],[Ganancia Neta]]/Tabla_cocina[[#This Row],[Costo]])</f>
        <v>0.75</v>
      </c>
      <c r="O1885" s="17">
        <f>Tabla_cocina[[#This Row],[Tiempo de Preparacion]]/1440</f>
        <v>1.3888888888888888E-2</v>
      </c>
    </row>
    <row r="1886" spans="1:15" x14ac:dyDescent="0.3">
      <c r="A1886" s="1">
        <v>761</v>
      </c>
      <c r="B1886" s="1">
        <v>4</v>
      </c>
      <c r="C1886" s="2" t="s">
        <v>22</v>
      </c>
      <c r="D1886" s="2" t="s">
        <v>99</v>
      </c>
      <c r="E1886" s="3">
        <v>14</v>
      </c>
      <c r="F1886" s="3">
        <v>23</v>
      </c>
      <c r="G1886" s="1">
        <v>2</v>
      </c>
      <c r="H1886" s="1">
        <v>28</v>
      </c>
      <c r="I1886" s="2" t="s">
        <v>6</v>
      </c>
      <c r="J1886" s="7">
        <f>Tabla_cocina[[#This Row],[Precio Unitario]]*Tabla_cocina[[#This Row],[Cantidad Ordenada]]</f>
        <v>46</v>
      </c>
      <c r="K1886" s="7">
        <f>Tabla_cocina[[#This Row],[Total del Pedido]]</f>
        <v>46</v>
      </c>
      <c r="L1886" s="7">
        <f>Tabla_cocina[[#This Row],[Ganancia Bruta]]-Tabla_cocina[[#This Row],[Costo]]</f>
        <v>18</v>
      </c>
      <c r="M1886" s="7">
        <f>Tabla_cocina[[#This Row],[Costo Unitario]]*Tabla_cocina[[#This Row],[Cantidad Ordenada]]</f>
        <v>28</v>
      </c>
      <c r="N1886" s="12">
        <f>(Tabla_cocina[[#This Row],[Ganancia Neta]]/Tabla_cocina[[#This Row],[Costo]])</f>
        <v>0.6428571428571429</v>
      </c>
      <c r="O1886" s="17">
        <f>Tabla_cocina[[#This Row],[Tiempo de Preparacion]]/1440</f>
        <v>1.9444444444444445E-2</v>
      </c>
    </row>
    <row r="1887" spans="1:15" x14ac:dyDescent="0.3">
      <c r="A1887" s="1">
        <v>762</v>
      </c>
      <c r="B1887" s="1">
        <v>4</v>
      </c>
      <c r="C1887" s="2" t="s">
        <v>23</v>
      </c>
      <c r="D1887" s="2" t="s">
        <v>100</v>
      </c>
      <c r="E1887" s="3">
        <v>13</v>
      </c>
      <c r="F1887" s="3">
        <v>21</v>
      </c>
      <c r="G1887" s="1">
        <v>1</v>
      </c>
      <c r="H1887" s="1">
        <v>20</v>
      </c>
      <c r="I1887" s="2" t="s">
        <v>8</v>
      </c>
      <c r="J1887" s="7">
        <f>Tabla_cocina[[#This Row],[Precio Unitario]]*Tabla_cocina[[#This Row],[Cantidad Ordenada]]</f>
        <v>21</v>
      </c>
      <c r="K1887" s="7">
        <f>Tabla_cocina[[#This Row],[Total del Pedido]]</f>
        <v>21</v>
      </c>
      <c r="L1887" s="7">
        <f>Tabla_cocina[[#This Row],[Ganancia Bruta]]-Tabla_cocina[[#This Row],[Costo]]</f>
        <v>8</v>
      </c>
      <c r="M1887" s="7">
        <f>Tabla_cocina[[#This Row],[Costo Unitario]]*Tabla_cocina[[#This Row],[Cantidad Ordenada]]</f>
        <v>13</v>
      </c>
      <c r="N1887" s="12">
        <f>(Tabla_cocina[[#This Row],[Ganancia Neta]]/Tabla_cocina[[#This Row],[Costo]])</f>
        <v>0.61538461538461542</v>
      </c>
      <c r="O1887" s="17">
        <f>Tabla_cocina[[#This Row],[Tiempo de Preparacion]]/1440</f>
        <v>1.3888888888888888E-2</v>
      </c>
    </row>
    <row r="1888" spans="1:15" x14ac:dyDescent="0.3">
      <c r="A1888" s="1">
        <v>762</v>
      </c>
      <c r="B1888" s="1">
        <v>4</v>
      </c>
      <c r="C1888" s="2" t="s">
        <v>25</v>
      </c>
      <c r="D1888" s="2" t="s">
        <v>102</v>
      </c>
      <c r="E1888" s="3">
        <v>15</v>
      </c>
      <c r="F1888" s="3">
        <v>26</v>
      </c>
      <c r="G1888" s="1">
        <v>3</v>
      </c>
      <c r="H1888" s="1">
        <v>9</v>
      </c>
      <c r="I1888" s="2" t="s">
        <v>6</v>
      </c>
      <c r="J1888" s="7">
        <f>Tabla_cocina[[#This Row],[Precio Unitario]]*Tabla_cocina[[#This Row],[Cantidad Ordenada]]</f>
        <v>78</v>
      </c>
      <c r="K1888" s="7">
        <f>Tabla_cocina[[#This Row],[Total del Pedido]]</f>
        <v>78</v>
      </c>
      <c r="L1888" s="7">
        <f>Tabla_cocina[[#This Row],[Ganancia Bruta]]-Tabla_cocina[[#This Row],[Costo]]</f>
        <v>33</v>
      </c>
      <c r="M1888" s="7">
        <f>Tabla_cocina[[#This Row],[Costo Unitario]]*Tabla_cocina[[#This Row],[Cantidad Ordenada]]</f>
        <v>45</v>
      </c>
      <c r="N1888" s="12">
        <f>(Tabla_cocina[[#This Row],[Ganancia Neta]]/Tabla_cocina[[#This Row],[Costo]])</f>
        <v>0.73333333333333328</v>
      </c>
      <c r="O1888" s="17">
        <f>Tabla_cocina[[#This Row],[Tiempo de Preparacion]]/1440</f>
        <v>6.2500000000000003E-3</v>
      </c>
    </row>
    <row r="1889" spans="1:15" x14ac:dyDescent="0.3">
      <c r="A1889" s="1">
        <v>763</v>
      </c>
      <c r="B1889" s="1">
        <v>18</v>
      </c>
      <c r="C1889" s="2" t="s">
        <v>14</v>
      </c>
      <c r="D1889" s="2" t="s">
        <v>91</v>
      </c>
      <c r="E1889" s="3">
        <v>20</v>
      </c>
      <c r="F1889" s="3">
        <v>33</v>
      </c>
      <c r="G1889" s="1">
        <v>2</v>
      </c>
      <c r="H1889" s="1">
        <v>14</v>
      </c>
      <c r="I1889" s="2" t="s">
        <v>8</v>
      </c>
      <c r="J1889" s="7">
        <f>Tabla_cocina[[#This Row],[Precio Unitario]]*Tabla_cocina[[#This Row],[Cantidad Ordenada]]</f>
        <v>66</v>
      </c>
      <c r="K1889" s="7">
        <f>Tabla_cocina[[#This Row],[Total del Pedido]]</f>
        <v>66</v>
      </c>
      <c r="L1889" s="7">
        <f>Tabla_cocina[[#This Row],[Ganancia Bruta]]-Tabla_cocina[[#This Row],[Costo]]</f>
        <v>26</v>
      </c>
      <c r="M1889" s="7">
        <f>Tabla_cocina[[#This Row],[Costo Unitario]]*Tabla_cocina[[#This Row],[Cantidad Ordenada]]</f>
        <v>40</v>
      </c>
      <c r="N1889" s="12">
        <f>(Tabla_cocina[[#This Row],[Ganancia Neta]]/Tabla_cocina[[#This Row],[Costo]])</f>
        <v>0.65</v>
      </c>
      <c r="O1889" s="17">
        <f>Tabla_cocina[[#This Row],[Tiempo de Preparacion]]/1440</f>
        <v>9.7222222222222224E-3</v>
      </c>
    </row>
    <row r="1890" spans="1:15" x14ac:dyDescent="0.3">
      <c r="A1890" s="1">
        <v>763</v>
      </c>
      <c r="B1890" s="1">
        <v>18</v>
      </c>
      <c r="C1890" s="2" t="s">
        <v>16</v>
      </c>
      <c r="D1890" s="2" t="s">
        <v>93</v>
      </c>
      <c r="E1890" s="3">
        <v>11</v>
      </c>
      <c r="F1890" s="3">
        <v>19</v>
      </c>
      <c r="G1890" s="1">
        <v>2</v>
      </c>
      <c r="H1890" s="1">
        <v>18</v>
      </c>
      <c r="I1890" s="2" t="s">
        <v>8</v>
      </c>
      <c r="J1890" s="7">
        <f>Tabla_cocina[[#This Row],[Precio Unitario]]*Tabla_cocina[[#This Row],[Cantidad Ordenada]]</f>
        <v>38</v>
      </c>
      <c r="K1890" s="7">
        <f>Tabla_cocina[[#This Row],[Total del Pedido]]</f>
        <v>38</v>
      </c>
      <c r="L1890" s="7">
        <f>Tabla_cocina[[#This Row],[Ganancia Bruta]]-Tabla_cocina[[#This Row],[Costo]]</f>
        <v>16</v>
      </c>
      <c r="M1890" s="7">
        <f>Tabla_cocina[[#This Row],[Costo Unitario]]*Tabla_cocina[[#This Row],[Cantidad Ordenada]]</f>
        <v>22</v>
      </c>
      <c r="N1890" s="12">
        <f>(Tabla_cocina[[#This Row],[Ganancia Neta]]/Tabla_cocina[[#This Row],[Costo]])</f>
        <v>0.72727272727272729</v>
      </c>
      <c r="O1890" s="17">
        <f>Tabla_cocina[[#This Row],[Tiempo de Preparacion]]/1440</f>
        <v>1.2500000000000001E-2</v>
      </c>
    </row>
    <row r="1891" spans="1:15" x14ac:dyDescent="0.3">
      <c r="A1891" s="1">
        <v>764</v>
      </c>
      <c r="B1891" s="1">
        <v>20</v>
      </c>
      <c r="C1891" s="2" t="s">
        <v>10</v>
      </c>
      <c r="D1891" s="2" t="s">
        <v>87</v>
      </c>
      <c r="E1891" s="3">
        <v>16</v>
      </c>
      <c r="F1891" s="3">
        <v>27</v>
      </c>
      <c r="G1891" s="1">
        <v>1</v>
      </c>
      <c r="H1891" s="1">
        <v>53</v>
      </c>
      <c r="I1891" s="2" t="s">
        <v>6</v>
      </c>
      <c r="J1891" s="7">
        <f>Tabla_cocina[[#This Row],[Precio Unitario]]*Tabla_cocina[[#This Row],[Cantidad Ordenada]]</f>
        <v>27</v>
      </c>
      <c r="K1891" s="7">
        <f>Tabla_cocina[[#This Row],[Total del Pedido]]</f>
        <v>27</v>
      </c>
      <c r="L1891" s="7">
        <f>Tabla_cocina[[#This Row],[Ganancia Bruta]]-Tabla_cocina[[#This Row],[Costo]]</f>
        <v>11</v>
      </c>
      <c r="M1891" s="7">
        <f>Tabla_cocina[[#This Row],[Costo Unitario]]*Tabla_cocina[[#This Row],[Cantidad Ordenada]]</f>
        <v>16</v>
      </c>
      <c r="N1891" s="12">
        <f>(Tabla_cocina[[#This Row],[Ganancia Neta]]/Tabla_cocina[[#This Row],[Costo]])</f>
        <v>0.6875</v>
      </c>
      <c r="O1891" s="17">
        <f>Tabla_cocina[[#This Row],[Tiempo de Preparacion]]/1440</f>
        <v>3.6805555555555557E-2</v>
      </c>
    </row>
    <row r="1892" spans="1:15" x14ac:dyDescent="0.3">
      <c r="A1892" s="1">
        <v>764</v>
      </c>
      <c r="B1892" s="1">
        <v>20</v>
      </c>
      <c r="C1892" s="2" t="s">
        <v>20</v>
      </c>
      <c r="D1892" s="2" t="s">
        <v>97</v>
      </c>
      <c r="E1892" s="3">
        <v>20</v>
      </c>
      <c r="F1892" s="3">
        <v>34</v>
      </c>
      <c r="G1892" s="1">
        <v>1</v>
      </c>
      <c r="H1892" s="1">
        <v>24</v>
      </c>
      <c r="I1892" s="2" t="s">
        <v>6</v>
      </c>
      <c r="J1892" s="7">
        <f>Tabla_cocina[[#This Row],[Precio Unitario]]*Tabla_cocina[[#This Row],[Cantidad Ordenada]]</f>
        <v>34</v>
      </c>
      <c r="K1892" s="7">
        <f>Tabla_cocina[[#This Row],[Total del Pedido]]</f>
        <v>34</v>
      </c>
      <c r="L1892" s="7">
        <f>Tabla_cocina[[#This Row],[Ganancia Bruta]]-Tabla_cocina[[#This Row],[Costo]]</f>
        <v>14</v>
      </c>
      <c r="M1892" s="7">
        <f>Tabla_cocina[[#This Row],[Costo Unitario]]*Tabla_cocina[[#This Row],[Cantidad Ordenada]]</f>
        <v>20</v>
      </c>
      <c r="N1892" s="12">
        <f>(Tabla_cocina[[#This Row],[Ganancia Neta]]/Tabla_cocina[[#This Row],[Costo]])</f>
        <v>0.7</v>
      </c>
      <c r="O1892" s="17">
        <f>Tabla_cocina[[#This Row],[Tiempo de Preparacion]]/1440</f>
        <v>1.6666666666666666E-2</v>
      </c>
    </row>
    <row r="1893" spans="1:15" x14ac:dyDescent="0.3">
      <c r="A1893" s="1">
        <v>764</v>
      </c>
      <c r="B1893" s="1">
        <v>20</v>
      </c>
      <c r="C1893" s="2" t="s">
        <v>5</v>
      </c>
      <c r="D1893" s="2" t="s">
        <v>84</v>
      </c>
      <c r="E1893" s="3">
        <v>14</v>
      </c>
      <c r="F1893" s="3">
        <v>24</v>
      </c>
      <c r="G1893" s="1">
        <v>1</v>
      </c>
      <c r="H1893" s="1">
        <v>35</v>
      </c>
      <c r="I1893" s="2" t="s">
        <v>6</v>
      </c>
      <c r="J1893" s="7">
        <f>Tabla_cocina[[#This Row],[Precio Unitario]]*Tabla_cocina[[#This Row],[Cantidad Ordenada]]</f>
        <v>24</v>
      </c>
      <c r="K1893" s="7">
        <f>Tabla_cocina[[#This Row],[Total del Pedido]]</f>
        <v>24</v>
      </c>
      <c r="L1893" s="7">
        <f>Tabla_cocina[[#This Row],[Ganancia Bruta]]-Tabla_cocina[[#This Row],[Costo]]</f>
        <v>10</v>
      </c>
      <c r="M1893" s="7">
        <f>Tabla_cocina[[#This Row],[Costo Unitario]]*Tabla_cocina[[#This Row],[Cantidad Ordenada]]</f>
        <v>14</v>
      </c>
      <c r="N1893" s="12">
        <f>(Tabla_cocina[[#This Row],[Ganancia Neta]]/Tabla_cocina[[#This Row],[Costo]])</f>
        <v>0.7142857142857143</v>
      </c>
      <c r="O1893" s="17">
        <f>Tabla_cocina[[#This Row],[Tiempo de Preparacion]]/1440</f>
        <v>2.4305555555555556E-2</v>
      </c>
    </row>
    <row r="1894" spans="1:15" x14ac:dyDescent="0.3">
      <c r="A1894" s="1">
        <v>765</v>
      </c>
      <c r="B1894" s="1">
        <v>20</v>
      </c>
      <c r="C1894" s="2" t="s">
        <v>25</v>
      </c>
      <c r="D1894" s="2" t="s">
        <v>102</v>
      </c>
      <c r="E1894" s="3">
        <v>15</v>
      </c>
      <c r="F1894" s="3">
        <v>26</v>
      </c>
      <c r="G1894" s="1">
        <v>3</v>
      </c>
      <c r="H1894" s="1">
        <v>55</v>
      </c>
      <c r="I1894" s="2" t="s">
        <v>8</v>
      </c>
      <c r="J1894" s="7">
        <f>Tabla_cocina[[#This Row],[Precio Unitario]]*Tabla_cocina[[#This Row],[Cantidad Ordenada]]</f>
        <v>78</v>
      </c>
      <c r="K1894" s="7">
        <f>Tabla_cocina[[#This Row],[Total del Pedido]]</f>
        <v>78</v>
      </c>
      <c r="L1894" s="7">
        <f>Tabla_cocina[[#This Row],[Ganancia Bruta]]-Tabla_cocina[[#This Row],[Costo]]</f>
        <v>33</v>
      </c>
      <c r="M1894" s="7">
        <f>Tabla_cocina[[#This Row],[Costo Unitario]]*Tabla_cocina[[#This Row],[Cantidad Ordenada]]</f>
        <v>45</v>
      </c>
      <c r="N1894" s="12">
        <f>(Tabla_cocina[[#This Row],[Ganancia Neta]]/Tabla_cocina[[#This Row],[Costo]])</f>
        <v>0.73333333333333328</v>
      </c>
      <c r="O1894" s="17">
        <f>Tabla_cocina[[#This Row],[Tiempo de Preparacion]]/1440</f>
        <v>3.8194444444444448E-2</v>
      </c>
    </row>
    <row r="1895" spans="1:15" x14ac:dyDescent="0.3">
      <c r="A1895" s="1">
        <v>765</v>
      </c>
      <c r="B1895" s="1">
        <v>20</v>
      </c>
      <c r="C1895" s="2" t="s">
        <v>15</v>
      </c>
      <c r="D1895" s="2" t="s">
        <v>92</v>
      </c>
      <c r="E1895" s="3">
        <v>16</v>
      </c>
      <c r="F1895" s="3">
        <v>28</v>
      </c>
      <c r="G1895" s="1">
        <v>2</v>
      </c>
      <c r="H1895" s="1">
        <v>14</v>
      </c>
      <c r="I1895" s="2" t="s">
        <v>6</v>
      </c>
      <c r="J1895" s="7">
        <f>Tabla_cocina[[#This Row],[Precio Unitario]]*Tabla_cocina[[#This Row],[Cantidad Ordenada]]</f>
        <v>56</v>
      </c>
      <c r="K1895" s="7">
        <f>Tabla_cocina[[#This Row],[Total del Pedido]]</f>
        <v>56</v>
      </c>
      <c r="L1895" s="7">
        <f>Tabla_cocina[[#This Row],[Ganancia Bruta]]-Tabla_cocina[[#This Row],[Costo]]</f>
        <v>24</v>
      </c>
      <c r="M1895" s="7">
        <f>Tabla_cocina[[#This Row],[Costo Unitario]]*Tabla_cocina[[#This Row],[Cantidad Ordenada]]</f>
        <v>32</v>
      </c>
      <c r="N1895" s="12">
        <f>(Tabla_cocina[[#This Row],[Ganancia Neta]]/Tabla_cocina[[#This Row],[Costo]])</f>
        <v>0.75</v>
      </c>
      <c r="O1895" s="17">
        <f>Tabla_cocina[[#This Row],[Tiempo de Preparacion]]/1440</f>
        <v>9.7222222222222224E-3</v>
      </c>
    </row>
    <row r="1896" spans="1:15" x14ac:dyDescent="0.3">
      <c r="A1896" s="1">
        <v>765</v>
      </c>
      <c r="B1896" s="1">
        <v>20</v>
      </c>
      <c r="C1896" s="2" t="s">
        <v>23</v>
      </c>
      <c r="D1896" s="2" t="s">
        <v>100</v>
      </c>
      <c r="E1896" s="3">
        <v>13</v>
      </c>
      <c r="F1896" s="3">
        <v>21</v>
      </c>
      <c r="G1896" s="1">
        <v>3</v>
      </c>
      <c r="H1896" s="1">
        <v>52</v>
      </c>
      <c r="I1896" s="2" t="s">
        <v>6</v>
      </c>
      <c r="J1896" s="7">
        <f>Tabla_cocina[[#This Row],[Precio Unitario]]*Tabla_cocina[[#This Row],[Cantidad Ordenada]]</f>
        <v>63</v>
      </c>
      <c r="K1896" s="7">
        <f>Tabla_cocina[[#This Row],[Total del Pedido]]</f>
        <v>63</v>
      </c>
      <c r="L1896" s="7">
        <f>Tabla_cocina[[#This Row],[Ganancia Bruta]]-Tabla_cocina[[#This Row],[Costo]]</f>
        <v>24</v>
      </c>
      <c r="M1896" s="7">
        <f>Tabla_cocina[[#This Row],[Costo Unitario]]*Tabla_cocina[[#This Row],[Cantidad Ordenada]]</f>
        <v>39</v>
      </c>
      <c r="N1896" s="12">
        <f>(Tabla_cocina[[#This Row],[Ganancia Neta]]/Tabla_cocina[[#This Row],[Costo]])</f>
        <v>0.61538461538461542</v>
      </c>
      <c r="O1896" s="17">
        <f>Tabla_cocina[[#This Row],[Tiempo de Preparacion]]/1440</f>
        <v>3.6111111111111108E-2</v>
      </c>
    </row>
    <row r="1897" spans="1:15" x14ac:dyDescent="0.3">
      <c r="A1897" s="1">
        <v>765</v>
      </c>
      <c r="B1897" s="1">
        <v>20</v>
      </c>
      <c r="C1897" s="2" t="s">
        <v>12</v>
      </c>
      <c r="D1897" s="2" t="s">
        <v>89</v>
      </c>
      <c r="E1897" s="3">
        <v>22</v>
      </c>
      <c r="F1897" s="3">
        <v>36</v>
      </c>
      <c r="G1897" s="1">
        <v>1</v>
      </c>
      <c r="H1897" s="1">
        <v>43</v>
      </c>
      <c r="I1897" s="2" t="s">
        <v>6</v>
      </c>
      <c r="J1897" s="7">
        <f>Tabla_cocina[[#This Row],[Precio Unitario]]*Tabla_cocina[[#This Row],[Cantidad Ordenada]]</f>
        <v>36</v>
      </c>
      <c r="K1897" s="7">
        <f>Tabla_cocina[[#This Row],[Total del Pedido]]</f>
        <v>36</v>
      </c>
      <c r="L1897" s="7">
        <f>Tabla_cocina[[#This Row],[Ganancia Bruta]]-Tabla_cocina[[#This Row],[Costo]]</f>
        <v>14</v>
      </c>
      <c r="M1897" s="7">
        <f>Tabla_cocina[[#This Row],[Costo Unitario]]*Tabla_cocina[[#This Row],[Cantidad Ordenada]]</f>
        <v>22</v>
      </c>
      <c r="N1897" s="12">
        <f>(Tabla_cocina[[#This Row],[Ganancia Neta]]/Tabla_cocina[[#This Row],[Costo]])</f>
        <v>0.63636363636363635</v>
      </c>
      <c r="O1897" s="17">
        <f>Tabla_cocina[[#This Row],[Tiempo de Preparacion]]/1440</f>
        <v>2.9861111111111113E-2</v>
      </c>
    </row>
    <row r="1898" spans="1:15" x14ac:dyDescent="0.3">
      <c r="A1898" s="1">
        <v>766</v>
      </c>
      <c r="B1898" s="1">
        <v>17</v>
      </c>
      <c r="C1898" s="2" t="s">
        <v>7</v>
      </c>
      <c r="D1898" s="2" t="s">
        <v>85</v>
      </c>
      <c r="E1898" s="3">
        <v>18</v>
      </c>
      <c r="F1898" s="3">
        <v>30</v>
      </c>
      <c r="G1898" s="1">
        <v>2</v>
      </c>
      <c r="H1898" s="1">
        <v>52</v>
      </c>
      <c r="I1898" s="2" t="s">
        <v>6</v>
      </c>
      <c r="J1898" s="7">
        <f>Tabla_cocina[[#This Row],[Precio Unitario]]*Tabla_cocina[[#This Row],[Cantidad Ordenada]]</f>
        <v>60</v>
      </c>
      <c r="K1898" s="7">
        <f>Tabla_cocina[[#This Row],[Total del Pedido]]</f>
        <v>60</v>
      </c>
      <c r="L1898" s="7">
        <f>Tabla_cocina[[#This Row],[Ganancia Bruta]]-Tabla_cocina[[#This Row],[Costo]]</f>
        <v>24</v>
      </c>
      <c r="M1898" s="7">
        <f>Tabla_cocina[[#This Row],[Costo Unitario]]*Tabla_cocina[[#This Row],[Cantidad Ordenada]]</f>
        <v>36</v>
      </c>
      <c r="N1898" s="12">
        <f>(Tabla_cocina[[#This Row],[Ganancia Neta]]/Tabla_cocina[[#This Row],[Costo]])</f>
        <v>0.66666666666666663</v>
      </c>
      <c r="O1898" s="17">
        <f>Tabla_cocina[[#This Row],[Tiempo de Preparacion]]/1440</f>
        <v>3.6111111111111108E-2</v>
      </c>
    </row>
    <row r="1899" spans="1:15" x14ac:dyDescent="0.3">
      <c r="A1899" s="1">
        <v>766</v>
      </c>
      <c r="B1899" s="1">
        <v>17</v>
      </c>
      <c r="C1899" s="2" t="s">
        <v>16</v>
      </c>
      <c r="D1899" s="2" t="s">
        <v>93</v>
      </c>
      <c r="E1899" s="3">
        <v>11</v>
      </c>
      <c r="F1899" s="3">
        <v>19</v>
      </c>
      <c r="G1899" s="1">
        <v>1</v>
      </c>
      <c r="H1899" s="1">
        <v>59</v>
      </c>
      <c r="I1899" s="2" t="s">
        <v>6</v>
      </c>
      <c r="J1899" s="7">
        <f>Tabla_cocina[[#This Row],[Precio Unitario]]*Tabla_cocina[[#This Row],[Cantidad Ordenada]]</f>
        <v>19</v>
      </c>
      <c r="K1899" s="7">
        <f>Tabla_cocina[[#This Row],[Total del Pedido]]</f>
        <v>19</v>
      </c>
      <c r="L1899" s="7">
        <f>Tabla_cocina[[#This Row],[Ganancia Bruta]]-Tabla_cocina[[#This Row],[Costo]]</f>
        <v>8</v>
      </c>
      <c r="M1899" s="7">
        <f>Tabla_cocina[[#This Row],[Costo Unitario]]*Tabla_cocina[[#This Row],[Cantidad Ordenada]]</f>
        <v>11</v>
      </c>
      <c r="N1899" s="12">
        <f>(Tabla_cocina[[#This Row],[Ganancia Neta]]/Tabla_cocina[[#This Row],[Costo]])</f>
        <v>0.72727272727272729</v>
      </c>
      <c r="O1899" s="17">
        <f>Tabla_cocina[[#This Row],[Tiempo de Preparacion]]/1440</f>
        <v>4.0972222222222222E-2</v>
      </c>
    </row>
    <row r="1900" spans="1:15" x14ac:dyDescent="0.3">
      <c r="A1900" s="1">
        <v>766</v>
      </c>
      <c r="B1900" s="1">
        <v>17</v>
      </c>
      <c r="C1900" s="2" t="s">
        <v>21</v>
      </c>
      <c r="D1900" s="2" t="s">
        <v>98</v>
      </c>
      <c r="E1900" s="3">
        <v>12</v>
      </c>
      <c r="F1900" s="3">
        <v>20</v>
      </c>
      <c r="G1900" s="1">
        <v>3</v>
      </c>
      <c r="H1900" s="1">
        <v>7</v>
      </c>
      <c r="I1900" s="2" t="s">
        <v>6</v>
      </c>
      <c r="J1900" s="7">
        <f>Tabla_cocina[[#This Row],[Precio Unitario]]*Tabla_cocina[[#This Row],[Cantidad Ordenada]]</f>
        <v>60</v>
      </c>
      <c r="K1900" s="7">
        <f>Tabla_cocina[[#This Row],[Total del Pedido]]</f>
        <v>60</v>
      </c>
      <c r="L1900" s="7">
        <f>Tabla_cocina[[#This Row],[Ganancia Bruta]]-Tabla_cocina[[#This Row],[Costo]]</f>
        <v>24</v>
      </c>
      <c r="M1900" s="7">
        <f>Tabla_cocina[[#This Row],[Costo Unitario]]*Tabla_cocina[[#This Row],[Cantidad Ordenada]]</f>
        <v>36</v>
      </c>
      <c r="N1900" s="12">
        <f>(Tabla_cocina[[#This Row],[Ganancia Neta]]/Tabla_cocina[[#This Row],[Costo]])</f>
        <v>0.66666666666666663</v>
      </c>
      <c r="O1900" s="17">
        <f>Tabla_cocina[[#This Row],[Tiempo de Preparacion]]/1440</f>
        <v>4.8611111111111112E-3</v>
      </c>
    </row>
    <row r="1901" spans="1:15" x14ac:dyDescent="0.3">
      <c r="A1901" s="1">
        <v>766</v>
      </c>
      <c r="B1901" s="1">
        <v>17</v>
      </c>
      <c r="C1901" s="2" t="s">
        <v>22</v>
      </c>
      <c r="D1901" s="2" t="s">
        <v>99</v>
      </c>
      <c r="E1901" s="3">
        <v>14</v>
      </c>
      <c r="F1901" s="3">
        <v>23</v>
      </c>
      <c r="G1901" s="1">
        <v>2</v>
      </c>
      <c r="H1901" s="1">
        <v>16</v>
      </c>
      <c r="I1901" s="2" t="s">
        <v>8</v>
      </c>
      <c r="J1901" s="7">
        <f>Tabla_cocina[[#This Row],[Precio Unitario]]*Tabla_cocina[[#This Row],[Cantidad Ordenada]]</f>
        <v>46</v>
      </c>
      <c r="K1901" s="7">
        <f>Tabla_cocina[[#This Row],[Total del Pedido]]</f>
        <v>46</v>
      </c>
      <c r="L1901" s="7">
        <f>Tabla_cocina[[#This Row],[Ganancia Bruta]]-Tabla_cocina[[#This Row],[Costo]]</f>
        <v>18</v>
      </c>
      <c r="M1901" s="7">
        <f>Tabla_cocina[[#This Row],[Costo Unitario]]*Tabla_cocina[[#This Row],[Cantidad Ordenada]]</f>
        <v>28</v>
      </c>
      <c r="N1901" s="12">
        <f>(Tabla_cocina[[#This Row],[Ganancia Neta]]/Tabla_cocina[[#This Row],[Costo]])</f>
        <v>0.6428571428571429</v>
      </c>
      <c r="O1901" s="17">
        <f>Tabla_cocina[[#This Row],[Tiempo de Preparacion]]/1440</f>
        <v>1.1111111111111112E-2</v>
      </c>
    </row>
    <row r="1902" spans="1:15" x14ac:dyDescent="0.3">
      <c r="A1902" s="1">
        <v>767</v>
      </c>
      <c r="B1902" s="1">
        <v>10</v>
      </c>
      <c r="C1902" s="2" t="s">
        <v>13</v>
      </c>
      <c r="D1902" s="2" t="s">
        <v>90</v>
      </c>
      <c r="E1902" s="3">
        <v>17</v>
      </c>
      <c r="F1902" s="3">
        <v>29</v>
      </c>
      <c r="G1902" s="1">
        <v>2</v>
      </c>
      <c r="H1902" s="1">
        <v>12</v>
      </c>
      <c r="I1902" s="2" t="s">
        <v>8</v>
      </c>
      <c r="J1902" s="7">
        <f>Tabla_cocina[[#This Row],[Precio Unitario]]*Tabla_cocina[[#This Row],[Cantidad Ordenada]]</f>
        <v>58</v>
      </c>
      <c r="K1902" s="7">
        <f>Tabla_cocina[[#This Row],[Total del Pedido]]</f>
        <v>58</v>
      </c>
      <c r="L1902" s="7">
        <f>Tabla_cocina[[#This Row],[Ganancia Bruta]]-Tabla_cocina[[#This Row],[Costo]]</f>
        <v>24</v>
      </c>
      <c r="M1902" s="7">
        <f>Tabla_cocina[[#This Row],[Costo Unitario]]*Tabla_cocina[[#This Row],[Cantidad Ordenada]]</f>
        <v>34</v>
      </c>
      <c r="N1902" s="12">
        <f>(Tabla_cocina[[#This Row],[Ganancia Neta]]/Tabla_cocina[[#This Row],[Costo]])</f>
        <v>0.70588235294117652</v>
      </c>
      <c r="O1902" s="17">
        <f>Tabla_cocina[[#This Row],[Tiempo de Preparacion]]/1440</f>
        <v>8.3333333333333332E-3</v>
      </c>
    </row>
    <row r="1903" spans="1:15" x14ac:dyDescent="0.3">
      <c r="A1903" s="1">
        <v>767</v>
      </c>
      <c r="B1903" s="1">
        <v>10</v>
      </c>
      <c r="C1903" s="2" t="s">
        <v>5</v>
      </c>
      <c r="D1903" s="2" t="s">
        <v>84</v>
      </c>
      <c r="E1903" s="3">
        <v>14</v>
      </c>
      <c r="F1903" s="3">
        <v>24</v>
      </c>
      <c r="G1903" s="1">
        <v>2</v>
      </c>
      <c r="H1903" s="1">
        <v>30</v>
      </c>
      <c r="I1903" s="2" t="s">
        <v>8</v>
      </c>
      <c r="J1903" s="7">
        <f>Tabla_cocina[[#This Row],[Precio Unitario]]*Tabla_cocina[[#This Row],[Cantidad Ordenada]]</f>
        <v>48</v>
      </c>
      <c r="K1903" s="7">
        <f>Tabla_cocina[[#This Row],[Total del Pedido]]</f>
        <v>48</v>
      </c>
      <c r="L1903" s="7">
        <f>Tabla_cocina[[#This Row],[Ganancia Bruta]]-Tabla_cocina[[#This Row],[Costo]]</f>
        <v>20</v>
      </c>
      <c r="M1903" s="7">
        <f>Tabla_cocina[[#This Row],[Costo Unitario]]*Tabla_cocina[[#This Row],[Cantidad Ordenada]]</f>
        <v>28</v>
      </c>
      <c r="N1903" s="12">
        <f>(Tabla_cocina[[#This Row],[Ganancia Neta]]/Tabla_cocina[[#This Row],[Costo]])</f>
        <v>0.7142857142857143</v>
      </c>
      <c r="O1903" s="17">
        <f>Tabla_cocina[[#This Row],[Tiempo de Preparacion]]/1440</f>
        <v>2.0833333333333332E-2</v>
      </c>
    </row>
    <row r="1904" spans="1:15" x14ac:dyDescent="0.3">
      <c r="A1904" s="1">
        <v>767</v>
      </c>
      <c r="B1904" s="1">
        <v>10</v>
      </c>
      <c r="C1904" s="2" t="s">
        <v>23</v>
      </c>
      <c r="D1904" s="2" t="s">
        <v>100</v>
      </c>
      <c r="E1904" s="3">
        <v>13</v>
      </c>
      <c r="F1904" s="3">
        <v>21</v>
      </c>
      <c r="G1904" s="1">
        <v>3</v>
      </c>
      <c r="H1904" s="1">
        <v>43</v>
      </c>
      <c r="I1904" s="2" t="s">
        <v>8</v>
      </c>
      <c r="J1904" s="7">
        <f>Tabla_cocina[[#This Row],[Precio Unitario]]*Tabla_cocina[[#This Row],[Cantidad Ordenada]]</f>
        <v>63</v>
      </c>
      <c r="K1904" s="7">
        <f>Tabla_cocina[[#This Row],[Total del Pedido]]</f>
        <v>63</v>
      </c>
      <c r="L1904" s="7">
        <f>Tabla_cocina[[#This Row],[Ganancia Bruta]]-Tabla_cocina[[#This Row],[Costo]]</f>
        <v>24</v>
      </c>
      <c r="M1904" s="7">
        <f>Tabla_cocina[[#This Row],[Costo Unitario]]*Tabla_cocina[[#This Row],[Cantidad Ordenada]]</f>
        <v>39</v>
      </c>
      <c r="N1904" s="12">
        <f>(Tabla_cocina[[#This Row],[Ganancia Neta]]/Tabla_cocina[[#This Row],[Costo]])</f>
        <v>0.61538461538461542</v>
      </c>
      <c r="O1904" s="17">
        <f>Tabla_cocina[[#This Row],[Tiempo de Preparacion]]/1440</f>
        <v>2.9861111111111113E-2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F69C-9F64-498B-93D3-850A9FB38C12}">
  <dimension ref="A1:Y769"/>
  <sheetViews>
    <sheetView topLeftCell="H1" zoomScaleNormal="100" workbookViewId="0">
      <selection activeCell="I3" sqref="I3"/>
    </sheetView>
  </sheetViews>
  <sheetFormatPr baseColWidth="10" defaultRowHeight="14.4" x14ac:dyDescent="0.3"/>
  <cols>
    <col min="1" max="1" width="17.44140625" style="2" customWidth="1"/>
    <col min="2" max="2" width="16.6640625" style="2" customWidth="1"/>
    <col min="3" max="3" width="19.44140625" bestFit="1" customWidth="1"/>
    <col min="4" max="4" width="19" style="2" customWidth="1"/>
    <col min="5" max="5" width="17.33203125" bestFit="1" customWidth="1"/>
    <col min="6" max="6" width="22.5546875" style="4" customWidth="1"/>
    <col min="7" max="7" width="16.109375" customWidth="1"/>
    <col min="8" max="8" width="23.44140625" bestFit="1" customWidth="1"/>
    <col min="9" max="9" width="20" bestFit="1" customWidth="1"/>
    <col min="10" max="10" width="22.5546875" bestFit="1" customWidth="1"/>
    <col min="11" max="11" width="15" customWidth="1"/>
    <col min="12" max="12" width="16.77734375" style="2" customWidth="1"/>
    <col min="13" max="13" width="16" style="2" customWidth="1"/>
    <col min="14" max="14" width="15.88671875" style="2" customWidth="1"/>
    <col min="15" max="15" width="17.88671875" style="5" bestFit="1" customWidth="1"/>
    <col min="16" max="16" width="23.5546875" style="2" bestFit="1" customWidth="1"/>
    <col min="17" max="17" width="23.5546875" style="2" customWidth="1"/>
    <col min="18" max="18" width="32.6640625" style="2" bestFit="1" customWidth="1"/>
    <col min="20" max="20" width="32.6640625" style="2" bestFit="1" customWidth="1"/>
    <col min="22" max="22" width="14.6640625" style="2" customWidth="1"/>
    <col min="23" max="23" width="17.5546875" style="2" customWidth="1"/>
    <col min="24" max="24" width="28.88671875" style="2" bestFit="1" customWidth="1"/>
    <col min="25" max="25" width="15.77734375" bestFit="1" customWidth="1"/>
    <col min="27" max="27" width="32.6640625" bestFit="1" customWidth="1"/>
  </cols>
  <sheetData>
    <row r="1" spans="1:25" ht="99.6" customHeight="1" x14ac:dyDescent="0.3">
      <c r="A1" s="10"/>
      <c r="B1" s="10"/>
      <c r="C1" s="6"/>
      <c r="D1" s="10"/>
      <c r="F1" s="13"/>
      <c r="G1" s="6"/>
      <c r="K1" s="6"/>
      <c r="L1" s="10"/>
      <c r="M1" s="10"/>
      <c r="N1" s="10"/>
      <c r="O1" s="14"/>
      <c r="P1" s="10" t="s">
        <v>672</v>
      </c>
      <c r="Q1" s="10" t="s">
        <v>673</v>
      </c>
      <c r="R1" s="10"/>
      <c r="S1" s="6"/>
      <c r="T1" s="10"/>
      <c r="U1" s="6"/>
      <c r="V1" s="10"/>
      <c r="W1" s="10"/>
    </row>
    <row r="2" spans="1:25" x14ac:dyDescent="0.3">
      <c r="A2" s="2" t="s">
        <v>37</v>
      </c>
      <c r="B2" s="2" t="s">
        <v>27</v>
      </c>
      <c r="C2" s="2" t="s">
        <v>28</v>
      </c>
      <c r="D2" t="s">
        <v>29</v>
      </c>
      <c r="E2" s="2" t="s">
        <v>674</v>
      </c>
      <c r="F2" t="s">
        <v>30</v>
      </c>
      <c r="G2" t="s">
        <v>31</v>
      </c>
      <c r="H2" s="2" t="s">
        <v>675</v>
      </c>
      <c r="I2" s="2" t="s">
        <v>676</v>
      </c>
      <c r="J2" s="2" t="s">
        <v>678</v>
      </c>
      <c r="K2" s="2" t="s">
        <v>32</v>
      </c>
      <c r="L2" s="2" t="s">
        <v>33</v>
      </c>
      <c r="M2" s="2" t="s">
        <v>34</v>
      </c>
      <c r="N2" t="s">
        <v>35</v>
      </c>
      <c r="O2" s="2" t="s">
        <v>36</v>
      </c>
      <c r="P2" s="2" t="s">
        <v>669</v>
      </c>
      <c r="Q2" s="2" t="s">
        <v>671</v>
      </c>
      <c r="R2" s="2" t="s">
        <v>659</v>
      </c>
      <c r="S2" s="2" t="s">
        <v>38</v>
      </c>
      <c r="T2" s="2" t="s">
        <v>39</v>
      </c>
      <c r="U2" s="2" t="s">
        <v>104</v>
      </c>
      <c r="V2" s="2" t="s">
        <v>105</v>
      </c>
      <c r="W2" s="2" t="s">
        <v>106</v>
      </c>
      <c r="X2" s="2" t="s">
        <v>670</v>
      </c>
      <c r="Y2" s="2" t="s">
        <v>679</v>
      </c>
    </row>
    <row r="3" spans="1:25" x14ac:dyDescent="0.3">
      <c r="A3" s="2">
        <v>1</v>
      </c>
      <c r="B3" s="2">
        <v>10</v>
      </c>
      <c r="C3" s="2" t="s">
        <v>108</v>
      </c>
      <c r="D3" s="4">
        <v>6</v>
      </c>
      <c r="E3" s="15">
        <f>Tabla_Sala[[#This Row],[Hora de Salida]]</f>
        <v>45017.159722222219</v>
      </c>
      <c r="F3" s="16">
        <v>45017.046527777777</v>
      </c>
      <c r="G3" s="16">
        <v>45017.159722222219</v>
      </c>
      <c r="H3" s="16">
        <f>IF(Tabla_Sala[[#This Row],[Estado de la Mesa]]="Ocupada",(Tabla_Sala[[#This Row],[Hora de Salida]]-Tabla_Sala[[#This Row],[Hora de Llegada]]) + 15/1440, Tabla_Sala[[#This Row],[Hora de Salida]]-Tabla_Sala[[#This Row],[Hora de Llegada]])</f>
        <v>0.1131944444423425</v>
      </c>
      <c r="I3" s="16">
        <f>SUMIFS(Tabla_cocina[minutos preparacion],Tabla_cocina[Numero de Orden],Tabla_Sala[[#This Row],[Número de Orden]])</f>
        <v>3.9583333333333331E-2</v>
      </c>
      <c r="J3" s="16">
        <f>IF(Tabla_Sala[[#This Row],[Tiempo de Permanencia]]-Tabla_Sala[[#This Row],[Tiempo Preparacion]] &gt; 0, Tabla_Sala[[#This Row],[Tiempo de Permanencia]]-Tabla_Sala[[#This Row],[Tiempo Preparacion]], 0)</f>
        <v>7.361111110900917E-2</v>
      </c>
      <c r="K3" s="2" t="s">
        <v>109</v>
      </c>
      <c r="L3" s="2" t="s">
        <v>40</v>
      </c>
      <c r="M3" s="2" t="s">
        <v>41</v>
      </c>
      <c r="N3" s="3">
        <v>48.55</v>
      </c>
      <c r="O3" s="2" t="s">
        <v>42</v>
      </c>
      <c r="P3" s="3">
        <f>SUMIFS(Tabla_cocina[Ganancia Bruta],Tabla_cocina[Numero de Orden],Tabla_Sala[[#This Row],[Número de Orden]])</f>
        <v>138</v>
      </c>
      <c r="Q3" s="3">
        <f>Tabla_Sala[[#This Row],[Propina]]+Tabla_Sala[[#This Row],[Monto Total de la Cuenta]]</f>
        <v>186.55</v>
      </c>
      <c r="R3" t="str">
        <f t="shared" ref="R3:R66" si="0">_xlfn.TEXTJOIN(", ",TRUE,T3:W3)</f>
        <v>Plato_7,  Plato_2</v>
      </c>
      <c r="S3" s="2" t="s">
        <v>43</v>
      </c>
      <c r="T3" s="2" t="s">
        <v>5</v>
      </c>
      <c r="U3" s="2" t="s">
        <v>79</v>
      </c>
      <c r="X3" t="str" cm="1">
        <f t="array" ref="X3">_xlfn.CONCAT(_xlfn._xlws.FILTER(Tabla_cocina[Nombre del Plato], Tabla_cocina[Numero de Orden]=Tabla_Sala[[#This Row],[Número de Orden]]), "")</f>
        <v>Plato_7Plato_2</v>
      </c>
      <c r="Y3" s="18" t="b">
        <f>IF(Tabla_Sala[[#This Row],[Tiempo de Degustacion]]&gt;0,TRUE,FALSE)</f>
        <v>1</v>
      </c>
    </row>
    <row r="4" spans="1:25" x14ac:dyDescent="0.3">
      <c r="A4" s="2">
        <v>2</v>
      </c>
      <c r="B4" s="2">
        <v>6</v>
      </c>
      <c r="C4" s="2" t="s">
        <v>110</v>
      </c>
      <c r="D4" s="4">
        <v>6</v>
      </c>
      <c r="E4" s="15">
        <f>Tabla_Sala[[#This Row],[Hora de Salida]]</f>
        <v>45017.15902777778</v>
      </c>
      <c r="F4" s="16">
        <v>45017.061111111114</v>
      </c>
      <c r="G4" s="16">
        <v>45017.15902777778</v>
      </c>
      <c r="H4" s="16">
        <f>IF(Tabla_Sala[[#This Row],[Estado de la Mesa]]="Ocupada",(Tabla_Sala[[#This Row],[Hora de Salida]]-Tabla_Sala[[#This Row],[Hora de Llegada]]) + 15/1440, Tabla_Sala[[#This Row],[Hora de Salida]]-Tabla_Sala[[#This Row],[Hora de Llegada]])</f>
        <v>9.7916666665696539E-2</v>
      </c>
      <c r="I4" s="16">
        <f>SUMIFS(Tabla_cocina[minutos preparacion],Tabla_cocina[Numero de Orden],Tabla_Sala[[#This Row],[Número de Orden]])</f>
        <v>5.9027777777777776E-2</v>
      </c>
      <c r="J4" s="16">
        <f>IF(Tabla_Sala[[#This Row],[Tiempo de Permanencia]]-Tabla_Sala[[#This Row],[Tiempo Preparacion]] &gt; 0, Tabla_Sala[[#This Row],[Tiempo de Permanencia]]-Tabla_Sala[[#This Row],[Tiempo Preparacion]], 0)</f>
        <v>3.8888888887918763E-2</v>
      </c>
      <c r="K4" s="2" t="s">
        <v>111</v>
      </c>
      <c r="L4" s="2" t="s">
        <v>44</v>
      </c>
      <c r="M4" s="2" t="s">
        <v>45</v>
      </c>
      <c r="N4" s="5">
        <v>43.3</v>
      </c>
      <c r="O4" s="2" t="s">
        <v>42</v>
      </c>
      <c r="P4" s="3">
        <f>SUMIFS(Tabla_cocina[Ganancia Bruta],Tabla_cocina[Numero de Orden],Tabla_Sala[[#This Row],[Número de Orden]])</f>
        <v>58</v>
      </c>
      <c r="Q4" s="3">
        <f>Tabla_Sala[[#This Row],[Propina]]+Tabla_Sala[[#This Row],[Monto Total de la Cuenta]]</f>
        <v>101.3</v>
      </c>
      <c r="R4" t="str">
        <f t="shared" si="0"/>
        <v>Plato_17,  Plato_6</v>
      </c>
      <c r="S4" s="2" t="s">
        <v>46</v>
      </c>
      <c r="T4" s="2" t="s">
        <v>9</v>
      </c>
      <c r="U4" s="2" t="s">
        <v>77</v>
      </c>
      <c r="X4" t="str" cm="1">
        <f t="array" ref="X4">_xlfn.CONCAT(_xlfn._xlws.FILTER(Tabla_cocina[Nombre del Plato], Tabla_cocina[Numero de Orden]=Tabla_Sala[[#This Row],[Número de Orden]]), "")</f>
        <v>Plato_17Plato_6</v>
      </c>
      <c r="Y4" s="18" t="b">
        <f>IF(Tabla_Sala[[#This Row],[Tiempo de Degustacion]]&gt;0,TRUE,FALSE)</f>
        <v>1</v>
      </c>
    </row>
    <row r="5" spans="1:25" x14ac:dyDescent="0.3">
      <c r="A5" s="2">
        <v>3</v>
      </c>
      <c r="B5" s="2">
        <v>20</v>
      </c>
      <c r="C5" s="2" t="s">
        <v>112</v>
      </c>
      <c r="D5" s="4">
        <v>1</v>
      </c>
      <c r="E5" s="15">
        <f>Tabla_Sala[[#This Row],[Hora de Salida]]</f>
        <v>45017.163888888892</v>
      </c>
      <c r="F5" s="16">
        <v>45017.020138888889</v>
      </c>
      <c r="G5" s="16">
        <v>45017.163888888892</v>
      </c>
      <c r="H5" s="16">
        <f>IF(Tabla_Sala[[#This Row],[Estado de la Mesa]]="Ocupada",(Tabla_Sala[[#This Row],[Hora de Salida]]-Tabla_Sala[[#This Row],[Hora de Llegada]]) + 15/1440, Tabla_Sala[[#This Row],[Hora de Salida]]-Tabla_Sala[[#This Row],[Hora de Llegada]])</f>
        <v>0.14375000000291038</v>
      </c>
      <c r="I5" s="16">
        <f>SUMIFS(Tabla_cocina[minutos preparacion],Tabla_cocina[Numero de Orden],Tabla_Sala[[#This Row],[Número de Orden]])</f>
        <v>8.7499999999999994E-2</v>
      </c>
      <c r="J5" s="16">
        <f>IF(Tabla_Sala[[#This Row],[Tiempo de Permanencia]]-Tabla_Sala[[#This Row],[Tiempo Preparacion]] &gt; 0, Tabla_Sala[[#This Row],[Tiempo de Permanencia]]-Tabla_Sala[[#This Row],[Tiempo Preparacion]], 0)</f>
        <v>5.6250000002910389E-2</v>
      </c>
      <c r="K5" s="2" t="s">
        <v>113</v>
      </c>
      <c r="L5" s="2" t="s">
        <v>44</v>
      </c>
      <c r="M5" s="2" t="s">
        <v>47</v>
      </c>
      <c r="N5" s="5">
        <v>30.87</v>
      </c>
      <c r="O5" s="2" t="s">
        <v>48</v>
      </c>
      <c r="P5" s="3">
        <f>SUMIFS(Tabla_cocina[Ganancia Bruta],Tabla_cocina[Numero de Orden],Tabla_Sala[[#This Row],[Número de Orden]])</f>
        <v>165</v>
      </c>
      <c r="Q5" s="3">
        <f>Tabla_Sala[[#This Row],[Propina]]+Tabla_Sala[[#This Row],[Monto Total de la Cuenta]]</f>
        <v>195.87</v>
      </c>
      <c r="R5" t="str">
        <f t="shared" si="0"/>
        <v>Plato_20,  Plato_17,  Plato_19,  Plato_9</v>
      </c>
      <c r="S5" s="2" t="s">
        <v>49</v>
      </c>
      <c r="T5" s="2" t="s">
        <v>11</v>
      </c>
      <c r="U5" s="2" t="s">
        <v>50</v>
      </c>
      <c r="V5" s="2" t="s">
        <v>51</v>
      </c>
      <c r="W5" s="2" t="s">
        <v>75</v>
      </c>
      <c r="X5" t="str" cm="1">
        <f t="array" ref="X5">_xlfn.CONCAT(_xlfn._xlws.FILTER(Tabla_cocina[Nombre del Plato], Tabla_cocina[Numero de Orden]=Tabla_Sala[[#This Row],[Número de Orden]]), "")</f>
        <v>Plato_20Plato_17Plato_19Plato_9</v>
      </c>
      <c r="Y5" s="18" t="b">
        <f>IF(Tabla_Sala[[#This Row],[Tiempo de Degustacion]]&gt;0,TRUE,FALSE)</f>
        <v>1</v>
      </c>
    </row>
    <row r="6" spans="1:25" x14ac:dyDescent="0.3">
      <c r="A6" s="2">
        <v>4</v>
      </c>
      <c r="B6" s="2">
        <v>3</v>
      </c>
      <c r="C6" s="2" t="s">
        <v>114</v>
      </c>
      <c r="D6" s="4">
        <v>1</v>
      </c>
      <c r="E6" s="15">
        <f>Tabla_Sala[[#This Row],[Hora de Salida]]</f>
        <v>45017.188194444447</v>
      </c>
      <c r="F6" s="16">
        <v>45017.127083333333</v>
      </c>
      <c r="G6" s="16">
        <v>45017.188194444447</v>
      </c>
      <c r="H6" s="16">
        <f>IF(Tabla_Sala[[#This Row],[Estado de la Mesa]]="Ocupada",(Tabla_Sala[[#This Row],[Hora de Salida]]-Tabla_Sala[[#This Row],[Hora de Llegada]]) + 15/1440, Tabla_Sala[[#This Row],[Hora de Salida]]-Tabla_Sala[[#This Row],[Hora de Llegada]])</f>
        <v>6.1111111113859806E-2</v>
      </c>
      <c r="I6" s="16">
        <f>SUMIFS(Tabla_cocina[minutos preparacion],Tabla_cocina[Numero de Orden],Tabla_Sala[[#This Row],[Número de Orden]])</f>
        <v>2.7777777777777776E-2</v>
      </c>
      <c r="J6" s="16">
        <f>IF(Tabla_Sala[[#This Row],[Tiempo de Permanencia]]-Tabla_Sala[[#This Row],[Tiempo Preparacion]] &gt; 0, Tabla_Sala[[#This Row],[Tiempo de Permanencia]]-Tabla_Sala[[#This Row],[Tiempo Preparacion]], 0)</f>
        <v>3.333333333608203E-2</v>
      </c>
      <c r="K6" s="2" t="s">
        <v>115</v>
      </c>
      <c r="L6" s="2" t="s">
        <v>40</v>
      </c>
      <c r="M6" s="2" t="s">
        <v>47</v>
      </c>
      <c r="N6" s="5">
        <v>34.68</v>
      </c>
      <c r="O6" s="2" t="s">
        <v>48</v>
      </c>
      <c r="P6" s="7">
        <f>SUMIFS(Tabla_cocina[Ganancia Bruta],Tabla_cocina[Numero de Orden],Tabla_Sala[[#This Row],[Número de Orden]])</f>
        <v>183</v>
      </c>
      <c r="Q6" s="7">
        <f>Tabla_Sala[[#This Row],[Propina]]+Tabla_Sala[[#This Row],[Monto Total de la Cuenta]]</f>
        <v>217.68</v>
      </c>
      <c r="R6" t="str">
        <f t="shared" si="0"/>
        <v>Plato_11,  Plato_16</v>
      </c>
      <c r="S6" s="2" t="s">
        <v>52</v>
      </c>
      <c r="T6" s="2" t="s">
        <v>14</v>
      </c>
      <c r="U6" s="2" t="s">
        <v>57</v>
      </c>
      <c r="X6" t="str" cm="1">
        <f t="array" ref="X6">_xlfn.CONCAT(_xlfn._xlws.FILTER(Tabla_cocina[Nombre del Plato], Tabla_cocina[Numero de Orden]=Tabla_Sala[[#This Row],[Número de Orden]]), "")</f>
        <v>Plato_11Plato_16</v>
      </c>
      <c r="Y6" s="18" t="b">
        <f>IF(Tabla_Sala[[#This Row],[Tiempo de Degustacion]]&gt;0,TRUE,FALSE)</f>
        <v>1</v>
      </c>
    </row>
    <row r="7" spans="1:25" x14ac:dyDescent="0.3">
      <c r="A7" s="2">
        <v>5</v>
      </c>
      <c r="B7" s="2">
        <v>8</v>
      </c>
      <c r="C7" s="2" t="s">
        <v>116</v>
      </c>
      <c r="D7" s="4">
        <v>2</v>
      </c>
      <c r="E7" s="15">
        <f>Tabla_Sala[[#This Row],[Hora de Salida]]</f>
        <v>45017.087500000001</v>
      </c>
      <c r="F7" s="16">
        <v>45017.000694444447</v>
      </c>
      <c r="G7" s="16">
        <v>45017.087500000001</v>
      </c>
      <c r="H7" s="16">
        <f>IF(Tabla_Sala[[#This Row],[Estado de la Mesa]]="Ocupada",(Tabla_Sala[[#This Row],[Hora de Salida]]-Tabla_Sala[[#This Row],[Hora de Llegada]]) + 15/1440, Tabla_Sala[[#This Row],[Hora de Salida]]-Tabla_Sala[[#This Row],[Hora de Llegada]])</f>
        <v>8.6805555554747116E-2</v>
      </c>
      <c r="I7" s="16">
        <f>SUMIFS(Tabla_cocina[minutos preparacion],Tabla_cocina[Numero de Orden],Tabla_Sala[[#This Row],[Número de Orden]])</f>
        <v>1.1805555555555555E-2</v>
      </c>
      <c r="J7" s="16">
        <f>IF(Tabla_Sala[[#This Row],[Tiempo de Permanencia]]-Tabla_Sala[[#This Row],[Tiempo Preparacion]] &gt; 0, Tabla_Sala[[#This Row],[Tiempo de Permanencia]]-Tabla_Sala[[#This Row],[Tiempo Preparacion]], 0)</f>
        <v>7.4999999999191561E-2</v>
      </c>
      <c r="K7" s="2" t="s">
        <v>117</v>
      </c>
      <c r="L7" s="2" t="s">
        <v>40</v>
      </c>
      <c r="M7" s="2" t="s">
        <v>47</v>
      </c>
      <c r="N7" s="5">
        <v>24.33</v>
      </c>
      <c r="O7" s="2" t="s">
        <v>48</v>
      </c>
      <c r="P7" s="7">
        <f>SUMIFS(Tabla_cocina[Ganancia Bruta],Tabla_cocina[Numero de Orden],Tabla_Sala[[#This Row],[Número de Orden]])</f>
        <v>67</v>
      </c>
      <c r="Q7" s="7">
        <f>Tabla_Sala[[#This Row],[Propina]]+Tabla_Sala[[#This Row],[Monto Total de la Cuenta]]</f>
        <v>91.33</v>
      </c>
      <c r="R7" t="str">
        <f t="shared" si="0"/>
        <v>Plato_12,  Plato_7</v>
      </c>
      <c r="S7" s="2" t="s">
        <v>53</v>
      </c>
      <c r="T7" s="2" t="s">
        <v>16</v>
      </c>
      <c r="U7" s="2" t="s">
        <v>59</v>
      </c>
      <c r="X7" t="str" cm="1">
        <f t="array" ref="X7">_xlfn.CONCAT(_xlfn._xlws.FILTER(Tabla_cocina[Nombre del Plato], Tabla_cocina[Numero de Orden]=Tabla_Sala[[#This Row],[Número de Orden]]), "")</f>
        <v>Plato_12Plato_7</v>
      </c>
      <c r="Y7" s="18" t="b">
        <f>IF(Tabla_Sala[[#This Row],[Tiempo de Degustacion]]&gt;0,TRUE,FALSE)</f>
        <v>1</v>
      </c>
    </row>
    <row r="8" spans="1:25" x14ac:dyDescent="0.3">
      <c r="A8" s="2">
        <v>6</v>
      </c>
      <c r="B8" s="2">
        <v>7</v>
      </c>
      <c r="C8" s="2" t="s">
        <v>118</v>
      </c>
      <c r="D8" s="4">
        <v>5</v>
      </c>
      <c r="E8" s="15">
        <f>Tabla_Sala[[#This Row],[Hora de Salida]]</f>
        <v>45017.147222222222</v>
      </c>
      <c r="F8" s="16">
        <v>45017.058333333334</v>
      </c>
      <c r="G8" s="16">
        <v>45017.147222222222</v>
      </c>
      <c r="H8" s="16">
        <f>IF(Tabla_Sala[[#This Row],[Estado de la Mesa]]="Ocupada",(Tabla_Sala[[#This Row],[Hora de Salida]]-Tabla_Sala[[#This Row],[Hora de Llegada]]) + 15/1440, Tabla_Sala[[#This Row],[Hora de Salida]]-Tabla_Sala[[#This Row],[Hora de Llegada]])</f>
        <v>8.8888888887595385E-2</v>
      </c>
      <c r="I8" s="16">
        <f>SUMIFS(Tabla_cocina[minutos preparacion],Tabla_cocina[Numero de Orden],Tabla_Sala[[#This Row],[Número de Orden]])</f>
        <v>7.6388888888888886E-3</v>
      </c>
      <c r="J8" s="16">
        <f>IF(Tabla_Sala[[#This Row],[Tiempo de Permanencia]]-Tabla_Sala[[#This Row],[Tiempo Preparacion]] &gt; 0, Tabla_Sala[[#This Row],[Tiempo de Permanencia]]-Tabla_Sala[[#This Row],[Tiempo Preparacion]], 0)</f>
        <v>8.1249999998706496E-2</v>
      </c>
      <c r="K8" s="2" t="s">
        <v>117</v>
      </c>
      <c r="L8" s="2" t="s">
        <v>54</v>
      </c>
      <c r="M8" s="2" t="s">
        <v>47</v>
      </c>
      <c r="N8" s="5">
        <v>26.57</v>
      </c>
      <c r="O8" s="2" t="s">
        <v>48</v>
      </c>
      <c r="P8" s="7">
        <f>SUMIFS(Tabla_cocina[Ganancia Bruta],Tabla_cocina[Numero de Orden],Tabla_Sala[[#This Row],[Número de Orden]])</f>
        <v>70</v>
      </c>
      <c r="Q8" s="7">
        <f>Tabla_Sala[[#This Row],[Propina]]+Tabla_Sala[[#This Row],[Monto Total de la Cuenta]]</f>
        <v>96.57</v>
      </c>
      <c r="R8" t="str">
        <f t="shared" si="0"/>
        <v>Plato_8</v>
      </c>
      <c r="S8" s="2" t="s">
        <v>53</v>
      </c>
      <c r="T8" s="2" t="s">
        <v>17</v>
      </c>
      <c r="U8" s="2"/>
      <c r="X8" t="str" cm="1">
        <f t="array" ref="X8">_xlfn.CONCAT(_xlfn._xlws.FILTER(Tabla_cocina[Nombre del Plato], Tabla_cocina[Numero de Orden]=Tabla_Sala[[#This Row],[Número de Orden]]), "")</f>
        <v>Plato_8</v>
      </c>
      <c r="Y8" s="18" t="b">
        <f>IF(Tabla_Sala[[#This Row],[Tiempo de Degustacion]]&gt;0,TRUE,FALSE)</f>
        <v>1</v>
      </c>
    </row>
    <row r="9" spans="1:25" x14ac:dyDescent="0.3">
      <c r="A9" s="2">
        <v>7</v>
      </c>
      <c r="B9" s="2">
        <v>17</v>
      </c>
      <c r="C9" s="2" t="s">
        <v>119</v>
      </c>
      <c r="D9" s="4">
        <v>6</v>
      </c>
      <c r="E9" s="15">
        <f>Tabla_Sala[[#This Row],[Hora de Salida]]</f>
        <v>45017.181944444441</v>
      </c>
      <c r="F9" s="16">
        <v>45017.081250000003</v>
      </c>
      <c r="G9" s="16">
        <v>45017.181944444441</v>
      </c>
      <c r="H9" s="16">
        <f>IF(Tabla_Sala[[#This Row],[Estado de la Mesa]]="Ocupada",(Tabla_Sala[[#This Row],[Hora de Salida]]-Tabla_Sala[[#This Row],[Hora de Llegada]]) + 15/1440, Tabla_Sala[[#This Row],[Hora de Salida]]-Tabla_Sala[[#This Row],[Hora de Llegada]])</f>
        <v>0.1111111111046436</v>
      </c>
      <c r="I9" s="16">
        <f>SUMIFS(Tabla_cocina[minutos preparacion],Tabla_cocina[Numero de Orden],Tabla_Sala[[#This Row],[Número de Orden]])</f>
        <v>2.8472222222222218E-2</v>
      </c>
      <c r="J9" s="16">
        <f>IF(Tabla_Sala[[#This Row],[Tiempo de Permanencia]]-Tabla_Sala[[#This Row],[Tiempo Preparacion]] &gt; 0, Tabla_Sala[[#This Row],[Tiempo de Permanencia]]-Tabla_Sala[[#This Row],[Tiempo Preparacion]], 0)</f>
        <v>8.263888888242138E-2</v>
      </c>
      <c r="K9" s="2" t="s">
        <v>113</v>
      </c>
      <c r="L9" s="2" t="s">
        <v>54</v>
      </c>
      <c r="M9" s="2" t="s">
        <v>47</v>
      </c>
      <c r="N9" s="5">
        <v>10.54</v>
      </c>
      <c r="O9" s="2" t="s">
        <v>55</v>
      </c>
      <c r="P9" s="7">
        <f>SUMIFS(Tabla_cocina[Ganancia Bruta],Tabla_cocina[Numero de Orden],Tabla_Sala[[#This Row],[Número de Orden]])</f>
        <v>172</v>
      </c>
      <c r="Q9" s="7">
        <f>Tabla_Sala[[#This Row],[Propina]]+Tabla_Sala[[#This Row],[Monto Total de la Cuenta]]</f>
        <v>182.54</v>
      </c>
      <c r="R9" t="str">
        <f t="shared" si="0"/>
        <v>Plato_15,  Plato_19</v>
      </c>
      <c r="S9" s="2" t="s">
        <v>56</v>
      </c>
      <c r="T9" s="2" t="s">
        <v>18</v>
      </c>
      <c r="U9" s="2" t="s">
        <v>51</v>
      </c>
      <c r="X9" t="str" cm="1">
        <f t="array" ref="X9">_xlfn.CONCAT(_xlfn._xlws.FILTER(Tabla_cocina[Nombre del Plato], Tabla_cocina[Numero de Orden]=Tabla_Sala[[#This Row],[Número de Orden]]), "")</f>
        <v>Plato_15Plato_19</v>
      </c>
      <c r="Y9" s="18" t="b">
        <f>IF(Tabla_Sala[[#This Row],[Tiempo de Degustacion]]&gt;0,TRUE,FALSE)</f>
        <v>1</v>
      </c>
    </row>
    <row r="10" spans="1:25" x14ac:dyDescent="0.3">
      <c r="A10" s="2">
        <v>8</v>
      </c>
      <c r="B10" s="2">
        <v>11</v>
      </c>
      <c r="C10" s="2" t="s">
        <v>120</v>
      </c>
      <c r="D10" s="4">
        <v>1</v>
      </c>
      <c r="E10" s="15">
        <f>Tabla_Sala[[#This Row],[Hora de Salida]]</f>
        <v>45017.200694444444</v>
      </c>
      <c r="F10" s="16">
        <v>45017.09097222222</v>
      </c>
      <c r="G10" s="16">
        <v>45017.200694444444</v>
      </c>
      <c r="H10" s="16">
        <f>IF(Tabla_Sala[[#This Row],[Estado de la Mesa]]="Ocupada",(Tabla_Sala[[#This Row],[Hora de Salida]]-Tabla_Sala[[#This Row],[Hora de Llegada]]) + 15/1440, Tabla_Sala[[#This Row],[Hora de Salida]]-Tabla_Sala[[#This Row],[Hora de Llegada]])</f>
        <v>0.10972222222335404</v>
      </c>
      <c r="I10" s="16">
        <f>SUMIFS(Tabla_cocina[minutos preparacion],Tabla_cocina[Numero de Orden],Tabla_Sala[[#This Row],[Número de Orden]])</f>
        <v>3.8194444444444448E-2</v>
      </c>
      <c r="J10" s="16">
        <f>IF(Tabla_Sala[[#This Row],[Tiempo de Permanencia]]-Tabla_Sala[[#This Row],[Tiempo Preparacion]] &gt; 0, Tabla_Sala[[#This Row],[Tiempo de Permanencia]]-Tabla_Sala[[#This Row],[Tiempo Preparacion]], 0)</f>
        <v>7.152777777890959E-2</v>
      </c>
      <c r="K10" s="2" t="s">
        <v>113</v>
      </c>
      <c r="L10" s="2" t="s">
        <v>44</v>
      </c>
      <c r="M10" s="2" t="s">
        <v>47</v>
      </c>
      <c r="N10" s="5">
        <v>49.18</v>
      </c>
      <c r="O10" s="2" t="s">
        <v>42</v>
      </c>
      <c r="P10" s="7">
        <f>SUMIFS(Tabla_cocina[Ganancia Bruta],Tabla_cocina[Numero de Orden],Tabla_Sala[[#This Row],[Número de Orden]])</f>
        <v>242</v>
      </c>
      <c r="Q10" s="7">
        <f>Tabla_Sala[[#This Row],[Propina]]+Tabla_Sala[[#This Row],[Monto Total de la Cuenta]]</f>
        <v>291.18</v>
      </c>
      <c r="R10" t="str">
        <f t="shared" si="0"/>
        <v>Plato_5,  Plato_16,  Plato_20</v>
      </c>
      <c r="S10" s="2" t="s">
        <v>52</v>
      </c>
      <c r="T10" s="2" t="s">
        <v>19</v>
      </c>
      <c r="U10" s="2" t="s">
        <v>57</v>
      </c>
      <c r="V10" s="2" t="s">
        <v>68</v>
      </c>
      <c r="X10" t="str" cm="1">
        <f t="array" ref="X10">_xlfn.CONCAT(_xlfn._xlws.FILTER(Tabla_cocina[Nombre del Plato], Tabla_cocina[Numero de Orden]=Tabla_Sala[[#This Row],[Número de Orden]]), "")</f>
        <v>Plato_5Plato_16Plato_20</v>
      </c>
      <c r="Y10" s="18" t="b">
        <f>IF(Tabla_Sala[[#This Row],[Tiempo de Degustacion]]&gt;0,TRUE,FALSE)</f>
        <v>1</v>
      </c>
    </row>
    <row r="11" spans="1:25" x14ac:dyDescent="0.3">
      <c r="A11" s="2">
        <v>9</v>
      </c>
      <c r="B11" s="2">
        <v>15</v>
      </c>
      <c r="C11" s="2" t="s">
        <v>121</v>
      </c>
      <c r="D11" s="4">
        <v>5</v>
      </c>
      <c r="E11" s="15">
        <f>Tabla_Sala[[#This Row],[Hora de Salida]]</f>
        <v>45017.184027777781</v>
      </c>
      <c r="F11" s="16">
        <v>45017.085416666669</v>
      </c>
      <c r="G11" s="16">
        <v>45017.184027777781</v>
      </c>
      <c r="H11" s="16">
        <f>IF(Tabla_Sala[[#This Row],[Estado de la Mesa]]="Ocupada",(Tabla_Sala[[#This Row],[Hora de Salida]]-Tabla_Sala[[#This Row],[Hora de Llegada]]) + 15/1440, Tabla_Sala[[#This Row],[Hora de Salida]]-Tabla_Sala[[#This Row],[Hora de Llegada]])</f>
        <v>9.8611111112404615E-2</v>
      </c>
      <c r="I11" s="16">
        <f>SUMIFS(Tabla_cocina[minutos preparacion],Tabla_cocina[Numero de Orden],Tabla_Sala[[#This Row],[Número de Orden]])</f>
        <v>0.10138888888888889</v>
      </c>
      <c r="J11" s="16">
        <f>IF(Tabla_Sala[[#This Row],[Tiempo de Permanencia]]-Tabla_Sala[[#This Row],[Tiempo Preparacion]] &gt; 0, Tabla_Sala[[#This Row],[Tiempo de Permanencia]]-Tabla_Sala[[#This Row],[Tiempo Preparacion]], 0)</f>
        <v>0</v>
      </c>
      <c r="K11" s="2" t="s">
        <v>113</v>
      </c>
      <c r="L11" s="2" t="s">
        <v>40</v>
      </c>
      <c r="M11" s="2" t="s">
        <v>41</v>
      </c>
      <c r="N11" s="5">
        <v>46.85</v>
      </c>
      <c r="O11" s="2" t="s">
        <v>48</v>
      </c>
      <c r="P11" s="7">
        <f>SUMIFS(Tabla_cocina[Ganancia Bruta],Tabla_cocina[Numero de Orden],Tabla_Sala[[#This Row],[Número de Orden]])</f>
        <v>169</v>
      </c>
      <c r="Q11" s="7">
        <f>Tabla_Sala[[#This Row],[Propina]]+Tabla_Sala[[#This Row],[Monto Total de la Cuenta]]</f>
        <v>215.85</v>
      </c>
      <c r="R11" t="str">
        <f t="shared" si="0"/>
        <v>Plato_2,  Plato_7,  Plato_12,  Plato_15</v>
      </c>
      <c r="S11" s="2" t="s">
        <v>58</v>
      </c>
      <c r="T11" s="2" t="s">
        <v>7</v>
      </c>
      <c r="U11" s="2" t="s">
        <v>59</v>
      </c>
      <c r="V11" s="2" t="s">
        <v>60</v>
      </c>
      <c r="W11" s="2" t="s">
        <v>73</v>
      </c>
      <c r="X11" t="str" cm="1">
        <f t="array" ref="X11">_xlfn.CONCAT(_xlfn._xlws.FILTER(Tabla_cocina[Nombre del Plato], Tabla_cocina[Numero de Orden]=Tabla_Sala[[#This Row],[Número de Orden]]), "")</f>
        <v>Plato_2Plato_7Plato_12Plato_15</v>
      </c>
      <c r="Y11" s="18" t="b">
        <f>IF(Tabla_Sala[[#This Row],[Tiempo de Degustacion]]&gt;0,TRUE,FALSE)</f>
        <v>0</v>
      </c>
    </row>
    <row r="12" spans="1:25" x14ac:dyDescent="0.3">
      <c r="A12" s="2">
        <v>10</v>
      </c>
      <c r="B12" s="2">
        <v>17</v>
      </c>
      <c r="C12" s="2" t="s">
        <v>122</v>
      </c>
      <c r="D12" s="4">
        <v>1</v>
      </c>
      <c r="E12" s="15">
        <f>Tabla_Sala[[#This Row],[Hora de Salida]]</f>
        <v>45017.078472222223</v>
      </c>
      <c r="F12" s="16">
        <v>45017.001388888886</v>
      </c>
      <c r="G12" s="16">
        <v>45017.078472222223</v>
      </c>
      <c r="H12" s="16">
        <f>IF(Tabla_Sala[[#This Row],[Estado de la Mesa]]="Ocupada",(Tabla_Sala[[#This Row],[Hora de Salida]]-Tabla_Sala[[#This Row],[Hora de Llegada]]) + 15/1440, Tabla_Sala[[#This Row],[Hora de Salida]]-Tabla_Sala[[#This Row],[Hora de Llegada]])</f>
        <v>8.7500000003880515E-2</v>
      </c>
      <c r="I12" s="16">
        <f>SUMIFS(Tabla_cocina[minutos preparacion],Tabla_cocina[Numero de Orden],Tabla_Sala[[#This Row],[Número de Orden]])</f>
        <v>2.0138888888888887E-2</v>
      </c>
      <c r="J12" s="16">
        <f>IF(Tabla_Sala[[#This Row],[Tiempo de Permanencia]]-Tabla_Sala[[#This Row],[Tiempo Preparacion]] &gt; 0, Tabla_Sala[[#This Row],[Tiempo de Permanencia]]-Tabla_Sala[[#This Row],[Tiempo Preparacion]], 0)</f>
        <v>6.7361111114991629E-2</v>
      </c>
      <c r="K12" s="2" t="s">
        <v>117</v>
      </c>
      <c r="L12" s="2" t="s">
        <v>40</v>
      </c>
      <c r="M12" s="2" t="s">
        <v>47</v>
      </c>
      <c r="N12" s="5">
        <v>16.600000000000001</v>
      </c>
      <c r="O12" s="2" t="s">
        <v>55</v>
      </c>
      <c r="P12" s="7">
        <f>SUMIFS(Tabla_cocina[Ganancia Bruta],Tabla_cocina[Numero de Orden],Tabla_Sala[[#This Row],[Número de Orden]])</f>
        <v>148</v>
      </c>
      <c r="Q12" s="7">
        <f>Tabla_Sala[[#This Row],[Propina]]+Tabla_Sala[[#This Row],[Monto Total de la Cuenta]]</f>
        <v>164.6</v>
      </c>
      <c r="R12" t="str">
        <f t="shared" si="0"/>
        <v>Plato_18,  Plato_20</v>
      </c>
      <c r="S12" s="2" t="s">
        <v>61</v>
      </c>
      <c r="T12" s="2" t="s">
        <v>20</v>
      </c>
      <c r="U12" s="2" t="s">
        <v>68</v>
      </c>
      <c r="X12" t="str" cm="1">
        <f t="array" ref="X12">_xlfn.CONCAT(_xlfn._xlws.FILTER(Tabla_cocina[Nombre del Plato], Tabla_cocina[Numero de Orden]=Tabla_Sala[[#This Row],[Número de Orden]]), "")</f>
        <v>Plato_18Plato_20</v>
      </c>
      <c r="Y12" s="18" t="b">
        <f>IF(Tabla_Sala[[#This Row],[Tiempo de Degustacion]]&gt;0,TRUE,FALSE)</f>
        <v>1</v>
      </c>
    </row>
    <row r="13" spans="1:25" x14ac:dyDescent="0.3">
      <c r="A13" s="2">
        <v>11</v>
      </c>
      <c r="B13" s="2">
        <v>14</v>
      </c>
      <c r="C13" s="2" t="s">
        <v>123</v>
      </c>
      <c r="D13" s="4">
        <v>1</v>
      </c>
      <c r="E13" s="15">
        <f>Tabla_Sala[[#This Row],[Hora de Salida]]</f>
        <v>45017.272916666669</v>
      </c>
      <c r="F13" s="16">
        <v>45017.156944444447</v>
      </c>
      <c r="G13" s="16">
        <v>45017.272916666669</v>
      </c>
      <c r="H13" s="16">
        <f>IF(Tabla_Sala[[#This Row],[Estado de la Mesa]]="Ocupada",(Tabla_Sala[[#This Row],[Hora de Salida]]-Tabla_Sala[[#This Row],[Hora de Llegada]]) + 15/1440, Tabla_Sala[[#This Row],[Hora de Salida]]-Tabla_Sala[[#This Row],[Hora de Llegada]])</f>
        <v>0.11597222222189885</v>
      </c>
      <c r="I13" s="16">
        <f>SUMIFS(Tabla_cocina[minutos preparacion],Tabla_cocina[Numero de Orden],Tabla_Sala[[#This Row],[Número de Orden]])</f>
        <v>3.888888888888889E-2</v>
      </c>
      <c r="J13" s="16">
        <f>IF(Tabla_Sala[[#This Row],[Tiempo de Permanencia]]-Tabla_Sala[[#This Row],[Tiempo Preparacion]] &gt; 0, Tabla_Sala[[#This Row],[Tiempo de Permanencia]]-Tabla_Sala[[#This Row],[Tiempo Preparacion]], 0)</f>
        <v>7.7083333333009957E-2</v>
      </c>
      <c r="K13" s="2" t="s">
        <v>111</v>
      </c>
      <c r="L13" s="2" t="s">
        <v>40</v>
      </c>
      <c r="M13" s="2" t="s">
        <v>47</v>
      </c>
      <c r="N13" s="5">
        <v>32.89</v>
      </c>
      <c r="O13" s="2" t="s">
        <v>48</v>
      </c>
      <c r="P13" s="7">
        <f>SUMIFS(Tabla_cocina[Ganancia Bruta],Tabla_cocina[Numero de Orden],Tabla_Sala[[#This Row],[Número de Orden]])</f>
        <v>88</v>
      </c>
      <c r="Q13" s="7">
        <f>Tabla_Sala[[#This Row],[Propina]]+Tabla_Sala[[#This Row],[Monto Total de la Cuenta]]</f>
        <v>120.89</v>
      </c>
      <c r="R13" t="str">
        <f t="shared" si="0"/>
        <v>Plato_16,  Plato_2</v>
      </c>
      <c r="S13" s="2" t="s">
        <v>53</v>
      </c>
      <c r="T13" s="2" t="s">
        <v>15</v>
      </c>
      <c r="U13" s="2" t="s">
        <v>79</v>
      </c>
      <c r="X13" t="str" cm="1">
        <f t="array" ref="X13">_xlfn.CONCAT(_xlfn._xlws.FILTER(Tabla_cocina[Nombre del Plato], Tabla_cocina[Numero de Orden]=Tabla_Sala[[#This Row],[Número de Orden]]), "")</f>
        <v>Plato_16Plato_2</v>
      </c>
      <c r="Y13" s="18" t="b">
        <f>IF(Tabla_Sala[[#This Row],[Tiempo de Degustacion]]&gt;0,TRUE,FALSE)</f>
        <v>1</v>
      </c>
    </row>
    <row r="14" spans="1:25" x14ac:dyDescent="0.3">
      <c r="A14" s="2">
        <v>12</v>
      </c>
      <c r="B14" s="2">
        <v>14</v>
      </c>
      <c r="C14" s="2" t="s">
        <v>124</v>
      </c>
      <c r="D14" s="4">
        <v>6</v>
      </c>
      <c r="E14" s="15">
        <f>Tabla_Sala[[#This Row],[Hora de Salida]]</f>
        <v>45017.140972222223</v>
      </c>
      <c r="F14" s="16">
        <v>45017.00277777778</v>
      </c>
      <c r="G14" s="16">
        <v>45017.140972222223</v>
      </c>
      <c r="H14" s="16">
        <f>IF(Tabla_Sala[[#This Row],[Estado de la Mesa]]="Ocupada",(Tabla_Sala[[#This Row],[Hora de Salida]]-Tabla_Sala[[#This Row],[Hora de Llegada]]) + 15/1440, Tabla_Sala[[#This Row],[Hora de Salida]]-Tabla_Sala[[#This Row],[Hora de Llegada]])</f>
        <v>0.14861111111046435</v>
      </c>
      <c r="I14" s="16">
        <f>SUMIFS(Tabla_cocina[minutos preparacion],Tabla_cocina[Numero de Orden],Tabla_Sala[[#This Row],[Número de Orden]])</f>
        <v>6.597222222222221E-2</v>
      </c>
      <c r="J14" s="16">
        <f>IF(Tabla_Sala[[#This Row],[Tiempo de Permanencia]]-Tabla_Sala[[#This Row],[Tiempo Preparacion]] &gt; 0, Tabla_Sala[[#This Row],[Tiempo de Permanencia]]-Tabla_Sala[[#This Row],[Tiempo Preparacion]], 0)</f>
        <v>8.263888888824214E-2</v>
      </c>
      <c r="K14" s="2" t="s">
        <v>117</v>
      </c>
      <c r="L14" s="2" t="s">
        <v>54</v>
      </c>
      <c r="M14" s="2" t="s">
        <v>47</v>
      </c>
      <c r="N14" s="5">
        <v>45.27</v>
      </c>
      <c r="O14" s="2" t="s">
        <v>55</v>
      </c>
      <c r="P14" s="7">
        <f>SUMIFS(Tabla_cocina[Ganancia Bruta],Tabla_cocina[Numero de Orden],Tabla_Sala[[#This Row],[Número de Orden]])</f>
        <v>326</v>
      </c>
      <c r="Q14" s="7">
        <f>Tabla_Sala[[#This Row],[Propina]]+Tabla_Sala[[#This Row],[Monto Total de la Cuenta]]</f>
        <v>371.27</v>
      </c>
      <c r="R14" t="str">
        <f t="shared" si="0"/>
        <v>Plato_16,  Plato_19,  Plato_8,  Plato_20</v>
      </c>
      <c r="S14" s="2" t="s">
        <v>46</v>
      </c>
      <c r="T14" s="2" t="s">
        <v>15</v>
      </c>
      <c r="U14" s="2" t="s">
        <v>51</v>
      </c>
      <c r="V14" s="2" t="s">
        <v>62</v>
      </c>
      <c r="W14" s="2" t="s">
        <v>68</v>
      </c>
      <c r="X14" t="str" cm="1">
        <f t="array" ref="X14">_xlfn.CONCAT(_xlfn._xlws.FILTER(Tabla_cocina[Nombre del Plato], Tabla_cocina[Numero de Orden]=Tabla_Sala[[#This Row],[Número de Orden]]), "")</f>
        <v>Plato_16Plato_19Plato_8Plato_20</v>
      </c>
      <c r="Y14" s="18" t="b">
        <f>IF(Tabla_Sala[[#This Row],[Tiempo de Degustacion]]&gt;0,TRUE,FALSE)</f>
        <v>1</v>
      </c>
    </row>
    <row r="15" spans="1:25" x14ac:dyDescent="0.3">
      <c r="A15" s="2">
        <v>13</v>
      </c>
      <c r="B15" s="2">
        <v>2</v>
      </c>
      <c r="C15" s="2" t="s">
        <v>125</v>
      </c>
      <c r="D15" s="4">
        <v>1</v>
      </c>
      <c r="E15" s="15">
        <f>Tabla_Sala[[#This Row],[Hora de Salida]]</f>
        <v>45017.230555555558</v>
      </c>
      <c r="F15" s="16">
        <v>45017.131249999999</v>
      </c>
      <c r="G15" s="16">
        <v>45017.230555555558</v>
      </c>
      <c r="H15" s="16">
        <f>IF(Tabla_Sala[[#This Row],[Estado de la Mesa]]="Ocupada",(Tabla_Sala[[#This Row],[Hora de Salida]]-Tabla_Sala[[#This Row],[Hora de Llegada]]) + 15/1440, Tabla_Sala[[#This Row],[Hora de Salida]]-Tabla_Sala[[#This Row],[Hora de Llegada]])</f>
        <v>0.10972222222577936</v>
      </c>
      <c r="I15" s="16">
        <f>SUMIFS(Tabla_cocina[minutos preparacion],Tabla_cocina[Numero de Orden],Tabla_Sala[[#This Row],[Número de Orden]])</f>
        <v>4.0972222222222222E-2</v>
      </c>
      <c r="J15" s="16">
        <f>IF(Tabla_Sala[[#This Row],[Tiempo de Permanencia]]-Tabla_Sala[[#This Row],[Tiempo Preparacion]] &gt; 0, Tabla_Sala[[#This Row],[Tiempo de Permanencia]]-Tabla_Sala[[#This Row],[Tiempo Preparacion]], 0)</f>
        <v>6.8750000003557132E-2</v>
      </c>
      <c r="K15" s="2" t="s">
        <v>115</v>
      </c>
      <c r="L15" s="2" t="s">
        <v>40</v>
      </c>
      <c r="M15" s="2" t="s">
        <v>45</v>
      </c>
      <c r="N15" s="5">
        <v>22.06</v>
      </c>
      <c r="O15" s="2" t="s">
        <v>55</v>
      </c>
      <c r="P15" s="7">
        <f>SUMIFS(Tabla_cocina[Ganancia Bruta],Tabla_cocina[Numero de Orden],Tabla_Sala[[#This Row],[Número de Orden]])</f>
        <v>87</v>
      </c>
      <c r="Q15" s="7">
        <f>Tabla_Sala[[#This Row],[Propina]]+Tabla_Sala[[#This Row],[Monto Total de la Cuenta]]</f>
        <v>109.06</v>
      </c>
      <c r="R15" t="str">
        <f t="shared" si="0"/>
        <v>Plato_9</v>
      </c>
      <c r="S15" s="2" t="s">
        <v>49</v>
      </c>
      <c r="T15" s="2" t="s">
        <v>13</v>
      </c>
      <c r="U15" s="2"/>
      <c r="X15" t="str" cm="1">
        <f t="array" ref="X15">_xlfn.CONCAT(_xlfn._xlws.FILTER(Tabla_cocina[Nombre del Plato], Tabla_cocina[Numero de Orden]=Tabla_Sala[[#This Row],[Número de Orden]]), "")</f>
        <v>Plato_9</v>
      </c>
      <c r="Y15" s="18" t="b">
        <f>IF(Tabla_Sala[[#This Row],[Tiempo de Degustacion]]&gt;0,TRUE,FALSE)</f>
        <v>1</v>
      </c>
    </row>
    <row r="16" spans="1:25" x14ac:dyDescent="0.3">
      <c r="A16" s="2">
        <v>14</v>
      </c>
      <c r="B16" s="2">
        <v>16</v>
      </c>
      <c r="C16" s="2" t="s">
        <v>126</v>
      </c>
      <c r="D16" s="4">
        <v>6</v>
      </c>
      <c r="E16" s="15">
        <f>Tabla_Sala[[#This Row],[Hora de Salida]]</f>
        <v>45017.081944444442</v>
      </c>
      <c r="F16" s="16">
        <v>45017.012499999997</v>
      </c>
      <c r="G16" s="16">
        <v>45017.081944444442</v>
      </c>
      <c r="H16" s="16">
        <f>IF(Tabla_Sala[[#This Row],[Estado de la Mesa]]="Ocupada",(Tabla_Sala[[#This Row],[Hora de Salida]]-Tabla_Sala[[#This Row],[Hora de Llegada]]) + 15/1440, Tabla_Sala[[#This Row],[Hora de Salida]]-Tabla_Sala[[#This Row],[Hora de Llegada]])</f>
        <v>6.9444444445252884E-2</v>
      </c>
      <c r="I16" s="16">
        <f>SUMIFS(Tabla_cocina[minutos preparacion],Tabla_cocina[Numero de Orden],Tabla_Sala[[#This Row],[Número de Orden]])</f>
        <v>0.10694444444444445</v>
      </c>
      <c r="J16" s="16">
        <f>IF(Tabla_Sala[[#This Row],[Tiempo de Permanencia]]-Tabla_Sala[[#This Row],[Tiempo Preparacion]] &gt; 0, Tabla_Sala[[#This Row],[Tiempo de Permanencia]]-Tabla_Sala[[#This Row],[Tiempo Preparacion]], 0)</f>
        <v>0</v>
      </c>
      <c r="K16" s="2" t="s">
        <v>113</v>
      </c>
      <c r="L16" s="2" t="s">
        <v>40</v>
      </c>
      <c r="M16" s="2" t="s">
        <v>45</v>
      </c>
      <c r="N16" s="5">
        <v>48.76</v>
      </c>
      <c r="O16" s="2" t="s">
        <v>48</v>
      </c>
      <c r="P16" s="7">
        <f>SUMIFS(Tabla_cocina[Ganancia Bruta],Tabla_cocina[Numero de Orden],Tabla_Sala[[#This Row],[Número de Orden]])</f>
        <v>129</v>
      </c>
      <c r="Q16" s="7">
        <f>Tabla_Sala[[#This Row],[Propina]]+Tabla_Sala[[#This Row],[Monto Total de la Cuenta]]</f>
        <v>177.76</v>
      </c>
      <c r="R16" t="str">
        <f t="shared" si="0"/>
        <v>Plato_3,  Plato_11,  Plato_14,  Plato_2</v>
      </c>
      <c r="S16" s="2" t="s">
        <v>53</v>
      </c>
      <c r="T16" s="2" t="s">
        <v>21</v>
      </c>
      <c r="U16" s="2" t="s">
        <v>63</v>
      </c>
      <c r="V16" s="2" t="s">
        <v>64</v>
      </c>
      <c r="W16" s="2" t="s">
        <v>79</v>
      </c>
      <c r="X16" t="str" cm="1">
        <f t="array" ref="X16">_xlfn.CONCAT(_xlfn._xlws.FILTER(Tabla_cocina[Nombre del Plato], Tabla_cocina[Numero de Orden]=Tabla_Sala[[#This Row],[Número de Orden]]), "")</f>
        <v>Plato_3Plato_11Plato_14Plato_2</v>
      </c>
      <c r="Y16" s="18" t="b">
        <f>IF(Tabla_Sala[[#This Row],[Tiempo de Degustacion]]&gt;0,TRUE,FALSE)</f>
        <v>0</v>
      </c>
    </row>
    <row r="17" spans="1:25" x14ac:dyDescent="0.3">
      <c r="A17" s="2">
        <v>15</v>
      </c>
      <c r="B17" s="2">
        <v>6</v>
      </c>
      <c r="C17" s="2" t="s">
        <v>127</v>
      </c>
      <c r="D17" s="4">
        <v>4</v>
      </c>
      <c r="E17" s="15">
        <f>Tabla_Sala[[#This Row],[Hora de Salida]]</f>
        <v>45017.207638888889</v>
      </c>
      <c r="F17" s="16">
        <v>45017.14166666667</v>
      </c>
      <c r="G17" s="16">
        <v>45017.207638888889</v>
      </c>
      <c r="H17" s="16">
        <f>IF(Tabla_Sala[[#This Row],[Estado de la Mesa]]="Ocupada",(Tabla_Sala[[#This Row],[Hora de Salida]]-Tabla_Sala[[#This Row],[Hora de Llegada]]) + 15/1440, Tabla_Sala[[#This Row],[Hora de Salida]]-Tabla_Sala[[#This Row],[Hora de Llegada]])</f>
        <v>7.6388888885655135E-2</v>
      </c>
      <c r="I17" s="16">
        <f>SUMIFS(Tabla_cocina[minutos preparacion],Tabla_cocina[Numero de Orden],Tabla_Sala[[#This Row],[Número de Orden]])</f>
        <v>7.1527777777777773E-2</v>
      </c>
      <c r="J17" s="16">
        <f>IF(Tabla_Sala[[#This Row],[Tiempo de Permanencia]]-Tabla_Sala[[#This Row],[Tiempo Preparacion]] &gt; 0, Tabla_Sala[[#This Row],[Tiempo de Permanencia]]-Tabla_Sala[[#This Row],[Tiempo Preparacion]], 0)</f>
        <v>4.8611111078773611E-3</v>
      </c>
      <c r="K17" s="2" t="s">
        <v>111</v>
      </c>
      <c r="L17" s="2" t="s">
        <v>44</v>
      </c>
      <c r="M17" s="2" t="s">
        <v>47</v>
      </c>
      <c r="N17" s="5">
        <v>28.77</v>
      </c>
      <c r="O17" s="2" t="s">
        <v>55</v>
      </c>
      <c r="P17" s="7">
        <f>SUMIFS(Tabla_cocina[Ganancia Bruta],Tabla_cocina[Numero de Orden],Tabla_Sala[[#This Row],[Número de Orden]])</f>
        <v>224</v>
      </c>
      <c r="Q17" s="7">
        <f>Tabla_Sala[[#This Row],[Propina]]+Tabla_Sala[[#This Row],[Monto Total de la Cuenta]]</f>
        <v>252.77</v>
      </c>
      <c r="R17" t="str">
        <f t="shared" si="0"/>
        <v>Plato_16,  Plato_13,  Plato_8</v>
      </c>
      <c r="S17" s="2" t="s">
        <v>61</v>
      </c>
      <c r="T17" s="2" t="s">
        <v>15</v>
      </c>
      <c r="U17" s="2" t="s">
        <v>65</v>
      </c>
      <c r="V17" s="2" t="s">
        <v>62</v>
      </c>
      <c r="X17" t="str" cm="1">
        <f t="array" ref="X17">_xlfn.CONCAT(_xlfn._xlws.FILTER(Tabla_cocina[Nombre del Plato], Tabla_cocina[Numero de Orden]=Tabla_Sala[[#This Row],[Número de Orden]]), "")</f>
        <v>Plato_16Plato_13Plato_8</v>
      </c>
      <c r="Y17" s="18" t="b">
        <f>IF(Tabla_Sala[[#This Row],[Tiempo de Degustacion]]&gt;0,TRUE,FALSE)</f>
        <v>1</v>
      </c>
    </row>
    <row r="18" spans="1:25" x14ac:dyDescent="0.3">
      <c r="A18" s="2">
        <v>16</v>
      </c>
      <c r="B18" s="2">
        <v>20</v>
      </c>
      <c r="C18" s="2" t="s">
        <v>128</v>
      </c>
      <c r="D18" s="4">
        <v>5</v>
      </c>
      <c r="E18" s="15">
        <f>Tabla_Sala[[#This Row],[Hora de Salida]]</f>
        <v>45017.183333333334</v>
      </c>
      <c r="F18" s="16">
        <v>45017.104861111111</v>
      </c>
      <c r="G18" s="16">
        <v>45017.183333333334</v>
      </c>
      <c r="H18" s="16">
        <f>IF(Tabla_Sala[[#This Row],[Estado de la Mesa]]="Ocupada",(Tabla_Sala[[#This Row],[Hora de Salida]]-Tabla_Sala[[#This Row],[Hora de Llegada]]) + 15/1440, Tabla_Sala[[#This Row],[Hora de Salida]]-Tabla_Sala[[#This Row],[Hora de Llegada]])</f>
        <v>7.8472222223354038E-2</v>
      </c>
      <c r="I18" s="16">
        <f>SUMIFS(Tabla_cocina[minutos preparacion],Tabla_cocina[Numero de Orden],Tabla_Sala[[#This Row],[Número de Orden]])</f>
        <v>2.6388888888888889E-2</v>
      </c>
      <c r="J18" s="16">
        <f>IF(Tabla_Sala[[#This Row],[Tiempo de Permanencia]]-Tabla_Sala[[#This Row],[Tiempo Preparacion]] &gt; 0, Tabla_Sala[[#This Row],[Tiempo de Permanencia]]-Tabla_Sala[[#This Row],[Tiempo Preparacion]], 0)</f>
        <v>5.2083333334465146E-2</v>
      </c>
      <c r="K18" s="2" t="s">
        <v>117</v>
      </c>
      <c r="L18" s="2" t="s">
        <v>40</v>
      </c>
      <c r="M18" s="2" t="s">
        <v>45</v>
      </c>
      <c r="N18" s="5">
        <v>37.9</v>
      </c>
      <c r="O18" s="2" t="s">
        <v>42</v>
      </c>
      <c r="P18" s="7">
        <f>SUMIFS(Tabla_cocina[Ganancia Bruta],Tabla_cocina[Numero de Orden],Tabla_Sala[[#This Row],[Número de Orden]])</f>
        <v>28</v>
      </c>
      <c r="Q18" s="7">
        <f>Tabla_Sala[[#This Row],[Propina]]+Tabla_Sala[[#This Row],[Monto Total de la Cuenta]]</f>
        <v>65.900000000000006</v>
      </c>
      <c r="R18" t="str">
        <f t="shared" si="0"/>
        <v>Plato_16</v>
      </c>
      <c r="S18" s="2" t="s">
        <v>58</v>
      </c>
      <c r="T18" s="2" t="s">
        <v>15</v>
      </c>
      <c r="U18" s="2"/>
      <c r="X18" t="str" cm="1">
        <f t="array" ref="X18">_xlfn.CONCAT(_xlfn._xlws.FILTER(Tabla_cocina[Nombre del Plato], Tabla_cocina[Numero de Orden]=Tabla_Sala[[#This Row],[Número de Orden]]), "")</f>
        <v>Plato_16</v>
      </c>
      <c r="Y18" s="18" t="b">
        <f>IF(Tabla_Sala[[#This Row],[Tiempo de Degustacion]]&gt;0,TRUE,FALSE)</f>
        <v>1</v>
      </c>
    </row>
    <row r="19" spans="1:25" x14ac:dyDescent="0.3">
      <c r="A19" s="2">
        <v>17</v>
      </c>
      <c r="B19" s="2">
        <v>14</v>
      </c>
      <c r="C19" s="2" t="s">
        <v>129</v>
      </c>
      <c r="D19" s="4">
        <v>6</v>
      </c>
      <c r="E19" s="15">
        <f>Tabla_Sala[[#This Row],[Hora de Salida]]</f>
        <v>45017.143750000003</v>
      </c>
      <c r="F19" s="16">
        <v>45017.006249999999</v>
      </c>
      <c r="G19" s="16">
        <v>45017.143750000003</v>
      </c>
      <c r="H19" s="16">
        <f>IF(Tabla_Sala[[#This Row],[Estado de la Mesa]]="Ocupada",(Tabla_Sala[[#This Row],[Hora de Salida]]-Tabla_Sala[[#This Row],[Hora de Llegada]]) + 15/1440, Tabla_Sala[[#This Row],[Hora de Salida]]-Tabla_Sala[[#This Row],[Hora de Llegada]])</f>
        <v>0.13750000000436557</v>
      </c>
      <c r="I19" s="16">
        <f>SUMIFS(Tabla_cocina[minutos preparacion],Tabla_cocina[Numero de Orden],Tabla_Sala[[#This Row],[Número de Orden]])</f>
        <v>0.10972222222222222</v>
      </c>
      <c r="J19" s="16">
        <f>IF(Tabla_Sala[[#This Row],[Tiempo de Permanencia]]-Tabla_Sala[[#This Row],[Tiempo Preparacion]] &gt; 0, Tabla_Sala[[#This Row],[Tiempo de Permanencia]]-Tabla_Sala[[#This Row],[Tiempo Preparacion]], 0)</f>
        <v>2.7777777782143354E-2</v>
      </c>
      <c r="K19" s="2" t="s">
        <v>113</v>
      </c>
      <c r="L19" s="2" t="s">
        <v>44</v>
      </c>
      <c r="M19" s="2" t="s">
        <v>47</v>
      </c>
      <c r="N19" s="5">
        <v>12.17</v>
      </c>
      <c r="O19" s="2" t="s">
        <v>48</v>
      </c>
      <c r="P19" s="7">
        <f>SUMIFS(Tabla_cocina[Ganancia Bruta],Tabla_cocina[Numero de Orden],Tabla_Sala[[#This Row],[Número de Orden]])</f>
        <v>137</v>
      </c>
      <c r="Q19" s="7">
        <f>Tabla_Sala[[#This Row],[Propina]]+Tabla_Sala[[#This Row],[Monto Total de la Cuenta]]</f>
        <v>149.16999999999999</v>
      </c>
      <c r="R19" t="str">
        <f t="shared" si="0"/>
        <v>Plato_8,  Plato_4,  Plato_5</v>
      </c>
      <c r="S19" s="2" t="s">
        <v>66</v>
      </c>
      <c r="T19" s="2" t="s">
        <v>17</v>
      </c>
      <c r="U19" s="2" t="s">
        <v>67</v>
      </c>
      <c r="V19" s="2" t="s">
        <v>78</v>
      </c>
      <c r="X19" t="str" cm="1">
        <f t="array" ref="X19">_xlfn.CONCAT(_xlfn._xlws.FILTER(Tabla_cocina[Nombre del Plato], Tabla_cocina[Numero de Orden]=Tabla_Sala[[#This Row],[Número de Orden]]), "")</f>
        <v>Plato_8Plato_4Plato_5</v>
      </c>
      <c r="Y19" s="18" t="b">
        <f>IF(Tabla_Sala[[#This Row],[Tiempo de Degustacion]]&gt;0,TRUE,FALSE)</f>
        <v>1</v>
      </c>
    </row>
    <row r="20" spans="1:25" x14ac:dyDescent="0.3">
      <c r="A20" s="2">
        <v>18</v>
      </c>
      <c r="B20" s="2">
        <v>9</v>
      </c>
      <c r="C20" s="2" t="s">
        <v>130</v>
      </c>
      <c r="D20" s="4">
        <v>2</v>
      </c>
      <c r="E20" s="15">
        <f>Tabla_Sala[[#This Row],[Hora de Salida]]</f>
        <v>45017.18472222222</v>
      </c>
      <c r="F20" s="16">
        <v>45017.087500000001</v>
      </c>
      <c r="G20" s="16">
        <v>45017.18472222222</v>
      </c>
      <c r="H20" s="16">
        <f>IF(Tabla_Sala[[#This Row],[Estado de la Mesa]]="Ocupada",(Tabla_Sala[[#This Row],[Hora de Salida]]-Tabla_Sala[[#This Row],[Hora de Llegada]]) + 15/1440, Tabla_Sala[[#This Row],[Hora de Salida]]-Tabla_Sala[[#This Row],[Hora de Llegada]])</f>
        <v>9.7222222218988463E-2</v>
      </c>
      <c r="I20" s="16">
        <f>SUMIFS(Tabla_cocina[minutos preparacion],Tabla_cocina[Numero de Orden],Tabla_Sala[[#This Row],[Número de Orden]])</f>
        <v>9.3055555555555558E-2</v>
      </c>
      <c r="J20" s="16">
        <f>IF(Tabla_Sala[[#This Row],[Tiempo de Permanencia]]-Tabla_Sala[[#This Row],[Tiempo Preparacion]] &gt; 0, Tabla_Sala[[#This Row],[Tiempo de Permanencia]]-Tabla_Sala[[#This Row],[Tiempo Preparacion]], 0)</f>
        <v>4.1666666634329053E-3</v>
      </c>
      <c r="K20" s="2" t="s">
        <v>113</v>
      </c>
      <c r="L20" s="2" t="s">
        <v>44</v>
      </c>
      <c r="M20" s="2" t="s">
        <v>47</v>
      </c>
      <c r="N20" s="5">
        <v>33.090000000000003</v>
      </c>
      <c r="O20" s="2" t="s">
        <v>48</v>
      </c>
      <c r="P20" s="7">
        <f>SUMIFS(Tabla_cocina[Ganancia Bruta],Tabla_cocina[Numero de Orden],Tabla_Sala[[#This Row],[Número de Orden]])</f>
        <v>251</v>
      </c>
      <c r="Q20" s="7">
        <f>Tabla_Sala[[#This Row],[Propina]]+Tabla_Sala[[#This Row],[Monto Total de la Cuenta]]</f>
        <v>284.09000000000003</v>
      </c>
      <c r="R20" t="str">
        <f t="shared" si="0"/>
        <v>Plato_9,  Plato_20,  Plato_10,  Plato_15</v>
      </c>
      <c r="S20" s="2" t="s">
        <v>46</v>
      </c>
      <c r="T20" s="2" t="s">
        <v>13</v>
      </c>
      <c r="U20" s="2" t="s">
        <v>68</v>
      </c>
      <c r="V20" s="2" t="s">
        <v>69</v>
      </c>
      <c r="W20" s="2" t="s">
        <v>73</v>
      </c>
      <c r="X20" t="str" cm="1">
        <f t="array" ref="X20">_xlfn.CONCAT(_xlfn._xlws.FILTER(Tabla_cocina[Nombre del Plato], Tabla_cocina[Numero de Orden]=Tabla_Sala[[#This Row],[Número de Orden]]), "")</f>
        <v>Plato_9Plato_20Plato_10Plato_15</v>
      </c>
      <c r="Y20" s="18" t="b">
        <f>IF(Tabla_Sala[[#This Row],[Tiempo de Degustacion]]&gt;0,TRUE,FALSE)</f>
        <v>1</v>
      </c>
    </row>
    <row r="21" spans="1:25" x14ac:dyDescent="0.3">
      <c r="A21" s="2">
        <v>19</v>
      </c>
      <c r="B21" s="2">
        <v>18</v>
      </c>
      <c r="C21" s="2" t="s">
        <v>131</v>
      </c>
      <c r="D21" s="4">
        <v>3</v>
      </c>
      <c r="E21" s="15">
        <f>Tabla_Sala[[#This Row],[Hora de Salida]]</f>
        <v>45017.145138888889</v>
      </c>
      <c r="F21" s="16">
        <v>45017.024305555555</v>
      </c>
      <c r="G21" s="16">
        <v>45017.145138888889</v>
      </c>
      <c r="H21" s="16">
        <f>IF(Tabla_Sala[[#This Row],[Estado de la Mesa]]="Ocupada",(Tabla_Sala[[#This Row],[Hora de Salida]]-Tabla_Sala[[#This Row],[Hora de Llegada]]) + 15/1440, Tabla_Sala[[#This Row],[Hora de Salida]]-Tabla_Sala[[#This Row],[Hora de Llegada]])</f>
        <v>0.12083333333430346</v>
      </c>
      <c r="I21" s="16">
        <f>SUMIFS(Tabla_cocina[minutos preparacion],Tabla_cocina[Numero de Orden],Tabla_Sala[[#This Row],[Número de Orden]])</f>
        <v>3.0555555555555555E-2</v>
      </c>
      <c r="J21" s="16">
        <f>IF(Tabla_Sala[[#This Row],[Tiempo de Permanencia]]-Tabla_Sala[[#This Row],[Tiempo Preparacion]] &gt; 0, Tabla_Sala[[#This Row],[Tiempo de Permanencia]]-Tabla_Sala[[#This Row],[Tiempo Preparacion]], 0)</f>
        <v>9.0277777778747903E-2</v>
      </c>
      <c r="K21" s="2" t="s">
        <v>113</v>
      </c>
      <c r="L21" s="2" t="s">
        <v>40</v>
      </c>
      <c r="M21" s="2" t="s">
        <v>47</v>
      </c>
      <c r="N21" s="5">
        <v>17.45</v>
      </c>
      <c r="O21" s="2" t="s">
        <v>48</v>
      </c>
      <c r="P21" s="7">
        <f>SUMIFS(Tabla_cocina[Ganancia Bruta],Tabla_cocina[Numero de Orden],Tabla_Sala[[#This Row],[Número de Orden]])</f>
        <v>80</v>
      </c>
      <c r="Q21" s="7">
        <f>Tabla_Sala[[#This Row],[Propina]]+Tabla_Sala[[#This Row],[Monto Total de la Cuenta]]</f>
        <v>97.45</v>
      </c>
      <c r="R21" t="str">
        <f t="shared" si="0"/>
        <v>Plato_20</v>
      </c>
      <c r="S21" s="2" t="s">
        <v>70</v>
      </c>
      <c r="T21" s="2" t="s">
        <v>11</v>
      </c>
      <c r="U21" s="2"/>
      <c r="X21" t="str" cm="1">
        <f t="array" ref="X21">_xlfn.CONCAT(_xlfn._xlws.FILTER(Tabla_cocina[Nombre del Plato], Tabla_cocina[Numero de Orden]=Tabla_Sala[[#This Row],[Número de Orden]]), "")</f>
        <v>Plato_20</v>
      </c>
      <c r="Y21" s="18" t="b">
        <f>IF(Tabla_Sala[[#This Row],[Tiempo de Degustacion]]&gt;0,TRUE,FALSE)</f>
        <v>1</v>
      </c>
    </row>
    <row r="22" spans="1:25" x14ac:dyDescent="0.3">
      <c r="A22" s="2">
        <v>20</v>
      </c>
      <c r="B22" s="2">
        <v>8</v>
      </c>
      <c r="C22" s="2" t="s">
        <v>132</v>
      </c>
      <c r="D22" s="4">
        <v>2</v>
      </c>
      <c r="E22" s="15">
        <f>Tabla_Sala[[#This Row],[Hora de Salida]]</f>
        <v>45017.216666666667</v>
      </c>
      <c r="F22" s="16">
        <v>45017.059027777781</v>
      </c>
      <c r="G22" s="16">
        <v>45017.216666666667</v>
      </c>
      <c r="H22" s="16">
        <f>IF(Tabla_Sala[[#This Row],[Estado de la Mesa]]="Ocupada",(Tabla_Sala[[#This Row],[Hora de Salida]]-Tabla_Sala[[#This Row],[Hora de Llegada]]) + 15/1440, Tabla_Sala[[#This Row],[Hora de Salida]]-Tabla_Sala[[#This Row],[Hora de Llegada]])</f>
        <v>0.15763888888614019</v>
      </c>
      <c r="I22" s="16">
        <f>SUMIFS(Tabla_cocina[minutos preparacion],Tabla_cocina[Numero de Orden],Tabla_Sala[[#This Row],[Número de Orden]])</f>
        <v>4.8611111111111112E-2</v>
      </c>
      <c r="J22" s="16">
        <f>IF(Tabla_Sala[[#This Row],[Tiempo de Permanencia]]-Tabla_Sala[[#This Row],[Tiempo Preparacion]] &gt; 0, Tabla_Sala[[#This Row],[Tiempo de Permanencia]]-Tabla_Sala[[#This Row],[Tiempo Preparacion]], 0)</f>
        <v>0.10902777777502909</v>
      </c>
      <c r="K22" s="2" t="s">
        <v>109</v>
      </c>
      <c r="L22" s="2" t="s">
        <v>40</v>
      </c>
      <c r="M22" s="2" t="s">
        <v>47</v>
      </c>
      <c r="N22" s="5">
        <v>31.7</v>
      </c>
      <c r="O22" s="2" t="s">
        <v>42</v>
      </c>
      <c r="P22" s="7">
        <f>SUMIFS(Tabla_cocina[Ganancia Bruta],Tabla_cocina[Numero de Orden],Tabla_Sala[[#This Row],[Número de Orden]])</f>
        <v>178</v>
      </c>
      <c r="Q22" s="7">
        <f>Tabla_Sala[[#This Row],[Propina]]+Tabla_Sala[[#This Row],[Monto Total de la Cuenta]]</f>
        <v>209.7</v>
      </c>
      <c r="R22" t="str">
        <f t="shared" si="0"/>
        <v>Plato_8,  Plato_1,  Plato_14</v>
      </c>
      <c r="S22" s="2" t="s">
        <v>70</v>
      </c>
      <c r="T22" s="2" t="s">
        <v>17</v>
      </c>
      <c r="U22" s="2" t="s">
        <v>71</v>
      </c>
      <c r="V22" s="2" t="s">
        <v>64</v>
      </c>
      <c r="X22" t="str" cm="1">
        <f t="array" ref="X22">_xlfn.CONCAT(_xlfn._xlws.FILTER(Tabla_cocina[Nombre del Plato], Tabla_cocina[Numero de Orden]=Tabla_Sala[[#This Row],[Número de Orden]]), "")</f>
        <v>Plato_8Plato_1Plato_14</v>
      </c>
      <c r="Y22" s="18" t="b">
        <f>IF(Tabla_Sala[[#This Row],[Tiempo de Degustacion]]&gt;0,TRUE,FALSE)</f>
        <v>1</v>
      </c>
    </row>
    <row r="23" spans="1:25" x14ac:dyDescent="0.3">
      <c r="A23" s="2">
        <v>21</v>
      </c>
      <c r="B23" s="2">
        <v>12</v>
      </c>
      <c r="C23" s="2" t="s">
        <v>133</v>
      </c>
      <c r="D23" s="4">
        <v>2</v>
      </c>
      <c r="E23" s="15">
        <f>Tabla_Sala[[#This Row],[Hora de Salida]]</f>
        <v>45017.244444444441</v>
      </c>
      <c r="F23" s="16">
        <v>45017.152083333334</v>
      </c>
      <c r="G23" s="16">
        <v>45017.244444444441</v>
      </c>
      <c r="H23" s="16">
        <f>IF(Tabla_Sala[[#This Row],[Estado de la Mesa]]="Ocupada",(Tabla_Sala[[#This Row],[Hora de Salida]]-Tabla_Sala[[#This Row],[Hora de Llegada]]) + 15/1440, Tabla_Sala[[#This Row],[Hora de Salida]]-Tabla_Sala[[#This Row],[Hora de Llegada]])</f>
        <v>9.2361111106583849E-2</v>
      </c>
      <c r="I23" s="16">
        <f>SUMIFS(Tabla_cocina[minutos preparacion],Tabla_cocina[Numero de Orden],Tabla_Sala[[#This Row],[Número de Orden]])</f>
        <v>0.10555555555555556</v>
      </c>
      <c r="J23" s="16">
        <f>IF(Tabla_Sala[[#This Row],[Tiempo de Permanencia]]-Tabla_Sala[[#This Row],[Tiempo Preparacion]] &gt; 0, Tabla_Sala[[#This Row],[Tiempo de Permanencia]]-Tabla_Sala[[#This Row],[Tiempo Preparacion]], 0)</f>
        <v>0</v>
      </c>
      <c r="K23" s="2" t="s">
        <v>109</v>
      </c>
      <c r="L23" s="2" t="s">
        <v>40</v>
      </c>
      <c r="M23" s="2" t="s">
        <v>47</v>
      </c>
      <c r="N23" s="5">
        <v>20.53</v>
      </c>
      <c r="O23" s="2" t="s">
        <v>42</v>
      </c>
      <c r="P23" s="7">
        <f>SUMIFS(Tabla_cocina[Ganancia Bruta],Tabla_cocina[Numero de Orden],Tabla_Sala[[#This Row],[Número de Orden]])</f>
        <v>274</v>
      </c>
      <c r="Q23" s="7">
        <f>Tabla_Sala[[#This Row],[Propina]]+Tabla_Sala[[#This Row],[Monto Total de la Cuenta]]</f>
        <v>294.52999999999997</v>
      </c>
      <c r="R23" t="str">
        <f t="shared" si="0"/>
        <v>Plato_20,  Plato_3,  Plato_15,  Plato_1</v>
      </c>
      <c r="S23" s="2" t="s">
        <v>61</v>
      </c>
      <c r="T23" s="2" t="s">
        <v>11</v>
      </c>
      <c r="U23" s="2" t="s">
        <v>72</v>
      </c>
      <c r="V23" s="2" t="s">
        <v>73</v>
      </c>
      <c r="W23" s="2" t="s">
        <v>71</v>
      </c>
      <c r="X23" t="str" cm="1">
        <f t="array" ref="X23">_xlfn.CONCAT(_xlfn._xlws.FILTER(Tabla_cocina[Nombre del Plato], Tabla_cocina[Numero de Orden]=Tabla_Sala[[#This Row],[Número de Orden]]), "")</f>
        <v>Plato_20Plato_3Plato_15Plato_1</v>
      </c>
      <c r="Y23" s="18" t="b">
        <f>IF(Tabla_Sala[[#This Row],[Tiempo de Degustacion]]&gt;0,TRUE,FALSE)</f>
        <v>0</v>
      </c>
    </row>
    <row r="24" spans="1:25" x14ac:dyDescent="0.3">
      <c r="A24" s="2">
        <v>22</v>
      </c>
      <c r="B24" s="2">
        <v>15</v>
      </c>
      <c r="C24" s="2" t="s">
        <v>134</v>
      </c>
      <c r="D24" s="4">
        <v>1</v>
      </c>
      <c r="E24" s="15">
        <f>Tabla_Sala[[#This Row],[Hora de Salida]]</f>
        <v>45017.199305555558</v>
      </c>
      <c r="F24" s="16">
        <v>45017.094444444447</v>
      </c>
      <c r="G24" s="16">
        <v>45017.199305555558</v>
      </c>
      <c r="H24" s="16">
        <f>IF(Tabla_Sala[[#This Row],[Estado de la Mesa]]="Ocupada",(Tabla_Sala[[#This Row],[Hora de Salida]]-Tabla_Sala[[#This Row],[Hora de Llegada]]) + 15/1440, Tabla_Sala[[#This Row],[Hora de Salida]]-Tabla_Sala[[#This Row],[Hora de Llegada]])</f>
        <v>0.10486111111094942</v>
      </c>
      <c r="I24" s="16">
        <f>SUMIFS(Tabla_cocina[minutos preparacion],Tabla_cocina[Numero de Orden],Tabla_Sala[[#This Row],[Número de Orden]])</f>
        <v>8.5416666666666669E-2</v>
      </c>
      <c r="J24" s="16">
        <f>IF(Tabla_Sala[[#This Row],[Tiempo de Permanencia]]-Tabla_Sala[[#This Row],[Tiempo Preparacion]] &gt; 0, Tabla_Sala[[#This Row],[Tiempo de Permanencia]]-Tabla_Sala[[#This Row],[Tiempo Preparacion]], 0)</f>
        <v>1.9444444444282755E-2</v>
      </c>
      <c r="K24" s="2" t="s">
        <v>117</v>
      </c>
      <c r="L24" s="2" t="s">
        <v>40</v>
      </c>
      <c r="M24" s="2" t="s">
        <v>47</v>
      </c>
      <c r="N24" s="5">
        <v>45.41</v>
      </c>
      <c r="O24" s="2" t="s">
        <v>48</v>
      </c>
      <c r="P24" s="7">
        <f>SUMIFS(Tabla_cocina[Ganancia Bruta],Tabla_cocina[Numero de Orden],Tabla_Sala[[#This Row],[Número de Orden]])</f>
        <v>213</v>
      </c>
      <c r="Q24" s="7">
        <f>Tabla_Sala[[#This Row],[Propina]]+Tabla_Sala[[#This Row],[Monto Total de la Cuenta]]</f>
        <v>258.40999999999997</v>
      </c>
      <c r="R24" t="str">
        <f t="shared" si="0"/>
        <v>Plato_4,  Plato_18,  Plato_9,  Plato_8</v>
      </c>
      <c r="S24" s="2" t="s">
        <v>66</v>
      </c>
      <c r="T24" s="2" t="s">
        <v>24</v>
      </c>
      <c r="U24" s="2" t="s">
        <v>74</v>
      </c>
      <c r="V24" s="2" t="s">
        <v>75</v>
      </c>
      <c r="W24" s="2" t="s">
        <v>62</v>
      </c>
      <c r="X24" t="str" cm="1">
        <f t="array" ref="X24">_xlfn.CONCAT(_xlfn._xlws.FILTER(Tabla_cocina[Nombre del Plato], Tabla_cocina[Numero de Orden]=Tabla_Sala[[#This Row],[Número de Orden]]), "")</f>
        <v>Plato_4Plato_18Plato_9Plato_8</v>
      </c>
      <c r="Y24" s="18" t="b">
        <f>IF(Tabla_Sala[[#This Row],[Tiempo de Degustacion]]&gt;0,TRUE,FALSE)</f>
        <v>1</v>
      </c>
    </row>
    <row r="25" spans="1:25" x14ac:dyDescent="0.3">
      <c r="A25" s="2">
        <v>23</v>
      </c>
      <c r="B25" s="2">
        <v>1</v>
      </c>
      <c r="C25" s="2" t="s">
        <v>135</v>
      </c>
      <c r="D25" s="4">
        <v>5</v>
      </c>
      <c r="E25" s="15">
        <f>Tabla_Sala[[#This Row],[Hora de Salida]]</f>
        <v>45017.17291666667</v>
      </c>
      <c r="F25" s="16">
        <v>45017.113888888889</v>
      </c>
      <c r="G25" s="16">
        <v>45017.17291666667</v>
      </c>
      <c r="H25" s="16">
        <f>IF(Tabla_Sala[[#This Row],[Estado de la Mesa]]="Ocupada",(Tabla_Sala[[#This Row],[Hora de Salida]]-Tabla_Sala[[#This Row],[Hora de Llegada]]) + 15/1440, Tabla_Sala[[#This Row],[Hora de Salida]]-Tabla_Sala[[#This Row],[Hora de Llegada]])</f>
        <v>5.9027777781011537E-2</v>
      </c>
      <c r="I25" s="16">
        <f>SUMIFS(Tabla_cocina[minutos preparacion],Tabla_cocina[Numero de Orden],Tabla_Sala[[#This Row],[Número de Orden]])</f>
        <v>4.3749999999999997E-2</v>
      </c>
      <c r="J25" s="16">
        <f>IF(Tabla_Sala[[#This Row],[Tiempo de Permanencia]]-Tabla_Sala[[#This Row],[Tiempo Preparacion]] &gt; 0, Tabla_Sala[[#This Row],[Tiempo de Permanencia]]-Tabla_Sala[[#This Row],[Tiempo Preparacion]], 0)</f>
        <v>1.5277777781011539E-2</v>
      </c>
      <c r="K25" s="2" t="s">
        <v>115</v>
      </c>
      <c r="L25" s="2" t="s">
        <v>54</v>
      </c>
      <c r="M25" s="2" t="s">
        <v>47</v>
      </c>
      <c r="N25" s="5">
        <v>38.46</v>
      </c>
      <c r="O25" s="2" t="s">
        <v>48</v>
      </c>
      <c r="P25" s="7">
        <f>SUMIFS(Tabla_cocina[Ganancia Bruta],Tabla_cocina[Numero de Orden],Tabla_Sala[[#This Row],[Número de Orden]])</f>
        <v>138</v>
      </c>
      <c r="Q25" s="7">
        <f>Tabla_Sala[[#This Row],[Propina]]+Tabla_Sala[[#This Row],[Monto Total de la Cuenta]]</f>
        <v>176.46</v>
      </c>
      <c r="R25" t="str">
        <f t="shared" si="0"/>
        <v>Plato_12,  Plato_6</v>
      </c>
      <c r="S25" s="2" t="s">
        <v>70</v>
      </c>
      <c r="T25" s="2" t="s">
        <v>16</v>
      </c>
      <c r="U25" s="2" t="s">
        <v>77</v>
      </c>
      <c r="X25" t="str" cm="1">
        <f t="array" ref="X25">_xlfn.CONCAT(_xlfn._xlws.FILTER(Tabla_cocina[Nombre del Plato], Tabla_cocina[Numero de Orden]=Tabla_Sala[[#This Row],[Número de Orden]]), "")</f>
        <v>Plato_12Plato_6</v>
      </c>
      <c r="Y25" s="18" t="b">
        <f>IF(Tabla_Sala[[#This Row],[Tiempo de Degustacion]]&gt;0,TRUE,FALSE)</f>
        <v>1</v>
      </c>
    </row>
    <row r="26" spans="1:25" x14ac:dyDescent="0.3">
      <c r="A26" s="2">
        <v>24</v>
      </c>
      <c r="B26" s="2">
        <v>5</v>
      </c>
      <c r="C26" s="2" t="s">
        <v>136</v>
      </c>
      <c r="D26" s="4">
        <v>5</v>
      </c>
      <c r="E26" s="15">
        <f>Tabla_Sala[[#This Row],[Hora de Salida]]</f>
        <v>45017.263888888891</v>
      </c>
      <c r="F26" s="16">
        <v>45017.125694444447</v>
      </c>
      <c r="G26" s="16">
        <v>45017.263888888891</v>
      </c>
      <c r="H26" s="16">
        <f>IF(Tabla_Sala[[#This Row],[Estado de la Mesa]]="Ocupada",(Tabla_Sala[[#This Row],[Hora de Salida]]-Tabla_Sala[[#This Row],[Hora de Llegada]]) + 15/1440, Tabla_Sala[[#This Row],[Hora de Salida]]-Tabla_Sala[[#This Row],[Hora de Llegada]])</f>
        <v>0.14861111111046435</v>
      </c>
      <c r="I26" s="16">
        <f>SUMIFS(Tabla_cocina[minutos preparacion],Tabla_cocina[Numero de Orden],Tabla_Sala[[#This Row],[Número de Orden]])</f>
        <v>0.125</v>
      </c>
      <c r="J26" s="16">
        <f>IF(Tabla_Sala[[#This Row],[Tiempo de Permanencia]]-Tabla_Sala[[#This Row],[Tiempo Preparacion]] &gt; 0, Tabla_Sala[[#This Row],[Tiempo de Permanencia]]-Tabla_Sala[[#This Row],[Tiempo Preparacion]], 0)</f>
        <v>2.361111111046435E-2</v>
      </c>
      <c r="K26" s="2" t="s">
        <v>109</v>
      </c>
      <c r="L26" s="2" t="s">
        <v>40</v>
      </c>
      <c r="M26" s="2" t="s">
        <v>47</v>
      </c>
      <c r="N26" s="5">
        <v>38.18</v>
      </c>
      <c r="O26" s="2" t="s">
        <v>55</v>
      </c>
      <c r="P26" s="7">
        <f>SUMIFS(Tabla_cocina[Ganancia Bruta],Tabla_cocina[Numero de Orden],Tabla_Sala[[#This Row],[Número de Orden]])</f>
        <v>233</v>
      </c>
      <c r="Q26" s="7">
        <f>Tabla_Sala[[#This Row],[Propina]]+Tabla_Sala[[#This Row],[Monto Total de la Cuenta]]</f>
        <v>271.18</v>
      </c>
      <c r="R26" t="str">
        <f t="shared" si="0"/>
        <v>Plato_10,  Plato_9,  Plato_14,  Plato_20</v>
      </c>
      <c r="S26" s="2" t="s">
        <v>56</v>
      </c>
      <c r="T26" s="2" t="s">
        <v>25</v>
      </c>
      <c r="U26" s="2" t="s">
        <v>75</v>
      </c>
      <c r="V26" s="2" t="s">
        <v>64</v>
      </c>
      <c r="W26" s="2" t="s">
        <v>68</v>
      </c>
      <c r="X26" t="str" cm="1">
        <f t="array" ref="X26">_xlfn.CONCAT(_xlfn._xlws.FILTER(Tabla_cocina[Nombre del Plato], Tabla_cocina[Numero de Orden]=Tabla_Sala[[#This Row],[Número de Orden]]), "")</f>
        <v>Plato_10Plato_9Plato_14Plato_20</v>
      </c>
      <c r="Y26" s="18" t="b">
        <f>IF(Tabla_Sala[[#This Row],[Tiempo de Degustacion]]&gt;0,TRUE,FALSE)</f>
        <v>1</v>
      </c>
    </row>
    <row r="27" spans="1:25" x14ac:dyDescent="0.3">
      <c r="A27" s="2">
        <v>25</v>
      </c>
      <c r="B27" s="2">
        <v>12</v>
      </c>
      <c r="C27" s="2" t="s">
        <v>137</v>
      </c>
      <c r="D27" s="4">
        <v>5</v>
      </c>
      <c r="E27" s="15">
        <f>Tabla_Sala[[#This Row],[Hora de Salida]]</f>
        <v>45017.207638888889</v>
      </c>
      <c r="F27" s="16">
        <v>45017.125694444447</v>
      </c>
      <c r="G27" s="16">
        <v>45017.207638888889</v>
      </c>
      <c r="H27" s="16">
        <f>IF(Tabla_Sala[[#This Row],[Estado de la Mesa]]="Ocupada",(Tabla_Sala[[#This Row],[Hora de Salida]]-Tabla_Sala[[#This Row],[Hora de Llegada]]) + 15/1440, Tabla_Sala[[#This Row],[Hora de Salida]]-Tabla_Sala[[#This Row],[Hora de Llegada]])</f>
        <v>9.2361111109009172E-2</v>
      </c>
      <c r="I27" s="16">
        <f>SUMIFS(Tabla_cocina[minutos preparacion],Tabla_cocina[Numero de Orden],Tabla_Sala[[#This Row],[Número de Orden]])</f>
        <v>2.4305555555555556E-2</v>
      </c>
      <c r="J27" s="16">
        <f>IF(Tabla_Sala[[#This Row],[Tiempo de Permanencia]]-Tabla_Sala[[#This Row],[Tiempo Preparacion]] &gt; 0, Tabla_Sala[[#This Row],[Tiempo de Permanencia]]-Tabla_Sala[[#This Row],[Tiempo Preparacion]], 0)</f>
        <v>6.805555555345362E-2</v>
      </c>
      <c r="K27" s="2" t="s">
        <v>115</v>
      </c>
      <c r="L27" s="2" t="s">
        <v>54</v>
      </c>
      <c r="M27" s="2" t="s">
        <v>41</v>
      </c>
      <c r="N27" s="5">
        <v>46.15</v>
      </c>
      <c r="O27" s="2" t="s">
        <v>55</v>
      </c>
      <c r="P27" s="7">
        <f>SUMIFS(Tabla_cocina[Ganancia Bruta],Tabla_cocina[Numero de Orden],Tabla_Sala[[#This Row],[Número de Orden]])</f>
        <v>34</v>
      </c>
      <c r="Q27" s="7">
        <f>Tabla_Sala[[#This Row],[Propina]]+Tabla_Sala[[#This Row],[Monto Total de la Cuenta]]</f>
        <v>80.150000000000006</v>
      </c>
      <c r="R27" t="str">
        <f t="shared" si="0"/>
        <v>Plato_18</v>
      </c>
      <c r="S27" s="2" t="s">
        <v>46</v>
      </c>
      <c r="T27" s="2" t="s">
        <v>20</v>
      </c>
      <c r="U27" s="2"/>
      <c r="X27" t="str" cm="1">
        <f t="array" ref="X27">_xlfn.CONCAT(_xlfn._xlws.FILTER(Tabla_cocina[Nombre del Plato], Tabla_cocina[Numero de Orden]=Tabla_Sala[[#This Row],[Número de Orden]]), "")</f>
        <v>Plato_18</v>
      </c>
      <c r="Y27" s="18" t="b">
        <f>IF(Tabla_Sala[[#This Row],[Tiempo de Degustacion]]&gt;0,TRUE,FALSE)</f>
        <v>1</v>
      </c>
    </row>
    <row r="28" spans="1:25" x14ac:dyDescent="0.3">
      <c r="A28" s="2">
        <v>26</v>
      </c>
      <c r="B28" s="2">
        <v>18</v>
      </c>
      <c r="C28" s="2" t="s">
        <v>138</v>
      </c>
      <c r="D28" s="4">
        <v>2</v>
      </c>
      <c r="E28" s="15">
        <f>Tabla_Sala[[#This Row],[Hora de Salida]]</f>
        <v>45017.240972222222</v>
      </c>
      <c r="F28" s="16">
        <v>45017.086111111108</v>
      </c>
      <c r="G28" s="16">
        <v>45017.240972222222</v>
      </c>
      <c r="H28" s="16">
        <f>IF(Tabla_Sala[[#This Row],[Estado de la Mesa]]="Ocupada",(Tabla_Sala[[#This Row],[Hora de Salida]]-Tabla_Sala[[#This Row],[Hora de Llegada]]) + 15/1440, Tabla_Sala[[#This Row],[Hora de Salida]]-Tabla_Sala[[#This Row],[Hora de Llegada]])</f>
        <v>0.16527777778052646</v>
      </c>
      <c r="I28" s="16">
        <f>SUMIFS(Tabla_cocina[minutos preparacion],Tabla_cocina[Numero de Orden],Tabla_Sala[[#This Row],[Número de Orden]])</f>
        <v>7.5694444444444453E-2</v>
      </c>
      <c r="J28" s="16">
        <f>IF(Tabla_Sala[[#This Row],[Tiempo de Permanencia]]-Tabla_Sala[[#This Row],[Tiempo Preparacion]] &gt; 0, Tabla_Sala[[#This Row],[Tiempo de Permanencia]]-Tabla_Sala[[#This Row],[Tiempo Preparacion]], 0)</f>
        <v>8.9583333336082011E-2</v>
      </c>
      <c r="K28" s="2" t="s">
        <v>115</v>
      </c>
      <c r="L28" s="2" t="s">
        <v>44</v>
      </c>
      <c r="M28" s="2" t="s">
        <v>47</v>
      </c>
      <c r="N28" s="5">
        <v>10.37</v>
      </c>
      <c r="O28" s="2" t="s">
        <v>55</v>
      </c>
      <c r="P28" s="7">
        <f>SUMIFS(Tabla_cocina[Ganancia Bruta],Tabla_cocina[Numero de Orden],Tabla_Sala[[#This Row],[Número de Orden]])</f>
        <v>126</v>
      </c>
      <c r="Q28" s="7">
        <f>Tabla_Sala[[#This Row],[Propina]]+Tabla_Sala[[#This Row],[Monto Total de la Cuenta]]</f>
        <v>136.37</v>
      </c>
      <c r="R28" t="str">
        <f t="shared" si="0"/>
        <v>Plato_4,  Plato_13,  Plato_7</v>
      </c>
      <c r="S28" s="2" t="s">
        <v>61</v>
      </c>
      <c r="T28" s="2" t="s">
        <v>24</v>
      </c>
      <c r="U28" s="2" t="s">
        <v>65</v>
      </c>
      <c r="V28" s="2" t="s">
        <v>59</v>
      </c>
      <c r="X28" t="str" cm="1">
        <f t="array" ref="X28">_xlfn.CONCAT(_xlfn._xlws.FILTER(Tabla_cocina[Nombre del Plato], Tabla_cocina[Numero de Orden]=Tabla_Sala[[#This Row],[Número de Orden]]), "")</f>
        <v>Plato_4Plato_13Plato_7</v>
      </c>
      <c r="Y28" s="18" t="b">
        <f>IF(Tabla_Sala[[#This Row],[Tiempo de Degustacion]]&gt;0,TRUE,FALSE)</f>
        <v>1</v>
      </c>
    </row>
    <row r="29" spans="1:25" x14ac:dyDescent="0.3">
      <c r="A29" s="2">
        <v>27</v>
      </c>
      <c r="B29" s="2">
        <v>4</v>
      </c>
      <c r="C29" s="2" t="s">
        <v>139</v>
      </c>
      <c r="D29" s="4">
        <v>2</v>
      </c>
      <c r="E29" s="15">
        <f>Tabla_Sala[[#This Row],[Hora de Salida]]</f>
        <v>45017.102083333331</v>
      </c>
      <c r="F29" s="16">
        <v>45017.054861111108</v>
      </c>
      <c r="G29" s="16">
        <v>45017.102083333331</v>
      </c>
      <c r="H29" s="16">
        <f>IF(Tabla_Sala[[#This Row],[Estado de la Mesa]]="Ocupada",(Tabla_Sala[[#This Row],[Hora de Salida]]-Tabla_Sala[[#This Row],[Hora de Llegada]]) + 15/1440, Tabla_Sala[[#This Row],[Hora de Salida]]-Tabla_Sala[[#This Row],[Hora de Llegada]])</f>
        <v>5.7638888890020702E-2</v>
      </c>
      <c r="I29" s="16">
        <f>SUMIFS(Tabla_cocina[minutos preparacion],Tabla_cocina[Numero de Orden],Tabla_Sala[[#This Row],[Número de Orden]])</f>
        <v>3.8194444444444448E-2</v>
      </c>
      <c r="J29" s="16">
        <f>IF(Tabla_Sala[[#This Row],[Tiempo de Permanencia]]-Tabla_Sala[[#This Row],[Tiempo Preparacion]] &gt; 0, Tabla_Sala[[#This Row],[Tiempo de Permanencia]]-Tabla_Sala[[#This Row],[Tiempo Preparacion]], 0)</f>
        <v>1.9444444445576255E-2</v>
      </c>
      <c r="K29" s="2" t="s">
        <v>115</v>
      </c>
      <c r="L29" s="2" t="s">
        <v>40</v>
      </c>
      <c r="M29" s="2" t="s">
        <v>47</v>
      </c>
      <c r="N29" s="5">
        <v>19.27</v>
      </c>
      <c r="O29" s="2" t="s">
        <v>55</v>
      </c>
      <c r="P29" s="7">
        <f>SUMIFS(Tabla_cocina[Ganancia Bruta],Tabla_cocina[Numero de Orden],Tabla_Sala[[#This Row],[Número de Orden]])</f>
        <v>61</v>
      </c>
      <c r="Q29" s="7">
        <f>Tabla_Sala[[#This Row],[Propina]]+Tabla_Sala[[#This Row],[Monto Total de la Cuenta]]</f>
        <v>80.27</v>
      </c>
      <c r="R29" t="str">
        <f t="shared" si="0"/>
        <v>Plato_8,  Plato_10</v>
      </c>
      <c r="S29" s="2" t="s">
        <v>49</v>
      </c>
      <c r="T29" s="2" t="s">
        <v>17</v>
      </c>
      <c r="U29" s="2" t="s">
        <v>69</v>
      </c>
      <c r="X29" t="str" cm="1">
        <f t="array" ref="X29">_xlfn.CONCAT(_xlfn._xlws.FILTER(Tabla_cocina[Nombre del Plato], Tabla_cocina[Numero de Orden]=Tabla_Sala[[#This Row],[Número de Orden]]), "")</f>
        <v>Plato_8Plato_10</v>
      </c>
      <c r="Y29" s="18" t="b">
        <f>IF(Tabla_Sala[[#This Row],[Tiempo de Degustacion]]&gt;0,TRUE,FALSE)</f>
        <v>1</v>
      </c>
    </row>
    <row r="30" spans="1:25" x14ac:dyDescent="0.3">
      <c r="A30" s="2">
        <v>28</v>
      </c>
      <c r="B30" s="2">
        <v>2</v>
      </c>
      <c r="C30" s="2" t="s">
        <v>140</v>
      </c>
      <c r="D30" s="4">
        <v>2</v>
      </c>
      <c r="E30" s="15">
        <f>Tabla_Sala[[#This Row],[Hora de Salida]]</f>
        <v>45017.136111111111</v>
      </c>
      <c r="F30" s="16">
        <v>45017.03402777778</v>
      </c>
      <c r="G30" s="16">
        <v>45017.136111111111</v>
      </c>
      <c r="H30" s="16">
        <f>IF(Tabla_Sala[[#This Row],[Estado de la Mesa]]="Ocupada",(Tabla_Sala[[#This Row],[Hora de Salida]]-Tabla_Sala[[#This Row],[Hora de Llegada]]) + 15/1440, Tabla_Sala[[#This Row],[Hora de Salida]]-Tabla_Sala[[#This Row],[Hora de Llegada]])</f>
        <v>0.10208333333139308</v>
      </c>
      <c r="I30" s="16">
        <f>SUMIFS(Tabla_cocina[minutos preparacion],Tabla_cocina[Numero de Orden],Tabla_Sala[[#This Row],[Número de Orden]])</f>
        <v>3.888888888888889E-2</v>
      </c>
      <c r="J30" s="16">
        <f>IF(Tabla_Sala[[#This Row],[Tiempo de Permanencia]]-Tabla_Sala[[#This Row],[Tiempo Preparacion]] &gt; 0, Tabla_Sala[[#This Row],[Tiempo de Permanencia]]-Tabla_Sala[[#This Row],[Tiempo Preparacion]], 0)</f>
        <v>6.3194444442504188E-2</v>
      </c>
      <c r="K30" s="2" t="s">
        <v>117</v>
      </c>
      <c r="L30" s="2" t="s">
        <v>54</v>
      </c>
      <c r="M30" s="2" t="s">
        <v>47</v>
      </c>
      <c r="N30" s="5">
        <v>41.22</v>
      </c>
      <c r="O30" s="2" t="s">
        <v>42</v>
      </c>
      <c r="P30" s="7">
        <f>SUMIFS(Tabla_cocina[Ganancia Bruta],Tabla_cocina[Numero de Orden],Tabla_Sala[[#This Row],[Número de Orden]])</f>
        <v>94</v>
      </c>
      <c r="Q30" s="7">
        <f>Tabla_Sala[[#This Row],[Propina]]+Tabla_Sala[[#This Row],[Monto Total de la Cuenta]]</f>
        <v>135.22</v>
      </c>
      <c r="R30" t="str">
        <f t="shared" si="0"/>
        <v>Plato_4,  Plato_9</v>
      </c>
      <c r="S30" s="2" t="s">
        <v>76</v>
      </c>
      <c r="T30" s="2" t="s">
        <v>24</v>
      </c>
      <c r="U30" s="2" t="s">
        <v>75</v>
      </c>
      <c r="X30" t="str" cm="1">
        <f t="array" ref="X30">_xlfn.CONCAT(_xlfn._xlws.FILTER(Tabla_cocina[Nombre del Plato], Tabla_cocina[Numero de Orden]=Tabla_Sala[[#This Row],[Número de Orden]]), "")</f>
        <v>Plato_4Plato_9</v>
      </c>
      <c r="Y30" s="18" t="b">
        <f>IF(Tabla_Sala[[#This Row],[Tiempo de Degustacion]]&gt;0,TRUE,FALSE)</f>
        <v>1</v>
      </c>
    </row>
    <row r="31" spans="1:25" x14ac:dyDescent="0.3">
      <c r="A31" s="2">
        <v>29</v>
      </c>
      <c r="B31" s="2">
        <v>20</v>
      </c>
      <c r="C31" s="2" t="s">
        <v>141</v>
      </c>
      <c r="D31" s="4">
        <v>5</v>
      </c>
      <c r="E31" s="15">
        <f>Tabla_Sala[[#This Row],[Hora de Salida]]</f>
        <v>45017.256944444445</v>
      </c>
      <c r="F31" s="16">
        <v>45017.126388888886</v>
      </c>
      <c r="G31" s="16">
        <v>45017.256944444445</v>
      </c>
      <c r="H31" s="16">
        <f>IF(Tabla_Sala[[#This Row],[Estado de la Mesa]]="Ocupada",(Tabla_Sala[[#This Row],[Hora de Salida]]-Tabla_Sala[[#This Row],[Hora de Llegada]]) + 15/1440, Tabla_Sala[[#This Row],[Hora de Salida]]-Tabla_Sala[[#This Row],[Hora de Llegada]])</f>
        <v>0.14097222222577935</v>
      </c>
      <c r="I31" s="16">
        <f>SUMIFS(Tabla_cocina[minutos preparacion],Tabla_cocina[Numero de Orden],Tabla_Sala[[#This Row],[Número de Orden]])</f>
        <v>4.9305555555555554E-2</v>
      </c>
      <c r="J31" s="16">
        <f>IF(Tabla_Sala[[#This Row],[Tiempo de Permanencia]]-Tabla_Sala[[#This Row],[Tiempo Preparacion]] &gt; 0, Tabla_Sala[[#This Row],[Tiempo de Permanencia]]-Tabla_Sala[[#This Row],[Tiempo Preparacion]], 0)</f>
        <v>9.1666666670223801E-2</v>
      </c>
      <c r="K31" s="2" t="s">
        <v>113</v>
      </c>
      <c r="L31" s="2" t="s">
        <v>40</v>
      </c>
      <c r="M31" s="2" t="s">
        <v>47</v>
      </c>
      <c r="N31" s="5">
        <v>14.83</v>
      </c>
      <c r="O31" s="2" t="s">
        <v>55</v>
      </c>
      <c r="P31" s="7">
        <f>SUMIFS(Tabla_cocina[Ganancia Bruta],Tabla_cocina[Numero de Orden],Tabla_Sala[[#This Row],[Número de Orden]])</f>
        <v>173</v>
      </c>
      <c r="Q31" s="7">
        <f>Tabla_Sala[[#This Row],[Propina]]+Tabla_Sala[[#This Row],[Monto Total de la Cuenta]]</f>
        <v>187.83</v>
      </c>
      <c r="R31" t="str">
        <f t="shared" si="0"/>
        <v>Plato_1,  Plato_4,  Plato_17</v>
      </c>
      <c r="S31" s="2" t="s">
        <v>66</v>
      </c>
      <c r="T31" s="2" t="s">
        <v>26</v>
      </c>
      <c r="U31" s="2" t="s">
        <v>67</v>
      </c>
      <c r="V31" s="2" t="s">
        <v>50</v>
      </c>
      <c r="X31" t="str" cm="1">
        <f t="array" ref="X31">_xlfn.CONCAT(_xlfn._xlws.FILTER(Tabla_cocina[Nombre del Plato], Tabla_cocina[Numero de Orden]=Tabla_Sala[[#This Row],[Número de Orden]]), "")</f>
        <v>Plato_1Plato_4Plato_17</v>
      </c>
      <c r="Y31" s="18" t="b">
        <f>IF(Tabla_Sala[[#This Row],[Tiempo de Degustacion]]&gt;0,TRUE,FALSE)</f>
        <v>1</v>
      </c>
    </row>
    <row r="32" spans="1:25" x14ac:dyDescent="0.3">
      <c r="A32" s="2">
        <v>30</v>
      </c>
      <c r="B32" s="2">
        <v>14</v>
      </c>
      <c r="C32" s="2" t="s">
        <v>142</v>
      </c>
      <c r="D32" s="4">
        <v>4</v>
      </c>
      <c r="E32" s="15">
        <f>Tabla_Sala[[#This Row],[Hora de Salida]]</f>
        <v>45017.259027777778</v>
      </c>
      <c r="F32" s="16">
        <v>45017.121527777781</v>
      </c>
      <c r="G32" s="16">
        <v>45017.259027777778</v>
      </c>
      <c r="H32" s="16">
        <f>IF(Tabla_Sala[[#This Row],[Estado de la Mesa]]="Ocupada",(Tabla_Sala[[#This Row],[Hora de Salida]]-Tabla_Sala[[#This Row],[Hora de Llegada]]) + 15/1440, Tabla_Sala[[#This Row],[Hora de Salida]]-Tabla_Sala[[#This Row],[Hora de Llegada]])</f>
        <v>0.13749999999708962</v>
      </c>
      <c r="I32" s="16">
        <f>SUMIFS(Tabla_cocina[minutos preparacion],Tabla_cocina[Numero de Orden],Tabla_Sala[[#This Row],[Número de Orden]])</f>
        <v>4.791666666666667E-2</v>
      </c>
      <c r="J32" s="16">
        <f>IF(Tabla_Sala[[#This Row],[Tiempo de Permanencia]]-Tabla_Sala[[#This Row],[Tiempo Preparacion]] &gt; 0, Tabla_Sala[[#This Row],[Tiempo de Permanencia]]-Tabla_Sala[[#This Row],[Tiempo Preparacion]], 0)</f>
        <v>8.9583333330422954E-2</v>
      </c>
      <c r="K32" s="2" t="s">
        <v>117</v>
      </c>
      <c r="L32" s="2" t="s">
        <v>40</v>
      </c>
      <c r="M32" s="2" t="s">
        <v>45</v>
      </c>
      <c r="N32" s="5">
        <v>26.29</v>
      </c>
      <c r="O32" s="2" t="s">
        <v>48</v>
      </c>
      <c r="P32" s="7">
        <f>SUMIFS(Tabla_cocina[Ganancia Bruta],Tabla_cocina[Numero de Orden],Tabla_Sala[[#This Row],[Número de Orden]])</f>
        <v>112</v>
      </c>
      <c r="Q32" s="7">
        <f>Tabla_Sala[[#This Row],[Propina]]+Tabla_Sala[[#This Row],[Monto Total de la Cuenta]]</f>
        <v>138.29</v>
      </c>
      <c r="R32" t="str">
        <f t="shared" si="0"/>
        <v>Plato_10,  Plato_3</v>
      </c>
      <c r="S32" s="2" t="s">
        <v>56</v>
      </c>
      <c r="T32" s="2" t="s">
        <v>25</v>
      </c>
      <c r="U32" s="2" t="s">
        <v>72</v>
      </c>
      <c r="X32" t="str" cm="1">
        <f t="array" ref="X32">_xlfn.CONCAT(_xlfn._xlws.FILTER(Tabla_cocina[Nombre del Plato], Tabla_cocina[Numero de Orden]=Tabla_Sala[[#This Row],[Número de Orden]]), "")</f>
        <v>Plato_10Plato_3</v>
      </c>
      <c r="Y32" s="18" t="b">
        <f>IF(Tabla_Sala[[#This Row],[Tiempo de Degustacion]]&gt;0,TRUE,FALSE)</f>
        <v>1</v>
      </c>
    </row>
    <row r="33" spans="1:25" x14ac:dyDescent="0.3">
      <c r="A33" s="2">
        <v>31</v>
      </c>
      <c r="B33" s="2">
        <v>13</v>
      </c>
      <c r="C33" s="2" t="s">
        <v>143</v>
      </c>
      <c r="D33" s="4">
        <v>3</v>
      </c>
      <c r="E33" s="15">
        <f>Tabla_Sala[[#This Row],[Hora de Salida]]</f>
        <v>45017.251388888886</v>
      </c>
      <c r="F33" s="16">
        <v>45017.118750000001</v>
      </c>
      <c r="G33" s="16">
        <v>45017.251388888886</v>
      </c>
      <c r="H33" s="16">
        <f>IF(Tabla_Sala[[#This Row],[Estado de la Mesa]]="Ocupada",(Tabla_Sala[[#This Row],[Hora de Salida]]-Tabla_Sala[[#This Row],[Hora de Llegada]]) + 15/1440, Tabla_Sala[[#This Row],[Hora de Salida]]-Tabla_Sala[[#This Row],[Hora de Llegada]])</f>
        <v>0.14305555555135166</v>
      </c>
      <c r="I33" s="16">
        <f>SUMIFS(Tabla_cocina[minutos preparacion],Tabla_cocina[Numero de Orden],Tabla_Sala[[#This Row],[Número de Orden]])</f>
        <v>7.2916666666666657E-2</v>
      </c>
      <c r="J33" s="16">
        <f>IF(Tabla_Sala[[#This Row],[Tiempo de Permanencia]]-Tabla_Sala[[#This Row],[Tiempo Preparacion]] &gt; 0, Tabla_Sala[[#This Row],[Tiempo de Permanencia]]-Tabla_Sala[[#This Row],[Tiempo Preparacion]], 0)</f>
        <v>7.0138888884685002E-2</v>
      </c>
      <c r="K33" s="2" t="s">
        <v>113</v>
      </c>
      <c r="L33" s="2" t="s">
        <v>44</v>
      </c>
      <c r="M33" s="2" t="s">
        <v>47</v>
      </c>
      <c r="N33" s="5">
        <v>19.809999999999999</v>
      </c>
      <c r="O33" s="2" t="s">
        <v>55</v>
      </c>
      <c r="P33" s="7">
        <f>SUMIFS(Tabla_cocina[Ganancia Bruta],Tabla_cocina[Numero de Orden],Tabla_Sala[[#This Row],[Número de Orden]])</f>
        <v>67</v>
      </c>
      <c r="Q33" s="7">
        <f>Tabla_Sala[[#This Row],[Propina]]+Tabla_Sala[[#This Row],[Monto Total de la Cuenta]]</f>
        <v>86.81</v>
      </c>
      <c r="R33" t="str">
        <f t="shared" si="0"/>
        <v>Plato_9,  Plato_12</v>
      </c>
      <c r="S33" s="2" t="s">
        <v>76</v>
      </c>
      <c r="T33" s="2" t="s">
        <v>13</v>
      </c>
      <c r="U33" s="2" t="s">
        <v>60</v>
      </c>
      <c r="X33" t="str" cm="1">
        <f t="array" ref="X33">_xlfn.CONCAT(_xlfn._xlws.FILTER(Tabla_cocina[Nombre del Plato], Tabla_cocina[Numero de Orden]=Tabla_Sala[[#This Row],[Número de Orden]]), "")</f>
        <v>Plato_9Plato_12</v>
      </c>
      <c r="Y33" s="18" t="b">
        <f>IF(Tabla_Sala[[#This Row],[Tiempo de Degustacion]]&gt;0,TRUE,FALSE)</f>
        <v>1</v>
      </c>
    </row>
    <row r="34" spans="1:25" x14ac:dyDescent="0.3">
      <c r="A34" s="2">
        <v>32</v>
      </c>
      <c r="B34" s="2">
        <v>5</v>
      </c>
      <c r="C34" s="2" t="s">
        <v>144</v>
      </c>
      <c r="D34" s="4">
        <v>1</v>
      </c>
      <c r="E34" s="15">
        <f>Tabla_Sala[[#This Row],[Hora de Salida]]</f>
        <v>45017.28402777778</v>
      </c>
      <c r="F34" s="16">
        <v>45017.130555555559</v>
      </c>
      <c r="G34" s="16">
        <v>45017.28402777778</v>
      </c>
      <c r="H34" s="16">
        <f>IF(Tabla_Sala[[#This Row],[Estado de la Mesa]]="Ocupada",(Tabla_Sala[[#This Row],[Hora de Salida]]-Tabla_Sala[[#This Row],[Hora de Llegada]]) + 15/1440, Tabla_Sala[[#This Row],[Hora de Salida]]-Tabla_Sala[[#This Row],[Hora de Llegada]])</f>
        <v>0.16388888888711031</v>
      </c>
      <c r="I34" s="16">
        <f>SUMIFS(Tabla_cocina[minutos preparacion],Tabla_cocina[Numero de Orden],Tabla_Sala[[#This Row],[Número de Orden]])</f>
        <v>8.8888888888888892E-2</v>
      </c>
      <c r="J34" s="16">
        <f>IF(Tabla_Sala[[#This Row],[Tiempo de Permanencia]]-Tabla_Sala[[#This Row],[Tiempo Preparacion]] &gt; 0, Tabla_Sala[[#This Row],[Tiempo de Permanencia]]-Tabla_Sala[[#This Row],[Tiempo Preparacion]], 0)</f>
        <v>7.499999999822142E-2</v>
      </c>
      <c r="K34" s="2" t="s">
        <v>111</v>
      </c>
      <c r="L34" s="2" t="s">
        <v>40</v>
      </c>
      <c r="M34" s="2" t="s">
        <v>47</v>
      </c>
      <c r="N34" s="5">
        <v>28.25</v>
      </c>
      <c r="O34" s="2" t="s">
        <v>55</v>
      </c>
      <c r="P34" s="7">
        <f>SUMIFS(Tabla_cocina[Ganancia Bruta],Tabla_cocina[Numero de Orden],Tabla_Sala[[#This Row],[Número de Orden]])</f>
        <v>211</v>
      </c>
      <c r="Q34" s="7">
        <f>Tabla_Sala[[#This Row],[Propina]]+Tabla_Sala[[#This Row],[Monto Total de la Cuenta]]</f>
        <v>239.25</v>
      </c>
      <c r="R34" t="str">
        <f t="shared" si="0"/>
        <v>Plato_15,  Plato_11,  Plato_10,  Plato_4</v>
      </c>
      <c r="S34" s="2" t="s">
        <v>61</v>
      </c>
      <c r="T34" s="2" t="s">
        <v>18</v>
      </c>
      <c r="U34" s="2" t="s">
        <v>63</v>
      </c>
      <c r="V34" s="2" t="s">
        <v>69</v>
      </c>
      <c r="W34" s="2" t="s">
        <v>67</v>
      </c>
      <c r="X34" t="str" cm="1">
        <f t="array" ref="X34">_xlfn.CONCAT(_xlfn._xlws.FILTER(Tabla_cocina[Nombre del Plato], Tabla_cocina[Numero de Orden]=Tabla_Sala[[#This Row],[Número de Orden]]), "")</f>
        <v>Plato_15Plato_11Plato_10Plato_4</v>
      </c>
      <c r="Y34" s="18" t="b">
        <f>IF(Tabla_Sala[[#This Row],[Tiempo de Degustacion]]&gt;0,TRUE,FALSE)</f>
        <v>1</v>
      </c>
    </row>
    <row r="35" spans="1:25" x14ac:dyDescent="0.3">
      <c r="A35" s="2">
        <v>33</v>
      </c>
      <c r="B35" s="2">
        <v>4</v>
      </c>
      <c r="C35" s="2" t="s">
        <v>145</v>
      </c>
      <c r="D35" s="4">
        <v>5</v>
      </c>
      <c r="E35" s="15">
        <f>Tabla_Sala[[#This Row],[Hora de Salida]]</f>
        <v>45017.26458333333</v>
      </c>
      <c r="F35" s="16">
        <v>45017.147916666669</v>
      </c>
      <c r="G35" s="16">
        <v>45017.26458333333</v>
      </c>
      <c r="H35" s="16">
        <f>IF(Tabla_Sala[[#This Row],[Estado de la Mesa]]="Ocupada",(Tabla_Sala[[#This Row],[Hora de Salida]]-Tabla_Sala[[#This Row],[Hora de Llegada]]) + 15/1440, Tabla_Sala[[#This Row],[Hora de Salida]]-Tabla_Sala[[#This Row],[Hora de Llegada]])</f>
        <v>0.12708333332799762</v>
      </c>
      <c r="I35" s="16">
        <f>SUMIFS(Tabla_cocina[minutos preparacion],Tabla_cocina[Numero de Orden],Tabla_Sala[[#This Row],[Número de Orden]])</f>
        <v>9.027777777777779E-2</v>
      </c>
      <c r="J35" s="16">
        <f>IF(Tabla_Sala[[#This Row],[Tiempo de Permanencia]]-Tabla_Sala[[#This Row],[Tiempo Preparacion]] &gt; 0, Tabla_Sala[[#This Row],[Tiempo de Permanencia]]-Tabla_Sala[[#This Row],[Tiempo Preparacion]], 0)</f>
        <v>3.6805555550219832E-2</v>
      </c>
      <c r="K35" s="2" t="s">
        <v>117</v>
      </c>
      <c r="L35" s="2" t="s">
        <v>54</v>
      </c>
      <c r="M35" s="2" t="s">
        <v>41</v>
      </c>
      <c r="N35" s="5">
        <v>20.38</v>
      </c>
      <c r="O35" s="2" t="s">
        <v>55</v>
      </c>
      <c r="P35" s="7">
        <f>SUMIFS(Tabla_cocina[Ganancia Bruta],Tabla_cocina[Numero de Orden],Tabla_Sala[[#This Row],[Número de Orden]])</f>
        <v>306</v>
      </c>
      <c r="Q35" s="7">
        <f>Tabla_Sala[[#This Row],[Propina]]+Tabla_Sala[[#This Row],[Monto Total de la Cuenta]]</f>
        <v>326.38</v>
      </c>
      <c r="R35" t="str">
        <f t="shared" si="0"/>
        <v>Plato_8,  Plato_6,  Plato_15,  Plato_10</v>
      </c>
      <c r="S35" s="2" t="s">
        <v>53</v>
      </c>
      <c r="T35" s="2" t="s">
        <v>17</v>
      </c>
      <c r="U35" s="2" t="s">
        <v>77</v>
      </c>
      <c r="V35" s="2" t="s">
        <v>73</v>
      </c>
      <c r="W35" s="2" t="s">
        <v>69</v>
      </c>
      <c r="X35" t="str" cm="1">
        <f t="array" ref="X35">_xlfn.CONCAT(_xlfn._xlws.FILTER(Tabla_cocina[Nombre del Plato], Tabla_cocina[Numero de Orden]=Tabla_Sala[[#This Row],[Número de Orden]]), "")</f>
        <v>Plato_8Plato_6Plato_15Plato_10</v>
      </c>
      <c r="Y35" s="18" t="b">
        <f>IF(Tabla_Sala[[#This Row],[Tiempo de Degustacion]]&gt;0,TRUE,FALSE)</f>
        <v>1</v>
      </c>
    </row>
    <row r="36" spans="1:25" x14ac:dyDescent="0.3">
      <c r="A36" s="2">
        <v>34</v>
      </c>
      <c r="B36" s="2">
        <v>15</v>
      </c>
      <c r="C36" s="2" t="s">
        <v>146</v>
      </c>
      <c r="D36" s="4">
        <v>1</v>
      </c>
      <c r="E36" s="15">
        <f>Tabla_Sala[[#This Row],[Hora de Salida]]</f>
        <v>45017.254861111112</v>
      </c>
      <c r="F36" s="16">
        <v>45017.094444444447</v>
      </c>
      <c r="G36" s="16">
        <v>45017.254861111112</v>
      </c>
      <c r="H36" s="16">
        <f>IF(Tabla_Sala[[#This Row],[Estado de la Mesa]]="Ocupada",(Tabla_Sala[[#This Row],[Hora de Salida]]-Tabla_Sala[[#This Row],[Hora de Llegada]]) + 15/1440, Tabla_Sala[[#This Row],[Hora de Salida]]-Tabla_Sala[[#This Row],[Hora de Llegada]])</f>
        <v>0.16041666666569654</v>
      </c>
      <c r="I36" s="16">
        <f>SUMIFS(Tabla_cocina[minutos preparacion],Tabla_cocina[Numero de Orden],Tabla_Sala[[#This Row],[Número de Orden]])</f>
        <v>4.5138888888888888E-2</v>
      </c>
      <c r="J36" s="16">
        <f>IF(Tabla_Sala[[#This Row],[Tiempo de Permanencia]]-Tabla_Sala[[#This Row],[Tiempo Preparacion]] &gt; 0, Tabla_Sala[[#This Row],[Tiempo de Permanencia]]-Tabla_Sala[[#This Row],[Tiempo Preparacion]], 0)</f>
        <v>0.11527777777680764</v>
      </c>
      <c r="K36" s="2" t="s">
        <v>117</v>
      </c>
      <c r="L36" s="2" t="s">
        <v>44</v>
      </c>
      <c r="M36" s="2" t="s">
        <v>47</v>
      </c>
      <c r="N36" s="5">
        <v>13.08</v>
      </c>
      <c r="O36" s="2" t="s">
        <v>48</v>
      </c>
      <c r="P36" s="7">
        <f>SUMIFS(Tabla_cocina[Ganancia Bruta],Tabla_cocina[Numero de Orden],Tabla_Sala[[#This Row],[Número de Orden]])</f>
        <v>112</v>
      </c>
      <c r="Q36" s="7">
        <f>Tabla_Sala[[#This Row],[Propina]]+Tabla_Sala[[#This Row],[Monto Total de la Cuenta]]</f>
        <v>125.08</v>
      </c>
      <c r="R36" t="str">
        <f t="shared" si="0"/>
        <v>Plato_18,  Plato_10</v>
      </c>
      <c r="S36" s="2" t="s">
        <v>53</v>
      </c>
      <c r="T36" s="2" t="s">
        <v>20</v>
      </c>
      <c r="U36" s="2" t="s">
        <v>69</v>
      </c>
      <c r="X36" t="str" cm="1">
        <f t="array" ref="X36">_xlfn.CONCAT(_xlfn._xlws.FILTER(Tabla_cocina[Nombre del Plato], Tabla_cocina[Numero de Orden]=Tabla_Sala[[#This Row],[Número de Orden]]), "")</f>
        <v>Plato_18Plato_10</v>
      </c>
      <c r="Y36" s="18" t="b">
        <f>IF(Tabla_Sala[[#This Row],[Tiempo de Degustacion]]&gt;0,TRUE,FALSE)</f>
        <v>1</v>
      </c>
    </row>
    <row r="37" spans="1:25" x14ac:dyDescent="0.3">
      <c r="A37" s="2">
        <v>35</v>
      </c>
      <c r="B37" s="2">
        <v>13</v>
      </c>
      <c r="C37" s="2" t="s">
        <v>147</v>
      </c>
      <c r="D37" s="4">
        <v>2</v>
      </c>
      <c r="E37" s="15">
        <f>Tabla_Sala[[#This Row],[Hora de Salida]]</f>
        <v>45017.246527777781</v>
      </c>
      <c r="F37" s="16">
        <v>45017.137499999997</v>
      </c>
      <c r="G37" s="16">
        <v>45017.246527777781</v>
      </c>
      <c r="H37" s="16">
        <f>IF(Tabla_Sala[[#This Row],[Estado de la Mesa]]="Ocupada",(Tabla_Sala[[#This Row],[Hora de Salida]]-Tabla_Sala[[#This Row],[Hora de Llegada]]) + 15/1440, Tabla_Sala[[#This Row],[Hora de Salida]]-Tabla_Sala[[#This Row],[Hora de Llegada]])</f>
        <v>0.11944444445058859</v>
      </c>
      <c r="I37" s="16">
        <f>SUMIFS(Tabla_cocina[minutos preparacion],Tabla_cocina[Numero de Orden],Tabla_Sala[[#This Row],[Número de Orden]])</f>
        <v>4.5138888888888888E-2</v>
      </c>
      <c r="J37" s="16">
        <f>IF(Tabla_Sala[[#This Row],[Tiempo de Permanencia]]-Tabla_Sala[[#This Row],[Tiempo Preparacion]] &gt; 0, Tabla_Sala[[#This Row],[Tiempo de Permanencia]]-Tabla_Sala[[#This Row],[Tiempo Preparacion]], 0)</f>
        <v>7.430555556169971E-2</v>
      </c>
      <c r="K37" s="2" t="s">
        <v>109</v>
      </c>
      <c r="L37" s="2" t="s">
        <v>40</v>
      </c>
      <c r="M37" s="2" t="s">
        <v>47</v>
      </c>
      <c r="N37" s="5">
        <v>15.75</v>
      </c>
      <c r="O37" s="2" t="s">
        <v>55</v>
      </c>
      <c r="P37" s="7">
        <f>SUMIFS(Tabla_cocina[Ganancia Bruta],Tabla_cocina[Numero de Orden],Tabla_Sala[[#This Row],[Número de Orden]])</f>
        <v>214</v>
      </c>
      <c r="Q37" s="7">
        <f>Tabla_Sala[[#This Row],[Propina]]+Tabla_Sala[[#This Row],[Monto Total de la Cuenta]]</f>
        <v>229.75</v>
      </c>
      <c r="R37" t="str">
        <f t="shared" si="0"/>
        <v>Plato_2,  Plato_9,  Plato_11,  Plato_17</v>
      </c>
      <c r="S37" s="2" t="s">
        <v>53</v>
      </c>
      <c r="T37" s="2" t="s">
        <v>7</v>
      </c>
      <c r="U37" s="2" t="s">
        <v>75</v>
      </c>
      <c r="V37" s="2" t="s">
        <v>63</v>
      </c>
      <c r="W37" s="2" t="s">
        <v>50</v>
      </c>
      <c r="X37" t="str" cm="1">
        <f t="array" ref="X37">_xlfn.CONCAT(_xlfn._xlws.FILTER(Tabla_cocina[Nombre del Plato], Tabla_cocina[Numero de Orden]=Tabla_Sala[[#This Row],[Número de Orden]]), "")</f>
        <v>Plato_2Plato_9Plato_11Plato_17</v>
      </c>
      <c r="Y37" s="18" t="b">
        <f>IF(Tabla_Sala[[#This Row],[Tiempo de Degustacion]]&gt;0,TRUE,FALSE)</f>
        <v>1</v>
      </c>
    </row>
    <row r="38" spans="1:25" x14ac:dyDescent="0.3">
      <c r="A38" s="2">
        <v>36</v>
      </c>
      <c r="B38" s="2">
        <v>5</v>
      </c>
      <c r="C38" s="2" t="s">
        <v>148</v>
      </c>
      <c r="D38" s="4">
        <v>5</v>
      </c>
      <c r="E38" s="15">
        <f>Tabla_Sala[[#This Row],[Hora de Salida]]</f>
        <v>45017.268055555556</v>
      </c>
      <c r="F38" s="16">
        <v>45017.143750000003</v>
      </c>
      <c r="G38" s="16">
        <v>45017.268055555556</v>
      </c>
      <c r="H38" s="16">
        <f>IF(Tabla_Sala[[#This Row],[Estado de la Mesa]]="Ocupada",(Tabla_Sala[[#This Row],[Hora de Salida]]-Tabla_Sala[[#This Row],[Hora de Llegada]]) + 15/1440, Tabla_Sala[[#This Row],[Hora de Salida]]-Tabla_Sala[[#This Row],[Hora de Llegada]])</f>
        <v>0.13472222221995858</v>
      </c>
      <c r="I38" s="16">
        <f>SUMIFS(Tabla_cocina[minutos preparacion],Tabla_cocina[Numero de Orden],Tabla_Sala[[#This Row],[Número de Orden]])</f>
        <v>2.6388888888888889E-2</v>
      </c>
      <c r="J38" s="16">
        <f>IF(Tabla_Sala[[#This Row],[Tiempo de Permanencia]]-Tabla_Sala[[#This Row],[Tiempo Preparacion]] &gt; 0, Tabla_Sala[[#This Row],[Tiempo de Permanencia]]-Tabla_Sala[[#This Row],[Tiempo Preparacion]], 0)</f>
        <v>0.10833333333106969</v>
      </c>
      <c r="K38" s="2" t="s">
        <v>113</v>
      </c>
      <c r="L38" s="2" t="s">
        <v>40</v>
      </c>
      <c r="M38" s="2" t="s">
        <v>47</v>
      </c>
      <c r="N38" s="5">
        <v>45.28</v>
      </c>
      <c r="O38" s="2" t="s">
        <v>55</v>
      </c>
      <c r="P38" s="7">
        <f>SUMIFS(Tabla_cocina[Ganancia Bruta],Tabla_cocina[Numero de Orden],Tabla_Sala[[#This Row],[Número de Orden]])</f>
        <v>30</v>
      </c>
      <c r="Q38" s="7">
        <f>Tabla_Sala[[#This Row],[Propina]]+Tabla_Sala[[#This Row],[Monto Total de la Cuenta]]</f>
        <v>75.28</v>
      </c>
      <c r="R38" t="str">
        <f t="shared" si="0"/>
        <v>Plato_2</v>
      </c>
      <c r="S38" s="2" t="s">
        <v>58</v>
      </c>
      <c r="T38" s="2" t="s">
        <v>7</v>
      </c>
      <c r="U38" s="2"/>
      <c r="X38" t="str" cm="1">
        <f t="array" ref="X38">_xlfn.CONCAT(_xlfn._xlws.FILTER(Tabla_cocina[Nombre del Plato], Tabla_cocina[Numero de Orden]=Tabla_Sala[[#This Row],[Número de Orden]]), "")</f>
        <v>Plato_2</v>
      </c>
      <c r="Y38" s="18" t="b">
        <f>IF(Tabla_Sala[[#This Row],[Tiempo de Degustacion]]&gt;0,TRUE,FALSE)</f>
        <v>1</v>
      </c>
    </row>
    <row r="39" spans="1:25" x14ac:dyDescent="0.3">
      <c r="A39" s="2">
        <v>37</v>
      </c>
      <c r="B39" s="2">
        <v>20</v>
      </c>
      <c r="C39" s="2" t="s">
        <v>149</v>
      </c>
      <c r="D39" s="4">
        <v>1</v>
      </c>
      <c r="E39" s="15">
        <f>Tabla_Sala[[#This Row],[Hora de Salida]]</f>
        <v>45017.251388888886</v>
      </c>
      <c r="F39" s="16">
        <v>45017.14166666667</v>
      </c>
      <c r="G39" s="16">
        <v>45017.251388888886</v>
      </c>
      <c r="H39" s="16">
        <f>IF(Tabla_Sala[[#This Row],[Estado de la Mesa]]="Ocupada",(Tabla_Sala[[#This Row],[Hora de Salida]]-Tabla_Sala[[#This Row],[Hora de Llegada]]) + 15/1440, Tabla_Sala[[#This Row],[Hora de Salida]]-Tabla_Sala[[#This Row],[Hora de Llegada]])</f>
        <v>0.12013888888274475</v>
      </c>
      <c r="I39" s="16">
        <f>SUMIFS(Tabla_cocina[minutos preparacion],Tabla_cocina[Numero de Orden],Tabla_Sala[[#This Row],[Número de Orden]])</f>
        <v>3.2638888888888891E-2</v>
      </c>
      <c r="J39" s="16">
        <f>IF(Tabla_Sala[[#This Row],[Tiempo de Permanencia]]-Tabla_Sala[[#This Row],[Tiempo Preparacion]] &gt; 0, Tabla_Sala[[#This Row],[Tiempo de Permanencia]]-Tabla_Sala[[#This Row],[Tiempo Preparacion]], 0)</f>
        <v>8.7499999993855854E-2</v>
      </c>
      <c r="K39" s="2" t="s">
        <v>115</v>
      </c>
      <c r="L39" s="2" t="s">
        <v>54</v>
      </c>
      <c r="M39" s="2" t="s">
        <v>47</v>
      </c>
      <c r="N39" s="5">
        <v>10.39</v>
      </c>
      <c r="O39" s="2" t="s">
        <v>55</v>
      </c>
      <c r="P39" s="7">
        <f>SUMIFS(Tabla_cocina[Ganancia Bruta],Tabla_cocina[Numero de Orden],Tabla_Sala[[#This Row],[Número de Orden]])</f>
        <v>21</v>
      </c>
      <c r="Q39" s="7">
        <f>Tabla_Sala[[#This Row],[Propina]]+Tabla_Sala[[#This Row],[Monto Total de la Cuenta]]</f>
        <v>31.39</v>
      </c>
      <c r="R39" t="str">
        <f t="shared" si="0"/>
        <v>Plato_13</v>
      </c>
      <c r="S39" s="2" t="s">
        <v>49</v>
      </c>
      <c r="T39" s="2" t="s">
        <v>23</v>
      </c>
      <c r="U39" s="2"/>
      <c r="X39" t="str" cm="1">
        <f t="array" ref="X39">_xlfn.CONCAT(_xlfn._xlws.FILTER(Tabla_cocina[Nombre del Plato], Tabla_cocina[Numero de Orden]=Tabla_Sala[[#This Row],[Número de Orden]]), "")</f>
        <v>Plato_13</v>
      </c>
      <c r="Y39" s="18" t="b">
        <f>IF(Tabla_Sala[[#This Row],[Tiempo de Degustacion]]&gt;0,TRUE,FALSE)</f>
        <v>1</v>
      </c>
    </row>
    <row r="40" spans="1:25" x14ac:dyDescent="0.3">
      <c r="A40" s="2">
        <v>38</v>
      </c>
      <c r="B40" s="2">
        <v>10</v>
      </c>
      <c r="C40" s="2" t="s">
        <v>150</v>
      </c>
      <c r="D40" s="4">
        <v>6</v>
      </c>
      <c r="E40" s="15">
        <f>Tabla_Sala[[#This Row],[Hora de Salida]]</f>
        <v>45017.161805555559</v>
      </c>
      <c r="F40" s="16">
        <v>45017.109722222223</v>
      </c>
      <c r="G40" s="16">
        <v>45017.161805555559</v>
      </c>
      <c r="H40" s="16">
        <f>IF(Tabla_Sala[[#This Row],[Estado de la Mesa]]="Ocupada",(Tabla_Sala[[#This Row],[Hora de Salida]]-Tabla_Sala[[#This Row],[Hora de Llegada]]) + 15/1440, Tabla_Sala[[#This Row],[Hora de Salida]]-Tabla_Sala[[#This Row],[Hora de Llegada]])</f>
        <v>5.2083333335758653E-2</v>
      </c>
      <c r="I40" s="16">
        <f>SUMIFS(Tabla_cocina[minutos preparacion],Tabla_cocina[Numero de Orden],Tabla_Sala[[#This Row],[Número de Orden]])</f>
        <v>6.8055555555555564E-2</v>
      </c>
      <c r="J40" s="16">
        <f>IF(Tabla_Sala[[#This Row],[Tiempo de Permanencia]]-Tabla_Sala[[#This Row],[Tiempo Preparacion]] &gt; 0, Tabla_Sala[[#This Row],[Tiempo de Permanencia]]-Tabla_Sala[[#This Row],[Tiempo Preparacion]], 0)</f>
        <v>0</v>
      </c>
      <c r="K40" s="2" t="s">
        <v>117</v>
      </c>
      <c r="L40" s="2" t="s">
        <v>40</v>
      </c>
      <c r="M40" s="2" t="s">
        <v>41</v>
      </c>
      <c r="N40" s="5">
        <v>16.309999999999999</v>
      </c>
      <c r="O40" s="2" t="s">
        <v>42</v>
      </c>
      <c r="P40" s="7">
        <f>SUMIFS(Tabla_cocina[Ganancia Bruta],Tabla_cocina[Numero de Orden],Tabla_Sala[[#This Row],[Número de Orden]])</f>
        <v>235</v>
      </c>
      <c r="Q40" s="7">
        <f>Tabla_Sala[[#This Row],[Propina]]+Tabla_Sala[[#This Row],[Monto Total de la Cuenta]]</f>
        <v>251.31</v>
      </c>
      <c r="R40" t="str">
        <f t="shared" si="0"/>
        <v>Plato_17,  Plato_8,  Plato_19</v>
      </c>
      <c r="S40" s="2" t="s">
        <v>70</v>
      </c>
      <c r="T40" s="2" t="s">
        <v>9</v>
      </c>
      <c r="U40" s="2" t="s">
        <v>62</v>
      </c>
      <c r="V40" s="2" t="s">
        <v>51</v>
      </c>
      <c r="X40" t="str" cm="1">
        <f t="array" ref="X40">_xlfn.CONCAT(_xlfn._xlws.FILTER(Tabla_cocina[Nombre del Plato], Tabla_cocina[Numero de Orden]=Tabla_Sala[[#This Row],[Número de Orden]]), "")</f>
        <v>Plato_17Plato_8Plato_19</v>
      </c>
      <c r="Y40" s="18" t="b">
        <f>IF(Tabla_Sala[[#This Row],[Tiempo de Degustacion]]&gt;0,TRUE,FALSE)</f>
        <v>0</v>
      </c>
    </row>
    <row r="41" spans="1:25" x14ac:dyDescent="0.3">
      <c r="A41" s="2">
        <v>39</v>
      </c>
      <c r="B41" s="2">
        <v>15</v>
      </c>
      <c r="C41" s="2" t="s">
        <v>151</v>
      </c>
      <c r="D41" s="4">
        <v>3</v>
      </c>
      <c r="E41" s="15">
        <f>Tabla_Sala[[#This Row],[Hora de Salida]]</f>
        <v>45017.318749999999</v>
      </c>
      <c r="F41" s="16">
        <v>45017.15347222222</v>
      </c>
      <c r="G41" s="16">
        <v>45017.318749999999</v>
      </c>
      <c r="H41" s="16">
        <f>IF(Tabla_Sala[[#This Row],[Estado de la Mesa]]="Ocupada",(Tabla_Sala[[#This Row],[Hora de Salida]]-Tabla_Sala[[#This Row],[Hora de Llegada]]) + 15/1440, Tabla_Sala[[#This Row],[Hora de Salida]]-Tabla_Sala[[#This Row],[Hora de Llegada]])</f>
        <v>0.17569444444476781</v>
      </c>
      <c r="I41" s="16">
        <f>SUMIFS(Tabla_cocina[minutos preparacion],Tabla_cocina[Numero de Orden],Tabla_Sala[[#This Row],[Número de Orden]])</f>
        <v>3.9583333333333331E-2</v>
      </c>
      <c r="J41" s="16">
        <f>IF(Tabla_Sala[[#This Row],[Tiempo de Permanencia]]-Tabla_Sala[[#This Row],[Tiempo Preparacion]] &gt; 0, Tabla_Sala[[#This Row],[Tiempo de Permanencia]]-Tabla_Sala[[#This Row],[Tiempo Preparacion]], 0)</f>
        <v>0.13611111111143448</v>
      </c>
      <c r="K41" s="2" t="s">
        <v>113</v>
      </c>
      <c r="L41" s="2" t="s">
        <v>54</v>
      </c>
      <c r="M41" s="2" t="s">
        <v>45</v>
      </c>
      <c r="N41" s="5">
        <v>48.36</v>
      </c>
      <c r="O41" s="2" t="s">
        <v>55</v>
      </c>
      <c r="P41" s="7">
        <f>SUMIFS(Tabla_cocina[Ganancia Bruta],Tabla_cocina[Numero de Orden],Tabla_Sala[[#This Row],[Número de Orden]])</f>
        <v>108</v>
      </c>
      <c r="Q41" s="7">
        <f>Tabla_Sala[[#This Row],[Propina]]+Tabla_Sala[[#This Row],[Monto Total de la Cuenta]]</f>
        <v>156.36000000000001</v>
      </c>
      <c r="R41" t="str">
        <f t="shared" si="0"/>
        <v>Plato_19</v>
      </c>
      <c r="S41" s="2" t="s">
        <v>58</v>
      </c>
      <c r="T41" s="2" t="s">
        <v>12</v>
      </c>
      <c r="U41" s="2"/>
      <c r="X41" t="str" cm="1">
        <f t="array" ref="X41">_xlfn.CONCAT(_xlfn._xlws.FILTER(Tabla_cocina[Nombre del Plato], Tabla_cocina[Numero de Orden]=Tabla_Sala[[#This Row],[Número de Orden]]), "")</f>
        <v>Plato_19</v>
      </c>
      <c r="Y41" s="18" t="b">
        <f>IF(Tabla_Sala[[#This Row],[Tiempo de Degustacion]]&gt;0,TRUE,FALSE)</f>
        <v>1</v>
      </c>
    </row>
    <row r="42" spans="1:25" x14ac:dyDescent="0.3">
      <c r="A42" s="2">
        <v>40</v>
      </c>
      <c r="B42" s="2">
        <v>1</v>
      </c>
      <c r="C42" s="2" t="s">
        <v>152</v>
      </c>
      <c r="D42" s="4">
        <v>1</v>
      </c>
      <c r="E42" s="15">
        <f>Tabla_Sala[[#This Row],[Hora de Salida]]</f>
        <v>45017.170138888891</v>
      </c>
      <c r="F42" s="16">
        <v>45017.083333333336</v>
      </c>
      <c r="G42" s="16">
        <v>45017.170138888891</v>
      </c>
      <c r="H42" s="16">
        <f>IF(Tabla_Sala[[#This Row],[Estado de la Mesa]]="Ocupada",(Tabla_Sala[[#This Row],[Hora de Salida]]-Tabla_Sala[[#This Row],[Hora de Llegada]]) + 15/1440, Tabla_Sala[[#This Row],[Hora de Salida]]-Tabla_Sala[[#This Row],[Hora de Llegada]])</f>
        <v>8.6805555554747116E-2</v>
      </c>
      <c r="I42" s="16">
        <f>SUMIFS(Tabla_cocina[minutos preparacion],Tabla_cocina[Numero de Orden],Tabla_Sala[[#This Row],[Número de Orden]])</f>
        <v>5.4166666666666669E-2</v>
      </c>
      <c r="J42" s="16">
        <f>IF(Tabla_Sala[[#This Row],[Tiempo de Permanencia]]-Tabla_Sala[[#This Row],[Tiempo Preparacion]] &gt; 0, Tabla_Sala[[#This Row],[Tiempo de Permanencia]]-Tabla_Sala[[#This Row],[Tiempo Preparacion]], 0)</f>
        <v>3.2638888888080447E-2</v>
      </c>
      <c r="K42" s="2" t="s">
        <v>109</v>
      </c>
      <c r="L42" s="2" t="s">
        <v>40</v>
      </c>
      <c r="M42" s="2" t="s">
        <v>45</v>
      </c>
      <c r="N42" s="5">
        <v>13.68</v>
      </c>
      <c r="O42" s="2" t="s">
        <v>48</v>
      </c>
      <c r="P42" s="7">
        <f>SUMIFS(Tabla_cocina[Ganancia Bruta],Tabla_cocina[Numero de Orden],Tabla_Sala[[#This Row],[Número de Orden]])</f>
        <v>148</v>
      </c>
      <c r="Q42" s="7">
        <f>Tabla_Sala[[#This Row],[Propina]]+Tabla_Sala[[#This Row],[Monto Total de la Cuenta]]</f>
        <v>161.68</v>
      </c>
      <c r="R42" t="str">
        <f t="shared" si="0"/>
        <v>Plato_9,  Plato_11,  Plato_16</v>
      </c>
      <c r="S42" s="2" t="s">
        <v>76</v>
      </c>
      <c r="T42" s="2" t="s">
        <v>13</v>
      </c>
      <c r="U42" s="2" t="s">
        <v>63</v>
      </c>
      <c r="V42" s="2" t="s">
        <v>57</v>
      </c>
      <c r="X42" t="str" cm="1">
        <f t="array" ref="X42">_xlfn.CONCAT(_xlfn._xlws.FILTER(Tabla_cocina[Nombre del Plato], Tabla_cocina[Numero de Orden]=Tabla_Sala[[#This Row],[Número de Orden]]), "")</f>
        <v>Plato_9Plato_11Plato_16</v>
      </c>
      <c r="Y42" s="18" t="b">
        <f>IF(Tabla_Sala[[#This Row],[Tiempo de Degustacion]]&gt;0,TRUE,FALSE)</f>
        <v>1</v>
      </c>
    </row>
    <row r="43" spans="1:25" x14ac:dyDescent="0.3">
      <c r="A43" s="2">
        <v>41</v>
      </c>
      <c r="B43" s="2">
        <v>7</v>
      </c>
      <c r="C43" s="2" t="s">
        <v>153</v>
      </c>
      <c r="D43" s="4">
        <v>4</v>
      </c>
      <c r="E43" s="15">
        <f>Tabla_Sala[[#This Row],[Hora de Salida]]</f>
        <v>45017.180555555555</v>
      </c>
      <c r="F43" s="16">
        <v>45017.093055555553</v>
      </c>
      <c r="G43" s="16">
        <v>45017.180555555555</v>
      </c>
      <c r="H43" s="16">
        <f>IF(Tabla_Sala[[#This Row],[Estado de la Mesa]]="Ocupada",(Tabla_Sala[[#This Row],[Hora de Salida]]-Tabla_Sala[[#This Row],[Hora de Llegada]]) + 15/1440, Tabla_Sala[[#This Row],[Hora de Salida]]-Tabla_Sala[[#This Row],[Hora de Llegada]])</f>
        <v>9.7916666668121863E-2</v>
      </c>
      <c r="I43" s="16">
        <f>SUMIFS(Tabla_cocina[minutos preparacion],Tabla_cocina[Numero de Orden],Tabla_Sala[[#This Row],[Número de Orden]])</f>
        <v>6.1805555555555558E-2</v>
      </c>
      <c r="J43" s="16">
        <f>IF(Tabla_Sala[[#This Row],[Tiempo de Permanencia]]-Tabla_Sala[[#This Row],[Tiempo Preparacion]] &gt; 0, Tabla_Sala[[#This Row],[Tiempo de Permanencia]]-Tabla_Sala[[#This Row],[Tiempo Preparacion]], 0)</f>
        <v>3.6111111112566305E-2</v>
      </c>
      <c r="K43" s="2" t="s">
        <v>113</v>
      </c>
      <c r="L43" s="2" t="s">
        <v>40</v>
      </c>
      <c r="M43" s="2" t="s">
        <v>47</v>
      </c>
      <c r="N43" s="5">
        <v>15.24</v>
      </c>
      <c r="O43" s="2" t="s">
        <v>55</v>
      </c>
      <c r="P43" s="7">
        <f>SUMIFS(Tabla_cocina[Ganancia Bruta],Tabla_cocina[Numero de Orden],Tabla_Sala[[#This Row],[Número de Orden]])</f>
        <v>204</v>
      </c>
      <c r="Q43" s="7">
        <f>Tabla_Sala[[#This Row],[Propina]]+Tabla_Sala[[#This Row],[Monto Total de la Cuenta]]</f>
        <v>219.24</v>
      </c>
      <c r="R43" t="str">
        <f t="shared" si="0"/>
        <v>Plato_15,  Plato_10,  Plato_2</v>
      </c>
      <c r="S43" s="2" t="s">
        <v>53</v>
      </c>
      <c r="T43" s="2" t="s">
        <v>18</v>
      </c>
      <c r="U43" s="2" t="s">
        <v>69</v>
      </c>
      <c r="V43" s="2" t="s">
        <v>79</v>
      </c>
      <c r="X43" t="str" cm="1">
        <f t="array" ref="X43">_xlfn.CONCAT(_xlfn._xlws.FILTER(Tabla_cocina[Nombre del Plato], Tabla_cocina[Numero de Orden]=Tabla_Sala[[#This Row],[Número de Orden]]), "")</f>
        <v>Plato_15Plato_10Plato_2</v>
      </c>
      <c r="Y43" s="18" t="b">
        <f>IF(Tabla_Sala[[#This Row],[Tiempo de Degustacion]]&gt;0,TRUE,FALSE)</f>
        <v>1</v>
      </c>
    </row>
    <row r="44" spans="1:25" x14ac:dyDescent="0.3">
      <c r="A44" s="2">
        <v>42</v>
      </c>
      <c r="B44" s="2">
        <v>14</v>
      </c>
      <c r="C44" s="2" t="s">
        <v>154</v>
      </c>
      <c r="D44" s="4">
        <v>1</v>
      </c>
      <c r="E44" s="15">
        <f>Tabla_Sala[[#This Row],[Hora de Salida]]</f>
        <v>45017.073611111111</v>
      </c>
      <c r="F44" s="16">
        <v>45017.017361111109</v>
      </c>
      <c r="G44" s="16">
        <v>45017.073611111111</v>
      </c>
      <c r="H44" s="16">
        <f>IF(Tabla_Sala[[#This Row],[Estado de la Mesa]]="Ocupada",(Tabla_Sala[[#This Row],[Hora de Salida]]-Tabla_Sala[[#This Row],[Hora de Llegada]]) + 15/1440, Tabla_Sala[[#This Row],[Hora de Salida]]-Tabla_Sala[[#This Row],[Hora de Llegada]])</f>
        <v>5.6250000001455192E-2</v>
      </c>
      <c r="I44" s="16">
        <f>SUMIFS(Tabla_cocina[minutos preparacion],Tabla_cocina[Numero de Orden],Tabla_Sala[[#This Row],[Número de Orden]])</f>
        <v>4.7916666666666663E-2</v>
      </c>
      <c r="J44" s="16">
        <f>IF(Tabla_Sala[[#This Row],[Tiempo de Permanencia]]-Tabla_Sala[[#This Row],[Tiempo Preparacion]] &gt; 0, Tabla_Sala[[#This Row],[Tiempo de Permanencia]]-Tabla_Sala[[#This Row],[Tiempo Preparacion]], 0)</f>
        <v>8.3333333347885286E-3</v>
      </c>
      <c r="K44" s="2" t="s">
        <v>113</v>
      </c>
      <c r="L44" s="2" t="s">
        <v>40</v>
      </c>
      <c r="M44" s="2" t="s">
        <v>47</v>
      </c>
      <c r="N44" s="5">
        <v>49.58</v>
      </c>
      <c r="O44" s="2" t="s">
        <v>42</v>
      </c>
      <c r="P44" s="7">
        <f>SUMIFS(Tabla_cocina[Ganancia Bruta],Tabla_cocina[Numero de Orden],Tabla_Sala[[#This Row],[Número de Orden]])</f>
        <v>102</v>
      </c>
      <c r="Q44" s="7">
        <f>Tabla_Sala[[#This Row],[Propina]]+Tabla_Sala[[#This Row],[Monto Total de la Cuenta]]</f>
        <v>151.57999999999998</v>
      </c>
      <c r="R44" t="str">
        <f t="shared" si="0"/>
        <v>Plato_5,  Plato_20</v>
      </c>
      <c r="S44" s="2" t="s">
        <v>58</v>
      </c>
      <c r="T44" s="2" t="s">
        <v>19</v>
      </c>
      <c r="U44" s="2" t="s">
        <v>68</v>
      </c>
      <c r="X44" t="str" cm="1">
        <f t="array" ref="X44">_xlfn.CONCAT(_xlfn._xlws.FILTER(Tabla_cocina[Nombre del Plato], Tabla_cocina[Numero de Orden]=Tabla_Sala[[#This Row],[Número de Orden]]), "")</f>
        <v>Plato_5Plato_20</v>
      </c>
      <c r="Y44" s="18" t="b">
        <f>IF(Tabla_Sala[[#This Row],[Tiempo de Degustacion]]&gt;0,TRUE,FALSE)</f>
        <v>1</v>
      </c>
    </row>
    <row r="45" spans="1:25" x14ac:dyDescent="0.3">
      <c r="A45" s="2">
        <v>43</v>
      </c>
      <c r="B45" s="2">
        <v>8</v>
      </c>
      <c r="C45" s="2" t="s">
        <v>155</v>
      </c>
      <c r="D45" s="4">
        <v>6</v>
      </c>
      <c r="E45" s="15">
        <f>Tabla_Sala[[#This Row],[Hora de Salida]]</f>
        <v>45017.134722222225</v>
      </c>
      <c r="F45" s="16">
        <v>45017.043055555558</v>
      </c>
      <c r="G45" s="16">
        <v>45017.134722222225</v>
      </c>
      <c r="H45" s="16">
        <f>IF(Tabla_Sala[[#This Row],[Estado de la Mesa]]="Ocupada",(Tabla_Sala[[#This Row],[Hora de Salida]]-Tabla_Sala[[#This Row],[Hora de Llegada]]) + 15/1440, Tabla_Sala[[#This Row],[Hora de Salida]]-Tabla_Sala[[#This Row],[Hora de Llegada]])</f>
        <v>0.1020833333338184</v>
      </c>
      <c r="I45" s="16">
        <f>SUMIFS(Tabla_cocina[minutos preparacion],Tabla_cocina[Numero de Orden],Tabla_Sala[[#This Row],[Número de Orden]])</f>
        <v>0.10138888888888889</v>
      </c>
      <c r="J45" s="16">
        <f>IF(Tabla_Sala[[#This Row],[Tiempo de Permanencia]]-Tabla_Sala[[#This Row],[Tiempo Preparacion]] &gt; 0, Tabla_Sala[[#This Row],[Tiempo de Permanencia]]-Tabla_Sala[[#This Row],[Tiempo Preparacion]], 0)</f>
        <v>6.9444444492951229E-4</v>
      </c>
      <c r="K45" s="2" t="s">
        <v>117</v>
      </c>
      <c r="L45" s="2" t="s">
        <v>40</v>
      </c>
      <c r="M45" s="2" t="s">
        <v>47</v>
      </c>
      <c r="N45" s="5">
        <v>32.19</v>
      </c>
      <c r="O45" s="2" t="s">
        <v>55</v>
      </c>
      <c r="P45" s="7">
        <f>SUMIFS(Tabla_cocina[Ganancia Bruta],Tabla_cocina[Numero de Orden],Tabla_Sala[[#This Row],[Número de Orden]])</f>
        <v>203</v>
      </c>
      <c r="Q45" s="7">
        <f>Tabla_Sala[[#This Row],[Propina]]+Tabla_Sala[[#This Row],[Monto Total de la Cuenta]]</f>
        <v>235.19</v>
      </c>
      <c r="R45" t="str">
        <f t="shared" si="0"/>
        <v>Plato_15,  Plato_18,  Plato_7,  Plato_17</v>
      </c>
      <c r="S45" s="2" t="s">
        <v>53</v>
      </c>
      <c r="T45" s="2" t="s">
        <v>18</v>
      </c>
      <c r="U45" s="2" t="s">
        <v>74</v>
      </c>
      <c r="V45" s="2" t="s">
        <v>59</v>
      </c>
      <c r="W45" s="2" t="s">
        <v>50</v>
      </c>
      <c r="X45" t="str" cm="1">
        <f t="array" ref="X45">_xlfn.CONCAT(_xlfn._xlws.FILTER(Tabla_cocina[Nombre del Plato], Tabla_cocina[Numero de Orden]=Tabla_Sala[[#This Row],[Número de Orden]]), "")</f>
        <v>Plato_15Plato_18Plato_7Plato_17</v>
      </c>
      <c r="Y45" s="18" t="b">
        <f>IF(Tabla_Sala[[#This Row],[Tiempo de Degustacion]]&gt;0,TRUE,FALSE)</f>
        <v>1</v>
      </c>
    </row>
    <row r="46" spans="1:25" x14ac:dyDescent="0.3">
      <c r="A46" s="2">
        <v>44</v>
      </c>
      <c r="B46" s="2">
        <v>18</v>
      </c>
      <c r="C46" s="2" t="s">
        <v>152</v>
      </c>
      <c r="D46" s="4">
        <v>1</v>
      </c>
      <c r="E46" s="15">
        <f>Tabla_Sala[[#This Row],[Hora de Salida]]</f>
        <v>45017.262499999997</v>
      </c>
      <c r="F46" s="16">
        <v>45017.129166666666</v>
      </c>
      <c r="G46" s="16">
        <v>45017.262499999997</v>
      </c>
      <c r="H46" s="16">
        <f>IF(Tabla_Sala[[#This Row],[Estado de la Mesa]]="Ocupada",(Tabla_Sala[[#This Row],[Hora de Salida]]-Tabla_Sala[[#This Row],[Hora de Llegada]]) + 15/1440, Tabla_Sala[[#This Row],[Hora de Salida]]-Tabla_Sala[[#This Row],[Hora de Llegada]])</f>
        <v>0.13333333333139308</v>
      </c>
      <c r="I46" s="16">
        <f>SUMIFS(Tabla_cocina[minutos preparacion],Tabla_cocina[Numero de Orden],Tabla_Sala[[#This Row],[Número de Orden]])</f>
        <v>5.9027777777777776E-2</v>
      </c>
      <c r="J46" s="16">
        <f>IF(Tabla_Sala[[#This Row],[Tiempo de Permanencia]]-Tabla_Sala[[#This Row],[Tiempo Preparacion]] &gt; 0, Tabla_Sala[[#This Row],[Tiempo de Permanencia]]-Tabla_Sala[[#This Row],[Tiempo Preparacion]], 0)</f>
        <v>7.4305555553615302E-2</v>
      </c>
      <c r="K46" s="2" t="s">
        <v>117</v>
      </c>
      <c r="L46" s="2" t="s">
        <v>40</v>
      </c>
      <c r="M46" s="2" t="s">
        <v>47</v>
      </c>
      <c r="N46" s="5">
        <v>42.6</v>
      </c>
      <c r="O46" s="2" t="s">
        <v>48</v>
      </c>
      <c r="P46" s="7">
        <f>SUMIFS(Tabla_cocina[Ganancia Bruta],Tabla_cocina[Numero de Orden],Tabla_Sala[[#This Row],[Número de Orden]])</f>
        <v>122</v>
      </c>
      <c r="Q46" s="7">
        <f>Tabla_Sala[[#This Row],[Propina]]+Tabla_Sala[[#This Row],[Monto Total de la Cuenta]]</f>
        <v>164.6</v>
      </c>
      <c r="R46" t="str">
        <f t="shared" si="0"/>
        <v>Plato_10,  Plato_1,  Plato_13</v>
      </c>
      <c r="S46" s="2" t="s">
        <v>43</v>
      </c>
      <c r="T46" s="2" t="s">
        <v>25</v>
      </c>
      <c r="U46" s="2" t="s">
        <v>71</v>
      </c>
      <c r="V46" s="2" t="s">
        <v>65</v>
      </c>
      <c r="X46" t="str" cm="1">
        <f t="array" ref="X46">_xlfn.CONCAT(_xlfn._xlws.FILTER(Tabla_cocina[Nombre del Plato], Tabla_cocina[Numero de Orden]=Tabla_Sala[[#This Row],[Número de Orden]]), "")</f>
        <v>Plato_10Plato_1Plato_13</v>
      </c>
      <c r="Y46" s="18" t="b">
        <f>IF(Tabla_Sala[[#This Row],[Tiempo de Degustacion]]&gt;0,TRUE,FALSE)</f>
        <v>1</v>
      </c>
    </row>
    <row r="47" spans="1:25" x14ac:dyDescent="0.3">
      <c r="A47" s="2">
        <v>45</v>
      </c>
      <c r="B47" s="2">
        <v>17</v>
      </c>
      <c r="C47" s="2" t="s">
        <v>156</v>
      </c>
      <c r="D47" s="4">
        <v>2</v>
      </c>
      <c r="E47" s="15">
        <f>Tabla_Sala[[#This Row],[Hora de Salida]]</f>
        <v>45017.167361111111</v>
      </c>
      <c r="F47" s="16">
        <v>45017.09375</v>
      </c>
      <c r="G47" s="16">
        <v>45017.167361111111</v>
      </c>
      <c r="H47" s="16">
        <f>IF(Tabla_Sala[[#This Row],[Estado de la Mesa]]="Ocupada",(Tabla_Sala[[#This Row],[Hora de Salida]]-Tabla_Sala[[#This Row],[Hora de Llegada]]) + 15/1440, Tabla_Sala[[#This Row],[Hora de Salida]]-Tabla_Sala[[#This Row],[Hora de Llegada]])</f>
        <v>7.3611111110949423E-2</v>
      </c>
      <c r="I47" s="16">
        <f>SUMIFS(Tabla_cocina[minutos preparacion],Tabla_cocina[Numero de Orden],Tabla_Sala[[#This Row],[Número de Orden]])</f>
        <v>3.2638888888888891E-2</v>
      </c>
      <c r="J47" s="16">
        <f>IF(Tabla_Sala[[#This Row],[Tiempo de Permanencia]]-Tabla_Sala[[#This Row],[Tiempo Preparacion]] &gt; 0, Tabla_Sala[[#This Row],[Tiempo de Permanencia]]-Tabla_Sala[[#This Row],[Tiempo Preparacion]], 0)</f>
        <v>4.0972222222060532E-2</v>
      </c>
      <c r="K47" s="2" t="s">
        <v>113</v>
      </c>
      <c r="L47" s="2" t="s">
        <v>40</v>
      </c>
      <c r="M47" s="2" t="s">
        <v>47</v>
      </c>
      <c r="N47" s="5">
        <v>25.41</v>
      </c>
      <c r="O47" s="2" t="s">
        <v>42</v>
      </c>
      <c r="P47" s="7">
        <f>SUMIFS(Tabla_cocina[Ganancia Bruta],Tabla_cocina[Numero de Orden],Tabla_Sala[[#This Row],[Número de Orden]])</f>
        <v>54</v>
      </c>
      <c r="Q47" s="7">
        <f>Tabla_Sala[[#This Row],[Propina]]+Tabla_Sala[[#This Row],[Monto Total de la Cuenta]]</f>
        <v>79.41</v>
      </c>
      <c r="R47" t="str">
        <f t="shared" si="0"/>
        <v>Plato_4</v>
      </c>
      <c r="S47" s="2" t="s">
        <v>53</v>
      </c>
      <c r="T47" s="2" t="s">
        <v>24</v>
      </c>
      <c r="U47" s="2"/>
      <c r="X47" t="str" cm="1">
        <f t="array" ref="X47">_xlfn.CONCAT(_xlfn._xlws.FILTER(Tabla_cocina[Nombre del Plato], Tabla_cocina[Numero de Orden]=Tabla_Sala[[#This Row],[Número de Orden]]), "")</f>
        <v>Plato_4</v>
      </c>
      <c r="Y47" s="18" t="b">
        <f>IF(Tabla_Sala[[#This Row],[Tiempo de Degustacion]]&gt;0,TRUE,FALSE)</f>
        <v>1</v>
      </c>
    </row>
    <row r="48" spans="1:25" x14ac:dyDescent="0.3">
      <c r="A48" s="2">
        <v>46</v>
      </c>
      <c r="B48" s="2">
        <v>10</v>
      </c>
      <c r="C48" s="2" t="s">
        <v>157</v>
      </c>
      <c r="D48" s="4">
        <v>1</v>
      </c>
      <c r="E48" s="15">
        <f>Tabla_Sala[[#This Row],[Hora de Salida]]</f>
        <v>45017.152083333334</v>
      </c>
      <c r="F48" s="16">
        <v>45017.074305555558</v>
      </c>
      <c r="G48" s="16">
        <v>45017.152083333334</v>
      </c>
      <c r="H48" s="16">
        <f>IF(Tabla_Sala[[#This Row],[Estado de la Mesa]]="Ocupada",(Tabla_Sala[[#This Row],[Hora de Salida]]-Tabla_Sala[[#This Row],[Hora de Llegada]]) + 15/1440, Tabla_Sala[[#This Row],[Hora de Salida]]-Tabla_Sala[[#This Row],[Hora de Llegada]])</f>
        <v>7.7777777776645962E-2</v>
      </c>
      <c r="I48" s="16">
        <f>SUMIFS(Tabla_cocina[minutos preparacion],Tabla_cocina[Numero de Orden],Tabla_Sala[[#This Row],[Número de Orden]])</f>
        <v>5.9722222222222218E-2</v>
      </c>
      <c r="J48" s="16">
        <f>IF(Tabla_Sala[[#This Row],[Tiempo de Permanencia]]-Tabla_Sala[[#This Row],[Tiempo Preparacion]] &gt; 0, Tabla_Sala[[#This Row],[Tiempo de Permanencia]]-Tabla_Sala[[#This Row],[Tiempo Preparacion]], 0)</f>
        <v>1.8055555554423744E-2</v>
      </c>
      <c r="K48" s="2" t="s">
        <v>115</v>
      </c>
      <c r="L48" s="2" t="s">
        <v>40</v>
      </c>
      <c r="M48" s="2" t="s">
        <v>47</v>
      </c>
      <c r="N48" s="5">
        <v>27.97</v>
      </c>
      <c r="O48" s="2" t="s">
        <v>48</v>
      </c>
      <c r="P48" s="7">
        <f>SUMIFS(Tabla_cocina[Ganancia Bruta],Tabla_cocina[Numero de Orden],Tabla_Sala[[#This Row],[Número de Orden]])</f>
        <v>140</v>
      </c>
      <c r="Q48" s="7">
        <f>Tabla_Sala[[#This Row],[Propina]]+Tabla_Sala[[#This Row],[Monto Total de la Cuenta]]</f>
        <v>167.97</v>
      </c>
      <c r="R48" t="str">
        <f t="shared" si="0"/>
        <v>Plato_2,  Plato_18,  Plato_14</v>
      </c>
      <c r="S48" s="2" t="s">
        <v>70</v>
      </c>
      <c r="T48" s="2" t="s">
        <v>7</v>
      </c>
      <c r="U48" s="2" t="s">
        <v>74</v>
      </c>
      <c r="V48" s="2" t="s">
        <v>64</v>
      </c>
      <c r="X48" t="str" cm="1">
        <f t="array" ref="X48">_xlfn.CONCAT(_xlfn._xlws.FILTER(Tabla_cocina[Nombre del Plato], Tabla_cocina[Numero de Orden]=Tabla_Sala[[#This Row],[Número de Orden]]), "")</f>
        <v>Plato_2Plato_18Plato_14</v>
      </c>
      <c r="Y48" s="18" t="b">
        <f>IF(Tabla_Sala[[#This Row],[Tiempo de Degustacion]]&gt;0,TRUE,FALSE)</f>
        <v>1</v>
      </c>
    </row>
    <row r="49" spans="1:25" x14ac:dyDescent="0.3">
      <c r="A49" s="2">
        <v>47</v>
      </c>
      <c r="B49" s="2">
        <v>18</v>
      </c>
      <c r="C49" s="2" t="s">
        <v>158</v>
      </c>
      <c r="D49" s="4">
        <v>3</v>
      </c>
      <c r="E49" s="15">
        <f>Tabla_Sala[[#This Row],[Hora de Salida]]</f>
        <v>45017.311805555553</v>
      </c>
      <c r="F49" s="16">
        <v>45017.145833333336</v>
      </c>
      <c r="G49" s="16">
        <v>45017.311805555553</v>
      </c>
      <c r="H49" s="16">
        <f>IF(Tabla_Sala[[#This Row],[Estado de la Mesa]]="Ocupada",(Tabla_Sala[[#This Row],[Hora de Salida]]-Tabla_Sala[[#This Row],[Hora de Llegada]]) + 15/1440, Tabla_Sala[[#This Row],[Hora de Salida]]-Tabla_Sala[[#This Row],[Hora de Llegada]])</f>
        <v>0.17638888888419993</v>
      </c>
      <c r="I49" s="16">
        <f>SUMIFS(Tabla_cocina[minutos preparacion],Tabla_cocina[Numero de Orden],Tabla_Sala[[#This Row],[Número de Orden]])</f>
        <v>6.0416666666666667E-2</v>
      </c>
      <c r="J49" s="16">
        <f>IF(Tabla_Sala[[#This Row],[Tiempo de Permanencia]]-Tabla_Sala[[#This Row],[Tiempo Preparacion]] &gt; 0, Tabla_Sala[[#This Row],[Tiempo de Permanencia]]-Tabla_Sala[[#This Row],[Tiempo Preparacion]], 0)</f>
        <v>0.11597222221753326</v>
      </c>
      <c r="K49" s="2" t="s">
        <v>113</v>
      </c>
      <c r="L49" s="2" t="s">
        <v>40</v>
      </c>
      <c r="M49" s="2" t="s">
        <v>47</v>
      </c>
      <c r="N49" s="5">
        <v>10.98</v>
      </c>
      <c r="O49" s="2" t="s">
        <v>55</v>
      </c>
      <c r="P49" s="7">
        <f>SUMIFS(Tabla_cocina[Ganancia Bruta],Tabla_cocina[Numero de Orden],Tabla_Sala[[#This Row],[Número de Orden]])</f>
        <v>109</v>
      </c>
      <c r="Q49" s="7">
        <f>Tabla_Sala[[#This Row],[Propina]]+Tabla_Sala[[#This Row],[Monto Total de la Cuenta]]</f>
        <v>119.98</v>
      </c>
      <c r="R49" t="str">
        <f t="shared" si="0"/>
        <v>Plato_11,  Plato_14,  Plato_3</v>
      </c>
      <c r="S49" s="2" t="s">
        <v>49</v>
      </c>
      <c r="T49" s="2" t="s">
        <v>14</v>
      </c>
      <c r="U49" s="2" t="s">
        <v>64</v>
      </c>
      <c r="V49" s="2" t="s">
        <v>72</v>
      </c>
      <c r="X49" t="str" cm="1">
        <f t="array" ref="X49">_xlfn.CONCAT(_xlfn._xlws.FILTER(Tabla_cocina[Nombre del Plato], Tabla_cocina[Numero de Orden]=Tabla_Sala[[#This Row],[Número de Orden]]), "")</f>
        <v>Plato_11Plato_14Plato_3</v>
      </c>
      <c r="Y49" s="18" t="b">
        <f>IF(Tabla_Sala[[#This Row],[Tiempo de Degustacion]]&gt;0,TRUE,FALSE)</f>
        <v>1</v>
      </c>
    </row>
    <row r="50" spans="1:25" x14ac:dyDescent="0.3">
      <c r="A50" s="2">
        <v>48</v>
      </c>
      <c r="B50" s="2">
        <v>17</v>
      </c>
      <c r="C50" s="2" t="s">
        <v>159</v>
      </c>
      <c r="D50" s="4">
        <v>2</v>
      </c>
      <c r="E50" s="15">
        <f>Tabla_Sala[[#This Row],[Hora de Salida]]</f>
        <v>45017.168055555558</v>
      </c>
      <c r="F50" s="16">
        <v>45017.019444444442</v>
      </c>
      <c r="G50" s="16">
        <v>45017.168055555558</v>
      </c>
      <c r="H50" s="16">
        <f>IF(Tabla_Sala[[#This Row],[Estado de la Mesa]]="Ocupada",(Tabla_Sala[[#This Row],[Hora de Salida]]-Tabla_Sala[[#This Row],[Hora de Llegada]]) + 15/1440, Tabla_Sala[[#This Row],[Hora de Salida]]-Tabla_Sala[[#This Row],[Hora de Llegada]])</f>
        <v>0.148611111115315</v>
      </c>
      <c r="I50" s="16">
        <f>SUMIFS(Tabla_cocina[minutos preparacion],Tabla_cocina[Numero de Orden],Tabla_Sala[[#This Row],[Número de Orden]])</f>
        <v>8.611111111111111E-2</v>
      </c>
      <c r="J50" s="16">
        <f>IF(Tabla_Sala[[#This Row],[Tiempo de Permanencia]]-Tabla_Sala[[#This Row],[Tiempo Preparacion]] &gt; 0, Tabla_Sala[[#This Row],[Tiempo de Permanencia]]-Tabla_Sala[[#This Row],[Tiempo Preparacion]], 0)</f>
        <v>6.2500000004203887E-2</v>
      </c>
      <c r="K50" s="2" t="s">
        <v>109</v>
      </c>
      <c r="L50" s="2" t="s">
        <v>44</v>
      </c>
      <c r="M50" s="2" t="s">
        <v>47</v>
      </c>
      <c r="N50" s="5">
        <v>25.31</v>
      </c>
      <c r="O50" s="2" t="s">
        <v>48</v>
      </c>
      <c r="P50" s="7">
        <f>SUMIFS(Tabla_cocina[Ganancia Bruta],Tabla_cocina[Numero de Orden],Tabla_Sala[[#This Row],[Número de Orden]])</f>
        <v>158</v>
      </c>
      <c r="Q50" s="7">
        <f>Tabla_Sala[[#This Row],[Propina]]+Tabla_Sala[[#This Row],[Monto Total de la Cuenta]]</f>
        <v>183.31</v>
      </c>
      <c r="R50" t="str">
        <f t="shared" si="0"/>
        <v>Plato_6,  Plato_5,  Plato_11</v>
      </c>
      <c r="S50" s="2" t="s">
        <v>58</v>
      </c>
      <c r="T50" s="2" t="s">
        <v>10</v>
      </c>
      <c r="U50" s="2" t="s">
        <v>78</v>
      </c>
      <c r="V50" s="2" t="s">
        <v>63</v>
      </c>
      <c r="X50" t="str" cm="1">
        <f t="array" ref="X50">_xlfn.CONCAT(_xlfn._xlws.FILTER(Tabla_cocina[Nombre del Plato], Tabla_cocina[Numero de Orden]=Tabla_Sala[[#This Row],[Número de Orden]]), "")</f>
        <v>Plato_6Plato_5Plato_11</v>
      </c>
      <c r="Y50" s="18" t="b">
        <f>IF(Tabla_Sala[[#This Row],[Tiempo de Degustacion]]&gt;0,TRUE,FALSE)</f>
        <v>1</v>
      </c>
    </row>
    <row r="51" spans="1:25" x14ac:dyDescent="0.3">
      <c r="A51" s="2">
        <v>49</v>
      </c>
      <c r="B51" s="2">
        <v>8</v>
      </c>
      <c r="C51" s="2" t="s">
        <v>160</v>
      </c>
      <c r="D51" s="4">
        <v>3</v>
      </c>
      <c r="E51" s="15">
        <f>Tabla_Sala[[#This Row],[Hora de Salida]]</f>
        <v>45017.228472222225</v>
      </c>
      <c r="F51" s="16">
        <v>45017.072222222225</v>
      </c>
      <c r="G51" s="16">
        <v>45017.228472222225</v>
      </c>
      <c r="H51" s="16">
        <f>IF(Tabla_Sala[[#This Row],[Estado de la Mesa]]="Ocupada",(Tabla_Sala[[#This Row],[Hora de Salida]]-Tabla_Sala[[#This Row],[Hora de Llegada]]) + 15/1440, Tabla_Sala[[#This Row],[Hora de Salida]]-Tabla_Sala[[#This Row],[Hora de Llegada]])</f>
        <v>0.15625</v>
      </c>
      <c r="I51" s="16">
        <f>SUMIFS(Tabla_cocina[minutos preparacion],Tabla_cocina[Numero de Orden],Tabla_Sala[[#This Row],[Número de Orden]])</f>
        <v>5.6250000000000001E-2</v>
      </c>
      <c r="J51" s="16">
        <f>IF(Tabla_Sala[[#This Row],[Tiempo de Permanencia]]-Tabla_Sala[[#This Row],[Tiempo Preparacion]] &gt; 0, Tabla_Sala[[#This Row],[Tiempo de Permanencia]]-Tabla_Sala[[#This Row],[Tiempo Preparacion]], 0)</f>
        <v>0.1</v>
      </c>
      <c r="K51" s="2" t="s">
        <v>113</v>
      </c>
      <c r="L51" s="2" t="s">
        <v>40</v>
      </c>
      <c r="M51" s="2" t="s">
        <v>47</v>
      </c>
      <c r="N51" s="5">
        <v>20.92</v>
      </c>
      <c r="O51" s="2" t="s">
        <v>48</v>
      </c>
      <c r="P51" s="7">
        <f>SUMIFS(Tabla_cocina[Ganancia Bruta],Tabla_cocina[Numero de Orden],Tabla_Sala[[#This Row],[Número de Orden]])</f>
        <v>186</v>
      </c>
      <c r="Q51" s="7">
        <f>Tabla_Sala[[#This Row],[Propina]]+Tabla_Sala[[#This Row],[Monto Total de la Cuenta]]</f>
        <v>206.92000000000002</v>
      </c>
      <c r="R51" t="str">
        <f t="shared" si="0"/>
        <v>Plato_7,  Plato_15,  Plato_4</v>
      </c>
      <c r="S51" s="2" t="s">
        <v>61</v>
      </c>
      <c r="T51" s="2" t="s">
        <v>5</v>
      </c>
      <c r="U51" s="2" t="s">
        <v>73</v>
      </c>
      <c r="V51" s="2" t="s">
        <v>67</v>
      </c>
      <c r="X51" t="str" cm="1">
        <f t="array" ref="X51">_xlfn.CONCAT(_xlfn._xlws.FILTER(Tabla_cocina[Nombre del Plato], Tabla_cocina[Numero de Orden]=Tabla_Sala[[#This Row],[Número de Orden]]), "")</f>
        <v>Plato_7Plato_15Plato_4</v>
      </c>
      <c r="Y51" s="18" t="b">
        <f>IF(Tabla_Sala[[#This Row],[Tiempo de Degustacion]]&gt;0,TRUE,FALSE)</f>
        <v>1</v>
      </c>
    </row>
    <row r="52" spans="1:25" x14ac:dyDescent="0.3">
      <c r="A52" s="2">
        <v>50</v>
      </c>
      <c r="B52" s="2">
        <v>19</v>
      </c>
      <c r="C52" s="2" t="s">
        <v>161</v>
      </c>
      <c r="D52" s="4">
        <v>5</v>
      </c>
      <c r="E52" s="15">
        <f>Tabla_Sala[[#This Row],[Hora de Salida]]</f>
        <v>45017.289583333331</v>
      </c>
      <c r="F52" s="16">
        <v>45017.162499999999</v>
      </c>
      <c r="G52" s="16">
        <v>45017.289583333331</v>
      </c>
      <c r="H52" s="16">
        <f>IF(Tabla_Sala[[#This Row],[Estado de la Mesa]]="Ocupada",(Tabla_Sala[[#This Row],[Hora de Salida]]-Tabla_Sala[[#This Row],[Hora de Llegada]]) + 15/1440, Tabla_Sala[[#This Row],[Hora de Salida]]-Tabla_Sala[[#This Row],[Hora de Llegada]])</f>
        <v>0.13749999999951493</v>
      </c>
      <c r="I52" s="16">
        <f>SUMIFS(Tabla_cocina[minutos preparacion],Tabla_cocina[Numero de Orden],Tabla_Sala[[#This Row],[Número de Orden]])</f>
        <v>1.4583333333333334E-2</v>
      </c>
      <c r="J52" s="16">
        <f>IF(Tabla_Sala[[#This Row],[Tiempo de Permanencia]]-Tabla_Sala[[#This Row],[Tiempo Preparacion]] &gt; 0, Tabla_Sala[[#This Row],[Tiempo de Permanencia]]-Tabla_Sala[[#This Row],[Tiempo Preparacion]], 0)</f>
        <v>0.12291666666618159</v>
      </c>
      <c r="K52" s="2" t="s">
        <v>117</v>
      </c>
      <c r="L52" s="2" t="s">
        <v>40</v>
      </c>
      <c r="M52" s="2" t="s">
        <v>41</v>
      </c>
      <c r="N52" s="5">
        <v>16.739999999999998</v>
      </c>
      <c r="O52" s="2" t="s">
        <v>55</v>
      </c>
      <c r="P52" s="7">
        <f>SUMIFS(Tabla_cocina[Ganancia Bruta],Tabla_cocina[Numero de Orden],Tabla_Sala[[#This Row],[Número de Orden]])</f>
        <v>76</v>
      </c>
      <c r="Q52" s="7">
        <f>Tabla_Sala[[#This Row],[Propina]]+Tabla_Sala[[#This Row],[Monto Total de la Cuenta]]</f>
        <v>92.74</v>
      </c>
      <c r="R52" t="str">
        <f t="shared" si="0"/>
        <v>Plato_15,  Plato_5</v>
      </c>
      <c r="S52" s="2" t="s">
        <v>76</v>
      </c>
      <c r="T52" s="2" t="s">
        <v>18</v>
      </c>
      <c r="U52" s="2" t="s">
        <v>78</v>
      </c>
      <c r="X52" t="str" cm="1">
        <f t="array" ref="X52">_xlfn.CONCAT(_xlfn._xlws.FILTER(Tabla_cocina[Nombre del Plato], Tabla_cocina[Numero de Orden]=Tabla_Sala[[#This Row],[Número de Orden]]), "")</f>
        <v>Plato_15Plato_5</v>
      </c>
      <c r="Y52" s="18" t="b">
        <f>IF(Tabla_Sala[[#This Row],[Tiempo de Degustacion]]&gt;0,TRUE,FALSE)</f>
        <v>1</v>
      </c>
    </row>
    <row r="53" spans="1:25" x14ac:dyDescent="0.3">
      <c r="A53" s="2">
        <v>51</v>
      </c>
      <c r="B53" s="2">
        <v>12</v>
      </c>
      <c r="C53" s="2" t="s">
        <v>162</v>
      </c>
      <c r="D53" s="4">
        <v>1</v>
      </c>
      <c r="E53" s="15">
        <f>Tabla_Sala[[#This Row],[Hora de Salida]]</f>
        <v>45017.126388888886</v>
      </c>
      <c r="F53" s="16">
        <v>45017.070833333331</v>
      </c>
      <c r="G53" s="16">
        <v>45017.126388888886</v>
      </c>
      <c r="H53" s="16">
        <f>IF(Tabla_Sala[[#This Row],[Estado de la Mesa]]="Ocupada",(Tabla_Sala[[#This Row],[Hora de Salida]]-Tabla_Sala[[#This Row],[Hora de Llegada]]) + 15/1440, Tabla_Sala[[#This Row],[Hora de Salida]]-Tabla_Sala[[#This Row],[Hora de Llegada]])</f>
        <v>5.5555555554747116E-2</v>
      </c>
      <c r="I53" s="16">
        <f>SUMIFS(Tabla_cocina[minutos preparacion],Tabla_cocina[Numero de Orden],Tabla_Sala[[#This Row],[Número de Orden]])</f>
        <v>0.1138888888888889</v>
      </c>
      <c r="J53" s="16">
        <f>IF(Tabla_Sala[[#This Row],[Tiempo de Permanencia]]-Tabla_Sala[[#This Row],[Tiempo Preparacion]] &gt; 0, Tabla_Sala[[#This Row],[Tiempo de Permanencia]]-Tabla_Sala[[#This Row],[Tiempo Preparacion]], 0)</f>
        <v>0</v>
      </c>
      <c r="K53" s="2" t="s">
        <v>115</v>
      </c>
      <c r="L53" s="2" t="s">
        <v>54</v>
      </c>
      <c r="M53" s="2" t="s">
        <v>47</v>
      </c>
      <c r="N53" s="5">
        <v>37.08</v>
      </c>
      <c r="O53" s="2" t="s">
        <v>42</v>
      </c>
      <c r="P53" s="7">
        <f>SUMIFS(Tabla_cocina[Ganancia Bruta],Tabla_cocina[Numero de Orden],Tabla_Sala[[#This Row],[Número de Orden]])</f>
        <v>225</v>
      </c>
      <c r="Q53" s="7">
        <f>Tabla_Sala[[#This Row],[Propina]]+Tabla_Sala[[#This Row],[Monto Total de la Cuenta]]</f>
        <v>262.08</v>
      </c>
      <c r="R53" t="str">
        <f t="shared" si="0"/>
        <v>Plato_14,  Plato_11,  Plato_5,  Plato_4</v>
      </c>
      <c r="S53" s="2" t="s">
        <v>43</v>
      </c>
      <c r="T53" s="2" t="s">
        <v>22</v>
      </c>
      <c r="U53" s="2" t="s">
        <v>63</v>
      </c>
      <c r="V53" s="2" t="s">
        <v>78</v>
      </c>
      <c r="W53" s="2" t="s">
        <v>67</v>
      </c>
      <c r="X53" t="str" cm="1">
        <f t="array" ref="X53">_xlfn.CONCAT(_xlfn._xlws.FILTER(Tabla_cocina[Nombre del Plato], Tabla_cocina[Numero de Orden]=Tabla_Sala[[#This Row],[Número de Orden]]), "")</f>
        <v>Plato_14Plato_11Plato_5Plato_4</v>
      </c>
      <c r="Y53" s="18" t="b">
        <f>IF(Tabla_Sala[[#This Row],[Tiempo de Degustacion]]&gt;0,TRUE,FALSE)</f>
        <v>0</v>
      </c>
    </row>
    <row r="54" spans="1:25" x14ac:dyDescent="0.3">
      <c r="A54" s="2">
        <v>52</v>
      </c>
      <c r="B54" s="2">
        <v>7</v>
      </c>
      <c r="C54" s="2" t="s">
        <v>163</v>
      </c>
      <c r="D54" s="4">
        <v>4</v>
      </c>
      <c r="E54" s="15">
        <f>Tabla_Sala[[#This Row],[Hora de Salida]]</f>
        <v>45017.049305555556</v>
      </c>
      <c r="F54" s="16">
        <v>45017.000694444447</v>
      </c>
      <c r="G54" s="16">
        <v>45017.049305555556</v>
      </c>
      <c r="H54" s="16">
        <f>IF(Tabla_Sala[[#This Row],[Estado de la Mesa]]="Ocupada",(Tabla_Sala[[#This Row],[Hora de Salida]]-Tabla_Sala[[#This Row],[Hora de Llegada]]) + 15/1440, Tabla_Sala[[#This Row],[Hora de Salida]]-Tabla_Sala[[#This Row],[Hora de Llegada]])</f>
        <v>4.8611111109494232E-2</v>
      </c>
      <c r="I54" s="16">
        <f>SUMIFS(Tabla_cocina[minutos preparacion],Tabla_cocina[Numero de Orden],Tabla_Sala[[#This Row],[Número de Orden]])</f>
        <v>4.3055555555555555E-2</v>
      </c>
      <c r="J54" s="16">
        <f>IF(Tabla_Sala[[#This Row],[Tiempo de Permanencia]]-Tabla_Sala[[#This Row],[Tiempo Preparacion]] &gt; 0, Tabla_Sala[[#This Row],[Tiempo de Permanencia]]-Tabla_Sala[[#This Row],[Tiempo Preparacion]], 0)</f>
        <v>5.5555555539386764E-3</v>
      </c>
      <c r="K54" s="2" t="s">
        <v>109</v>
      </c>
      <c r="L54" s="2" t="s">
        <v>40</v>
      </c>
      <c r="M54" s="2" t="s">
        <v>47</v>
      </c>
      <c r="N54" s="5">
        <v>46.88</v>
      </c>
      <c r="O54" s="2" t="s">
        <v>48</v>
      </c>
      <c r="P54" s="7">
        <f>SUMIFS(Tabla_cocina[Ganancia Bruta],Tabla_cocina[Numero de Orden],Tabla_Sala[[#This Row],[Número de Orden]])</f>
        <v>263</v>
      </c>
      <c r="Q54" s="7">
        <f>Tabla_Sala[[#This Row],[Propina]]+Tabla_Sala[[#This Row],[Monto Total de la Cuenta]]</f>
        <v>309.88</v>
      </c>
      <c r="R54" t="str">
        <f t="shared" si="0"/>
        <v>Plato_11,  Plato_17,  Plato_18</v>
      </c>
      <c r="S54" s="2" t="s">
        <v>52</v>
      </c>
      <c r="T54" s="2" t="s">
        <v>14</v>
      </c>
      <c r="U54" s="2" t="s">
        <v>50</v>
      </c>
      <c r="V54" s="2" t="s">
        <v>74</v>
      </c>
      <c r="X54" t="str" cm="1">
        <f t="array" ref="X54">_xlfn.CONCAT(_xlfn._xlws.FILTER(Tabla_cocina[Nombre del Plato], Tabla_cocina[Numero de Orden]=Tabla_Sala[[#This Row],[Número de Orden]]), "")</f>
        <v>Plato_11Plato_17Plato_18</v>
      </c>
      <c r="Y54" s="18" t="b">
        <f>IF(Tabla_Sala[[#This Row],[Tiempo de Degustacion]]&gt;0,TRUE,FALSE)</f>
        <v>1</v>
      </c>
    </row>
    <row r="55" spans="1:25" x14ac:dyDescent="0.3">
      <c r="A55" s="2">
        <v>53</v>
      </c>
      <c r="B55" s="2">
        <v>16</v>
      </c>
      <c r="C55" s="2" t="s">
        <v>164</v>
      </c>
      <c r="D55" s="4">
        <v>5</v>
      </c>
      <c r="E55" s="15">
        <f>Tabla_Sala[[#This Row],[Hora de Salida]]</f>
        <v>45017.197222222225</v>
      </c>
      <c r="F55" s="16">
        <v>45017.125694444447</v>
      </c>
      <c r="G55" s="16">
        <v>45017.197222222225</v>
      </c>
      <c r="H55" s="16">
        <f>IF(Tabla_Sala[[#This Row],[Estado de la Mesa]]="Ocupada",(Tabla_Sala[[#This Row],[Hora de Salida]]-Tabla_Sala[[#This Row],[Hora de Llegada]]) + 15/1440, Tabla_Sala[[#This Row],[Hora de Salida]]-Tabla_Sala[[#This Row],[Hora de Llegada]])</f>
        <v>7.1527777778101154E-2</v>
      </c>
      <c r="I55" s="16">
        <f>SUMIFS(Tabla_cocina[minutos preparacion],Tabla_cocina[Numero de Orden],Tabla_Sala[[#This Row],[Número de Orden]])</f>
        <v>7.7777777777777779E-2</v>
      </c>
      <c r="J55" s="16">
        <f>IF(Tabla_Sala[[#This Row],[Tiempo de Permanencia]]-Tabla_Sala[[#This Row],[Tiempo Preparacion]] &gt; 0, Tabla_Sala[[#This Row],[Tiempo de Permanencia]]-Tabla_Sala[[#This Row],[Tiempo Preparacion]], 0)</f>
        <v>0</v>
      </c>
      <c r="K55" s="2" t="s">
        <v>115</v>
      </c>
      <c r="L55" s="2" t="s">
        <v>40</v>
      </c>
      <c r="M55" s="2" t="s">
        <v>41</v>
      </c>
      <c r="N55" s="5">
        <v>36.880000000000003</v>
      </c>
      <c r="O55" s="2" t="s">
        <v>48</v>
      </c>
      <c r="P55" s="7">
        <f>SUMIFS(Tabla_cocina[Ganancia Bruta],Tabla_cocina[Numero de Orden],Tabla_Sala[[#This Row],[Número de Orden]])</f>
        <v>267</v>
      </c>
      <c r="Q55" s="7">
        <f>Tabla_Sala[[#This Row],[Propina]]+Tabla_Sala[[#This Row],[Monto Total de la Cuenta]]</f>
        <v>303.88</v>
      </c>
      <c r="R55" t="str">
        <f t="shared" si="0"/>
        <v>Plato_14,  Plato_2,  Plato_19</v>
      </c>
      <c r="S55" s="2" t="s">
        <v>52</v>
      </c>
      <c r="T55" s="2" t="s">
        <v>22</v>
      </c>
      <c r="U55" s="2" t="s">
        <v>79</v>
      </c>
      <c r="V55" s="2" t="s">
        <v>51</v>
      </c>
      <c r="X55" t="str" cm="1">
        <f t="array" ref="X55">_xlfn.CONCAT(_xlfn._xlws.FILTER(Tabla_cocina[Nombre del Plato], Tabla_cocina[Numero de Orden]=Tabla_Sala[[#This Row],[Número de Orden]]), "")</f>
        <v>Plato_14Plato_2Plato_19</v>
      </c>
      <c r="Y55" s="18" t="b">
        <f>IF(Tabla_Sala[[#This Row],[Tiempo de Degustacion]]&gt;0,TRUE,FALSE)</f>
        <v>0</v>
      </c>
    </row>
    <row r="56" spans="1:25" x14ac:dyDescent="0.3">
      <c r="A56" s="2">
        <v>54</v>
      </c>
      <c r="B56" s="2">
        <v>6</v>
      </c>
      <c r="C56" s="2" t="s">
        <v>165</v>
      </c>
      <c r="D56" s="4">
        <v>6</v>
      </c>
      <c r="E56" s="15">
        <f>Tabla_Sala[[#This Row],[Hora de Salida]]</f>
        <v>45017.176388888889</v>
      </c>
      <c r="F56" s="16">
        <v>45017.027777777781</v>
      </c>
      <c r="G56" s="16">
        <v>45017.176388888889</v>
      </c>
      <c r="H56" s="16">
        <f>IF(Tabla_Sala[[#This Row],[Estado de la Mesa]]="Ocupada",(Tabla_Sala[[#This Row],[Hora de Salida]]-Tabla_Sala[[#This Row],[Hora de Llegada]]) + 15/1440, Tabla_Sala[[#This Row],[Hora de Salida]]-Tabla_Sala[[#This Row],[Hora de Llegada]])</f>
        <v>0.14861111110803904</v>
      </c>
      <c r="I56" s="16">
        <f>SUMIFS(Tabla_cocina[minutos preparacion],Tabla_cocina[Numero de Orden],Tabla_Sala[[#This Row],[Número de Orden]])</f>
        <v>0.14097222222222222</v>
      </c>
      <c r="J56" s="16">
        <f>IF(Tabla_Sala[[#This Row],[Tiempo de Permanencia]]-Tabla_Sala[[#This Row],[Tiempo Preparacion]] &gt; 0, Tabla_Sala[[#This Row],[Tiempo de Permanencia]]-Tabla_Sala[[#This Row],[Tiempo Preparacion]], 0)</f>
        <v>7.6388888858168191E-3</v>
      </c>
      <c r="K56" s="2" t="s">
        <v>117</v>
      </c>
      <c r="L56" s="2" t="s">
        <v>54</v>
      </c>
      <c r="M56" s="2" t="s">
        <v>47</v>
      </c>
      <c r="N56" s="5">
        <v>23.36</v>
      </c>
      <c r="O56" s="2" t="s">
        <v>42</v>
      </c>
      <c r="P56" s="7">
        <f>SUMIFS(Tabla_cocina[Ganancia Bruta],Tabla_cocina[Numero de Orden],Tabla_Sala[[#This Row],[Número de Orden]])</f>
        <v>187</v>
      </c>
      <c r="Q56" s="7">
        <f>Tabla_Sala[[#This Row],[Propina]]+Tabla_Sala[[#This Row],[Monto Total de la Cuenta]]</f>
        <v>210.36</v>
      </c>
      <c r="R56" t="str">
        <f t="shared" si="0"/>
        <v>Plato_8,  Plato_17,  Plato_4,  Plato_11</v>
      </c>
      <c r="S56" s="2" t="s">
        <v>58</v>
      </c>
      <c r="T56" s="2" t="s">
        <v>17</v>
      </c>
      <c r="U56" s="2" t="s">
        <v>50</v>
      </c>
      <c r="V56" s="2" t="s">
        <v>67</v>
      </c>
      <c r="W56" s="2" t="s">
        <v>63</v>
      </c>
      <c r="X56" t="str" cm="1">
        <f t="array" ref="X56">_xlfn.CONCAT(_xlfn._xlws.FILTER(Tabla_cocina[Nombre del Plato], Tabla_cocina[Numero de Orden]=Tabla_Sala[[#This Row],[Número de Orden]]), "")</f>
        <v>Plato_8Plato_17Plato_4Plato_11</v>
      </c>
      <c r="Y56" s="18" t="b">
        <f>IF(Tabla_Sala[[#This Row],[Tiempo de Degustacion]]&gt;0,TRUE,FALSE)</f>
        <v>1</v>
      </c>
    </row>
    <row r="57" spans="1:25" x14ac:dyDescent="0.3">
      <c r="A57" s="2">
        <v>55</v>
      </c>
      <c r="B57" s="2">
        <v>20</v>
      </c>
      <c r="C57" s="2" t="s">
        <v>166</v>
      </c>
      <c r="D57" s="4">
        <v>5</v>
      </c>
      <c r="E57" s="15">
        <f>Tabla_Sala[[#This Row],[Hora de Salida]]</f>
        <v>45017.208333333336</v>
      </c>
      <c r="F57" s="16">
        <v>45017.0625</v>
      </c>
      <c r="G57" s="16">
        <v>45017.208333333336</v>
      </c>
      <c r="H57" s="16">
        <f>IF(Tabla_Sala[[#This Row],[Estado de la Mesa]]="Ocupada",(Tabla_Sala[[#This Row],[Hora de Salida]]-Tabla_Sala[[#This Row],[Hora de Llegada]]) + 15/1440, Tabla_Sala[[#This Row],[Hora de Salida]]-Tabla_Sala[[#This Row],[Hora de Llegada]])</f>
        <v>0.15625000000242531</v>
      </c>
      <c r="I57" s="16">
        <f>SUMIFS(Tabla_cocina[minutos preparacion],Tabla_cocina[Numero de Orden],Tabla_Sala[[#This Row],[Número de Orden]])</f>
        <v>6.6666666666666666E-2</v>
      </c>
      <c r="J57" s="16">
        <f>IF(Tabla_Sala[[#This Row],[Tiempo de Permanencia]]-Tabla_Sala[[#This Row],[Tiempo Preparacion]] &gt; 0, Tabla_Sala[[#This Row],[Tiempo de Permanencia]]-Tabla_Sala[[#This Row],[Tiempo Preparacion]], 0)</f>
        <v>8.9583333335758644E-2</v>
      </c>
      <c r="K57" s="2" t="s">
        <v>117</v>
      </c>
      <c r="L57" s="2" t="s">
        <v>54</v>
      </c>
      <c r="M57" s="2" t="s">
        <v>47</v>
      </c>
      <c r="N57" s="5">
        <v>45.49</v>
      </c>
      <c r="O57" s="2" t="s">
        <v>55</v>
      </c>
      <c r="P57" s="7">
        <f>SUMIFS(Tabla_cocina[Ganancia Bruta],Tabla_cocina[Numero de Orden],Tabla_Sala[[#This Row],[Número de Orden]])</f>
        <v>255</v>
      </c>
      <c r="Q57" s="7">
        <f>Tabla_Sala[[#This Row],[Propina]]+Tabla_Sala[[#This Row],[Monto Total de la Cuenta]]</f>
        <v>300.49</v>
      </c>
      <c r="R57" t="str">
        <f t="shared" si="0"/>
        <v>Plato_11,  Plato_7,  Plato_19,  Plato_15</v>
      </c>
      <c r="S57" s="2" t="s">
        <v>53</v>
      </c>
      <c r="T57" s="2" t="s">
        <v>14</v>
      </c>
      <c r="U57" s="2" t="s">
        <v>59</v>
      </c>
      <c r="V57" s="2" t="s">
        <v>51</v>
      </c>
      <c r="W57" s="2" t="s">
        <v>73</v>
      </c>
      <c r="X57" t="str" cm="1">
        <f t="array" ref="X57">_xlfn.CONCAT(_xlfn._xlws.FILTER(Tabla_cocina[Nombre del Plato], Tabla_cocina[Numero de Orden]=Tabla_Sala[[#This Row],[Número de Orden]]), "")</f>
        <v>Plato_11Plato_7Plato_19Plato_15</v>
      </c>
      <c r="Y57" s="18" t="b">
        <f>IF(Tabla_Sala[[#This Row],[Tiempo de Degustacion]]&gt;0,TRUE,FALSE)</f>
        <v>1</v>
      </c>
    </row>
    <row r="58" spans="1:25" x14ac:dyDescent="0.3">
      <c r="A58" s="2">
        <v>56</v>
      </c>
      <c r="B58" s="2">
        <v>1</v>
      </c>
      <c r="C58" s="2" t="s">
        <v>127</v>
      </c>
      <c r="D58" s="4">
        <v>3</v>
      </c>
      <c r="E58" s="15">
        <f>Tabla_Sala[[#This Row],[Hora de Salida]]</f>
        <v>45017.206250000003</v>
      </c>
      <c r="F58" s="16">
        <v>45017.055555555555</v>
      </c>
      <c r="G58" s="16">
        <v>45017.206250000003</v>
      </c>
      <c r="H58" s="16">
        <f>IF(Tabla_Sala[[#This Row],[Estado de la Mesa]]="Ocupada",(Tabla_Sala[[#This Row],[Hora de Salida]]-Tabla_Sala[[#This Row],[Hora de Llegada]]) + 15/1440, Tabla_Sala[[#This Row],[Hora de Salida]]-Tabla_Sala[[#This Row],[Hora de Llegada]])</f>
        <v>0.15069444444816327</v>
      </c>
      <c r="I58" s="16">
        <f>SUMIFS(Tabla_cocina[minutos preparacion],Tabla_cocina[Numero de Orden],Tabla_Sala[[#This Row],[Número de Orden]])</f>
        <v>5.4166666666666669E-2</v>
      </c>
      <c r="J58" s="16">
        <f>IF(Tabla_Sala[[#This Row],[Tiempo de Permanencia]]-Tabla_Sala[[#This Row],[Tiempo Preparacion]] &gt; 0, Tabla_Sala[[#This Row],[Tiempo de Permanencia]]-Tabla_Sala[[#This Row],[Tiempo Preparacion]], 0)</f>
        <v>9.6527777781496599E-2</v>
      </c>
      <c r="K58" s="2" t="s">
        <v>115</v>
      </c>
      <c r="L58" s="2" t="s">
        <v>40</v>
      </c>
      <c r="M58" s="2" t="s">
        <v>41</v>
      </c>
      <c r="N58" s="5">
        <v>43.2</v>
      </c>
      <c r="O58" s="2" t="s">
        <v>48</v>
      </c>
      <c r="P58" s="7">
        <f>SUMIFS(Tabla_cocina[Ganancia Bruta],Tabla_cocina[Numero de Orden],Tabla_Sala[[#This Row],[Número de Orden]])</f>
        <v>48</v>
      </c>
      <c r="Q58" s="7">
        <f>Tabla_Sala[[#This Row],[Propina]]+Tabla_Sala[[#This Row],[Monto Total de la Cuenta]]</f>
        <v>91.2</v>
      </c>
      <c r="R58" t="str">
        <f t="shared" si="0"/>
        <v>Plato_9,  Plato_12</v>
      </c>
      <c r="S58" s="2" t="s">
        <v>66</v>
      </c>
      <c r="T58" s="2" t="s">
        <v>13</v>
      </c>
      <c r="U58" s="2" t="s">
        <v>60</v>
      </c>
      <c r="X58" t="str" cm="1">
        <f t="array" ref="X58">_xlfn.CONCAT(_xlfn._xlws.FILTER(Tabla_cocina[Nombre del Plato], Tabla_cocina[Numero de Orden]=Tabla_Sala[[#This Row],[Número de Orden]]), "")</f>
        <v>Plato_9Plato_12</v>
      </c>
      <c r="Y58" s="18" t="b">
        <f>IF(Tabla_Sala[[#This Row],[Tiempo de Degustacion]]&gt;0,TRUE,FALSE)</f>
        <v>1</v>
      </c>
    </row>
    <row r="59" spans="1:25" x14ac:dyDescent="0.3">
      <c r="A59" s="2">
        <v>57</v>
      </c>
      <c r="B59" s="2">
        <v>18</v>
      </c>
      <c r="C59" s="2" t="s">
        <v>167</v>
      </c>
      <c r="D59" s="4">
        <v>2</v>
      </c>
      <c r="E59" s="15">
        <f>Tabla_Sala[[#This Row],[Hora de Salida]]</f>
        <v>45017.202777777777</v>
      </c>
      <c r="F59" s="16">
        <v>45017.12777777778</v>
      </c>
      <c r="G59" s="16">
        <v>45017.202777777777</v>
      </c>
      <c r="H59" s="16">
        <f>IF(Tabla_Sala[[#This Row],[Estado de la Mesa]]="Ocupada",(Tabla_Sala[[#This Row],[Hora de Salida]]-Tabla_Sala[[#This Row],[Hora de Llegada]]) + 15/1440, Tabla_Sala[[#This Row],[Hora de Salida]]-Tabla_Sala[[#This Row],[Hora de Llegada]])</f>
        <v>7.4999999997089617E-2</v>
      </c>
      <c r="I59" s="16">
        <f>SUMIFS(Tabla_cocina[minutos preparacion],Tabla_cocina[Numero de Orden],Tabla_Sala[[#This Row],[Número de Orden]])</f>
        <v>4.7222222222222221E-2</v>
      </c>
      <c r="J59" s="16">
        <f>IF(Tabla_Sala[[#This Row],[Tiempo de Permanencia]]-Tabla_Sala[[#This Row],[Tiempo Preparacion]] &gt; 0, Tabla_Sala[[#This Row],[Tiempo de Permanencia]]-Tabla_Sala[[#This Row],[Tiempo Preparacion]], 0)</f>
        <v>2.7777777774867396E-2</v>
      </c>
      <c r="K59" s="2" t="s">
        <v>113</v>
      </c>
      <c r="L59" s="2" t="s">
        <v>40</v>
      </c>
      <c r="M59" s="2" t="s">
        <v>47</v>
      </c>
      <c r="N59" s="5">
        <v>45.45</v>
      </c>
      <c r="O59" s="2" t="s">
        <v>48</v>
      </c>
      <c r="P59" s="7">
        <f>SUMIFS(Tabla_cocina[Ganancia Bruta],Tabla_cocina[Numero de Orden],Tabla_Sala[[#This Row],[Número de Orden]])</f>
        <v>169</v>
      </c>
      <c r="Q59" s="7">
        <f>Tabla_Sala[[#This Row],[Propina]]+Tabla_Sala[[#This Row],[Monto Total de la Cuenta]]</f>
        <v>214.45</v>
      </c>
      <c r="R59" t="str">
        <f t="shared" si="0"/>
        <v>Plato_8,  Plato_20,  Plato_5,  Plato_19</v>
      </c>
      <c r="S59" s="2" t="s">
        <v>46</v>
      </c>
      <c r="T59" s="2" t="s">
        <v>17</v>
      </c>
      <c r="U59" s="2" t="s">
        <v>68</v>
      </c>
      <c r="V59" s="2" t="s">
        <v>78</v>
      </c>
      <c r="W59" s="2" t="s">
        <v>51</v>
      </c>
      <c r="X59" t="str" cm="1">
        <f t="array" ref="X59">_xlfn.CONCAT(_xlfn._xlws.FILTER(Tabla_cocina[Nombre del Plato], Tabla_cocina[Numero de Orden]=Tabla_Sala[[#This Row],[Número de Orden]]), "")</f>
        <v>Plato_8Plato_20Plato_5Plato_19</v>
      </c>
      <c r="Y59" s="18" t="b">
        <f>IF(Tabla_Sala[[#This Row],[Tiempo de Degustacion]]&gt;0,TRUE,FALSE)</f>
        <v>1</v>
      </c>
    </row>
    <row r="60" spans="1:25" x14ac:dyDescent="0.3">
      <c r="A60" s="2">
        <v>58</v>
      </c>
      <c r="B60" s="2">
        <v>8</v>
      </c>
      <c r="C60" s="2" t="s">
        <v>168</v>
      </c>
      <c r="D60" s="4">
        <v>3</v>
      </c>
      <c r="E60" s="15">
        <f>Tabla_Sala[[#This Row],[Hora de Salida]]</f>
        <v>45017.181250000001</v>
      </c>
      <c r="F60" s="16">
        <v>45017.063194444447</v>
      </c>
      <c r="G60" s="16">
        <v>45017.181250000001</v>
      </c>
      <c r="H60" s="16">
        <f>IF(Tabla_Sala[[#This Row],[Estado de la Mesa]]="Ocupada",(Tabla_Sala[[#This Row],[Hora de Salida]]-Tabla_Sala[[#This Row],[Hora de Llegada]]) + 15/1440, Tabla_Sala[[#This Row],[Hora de Salida]]-Tabla_Sala[[#This Row],[Hora de Llegada]])</f>
        <v>0.11805555555474712</v>
      </c>
      <c r="I60" s="16">
        <f>SUMIFS(Tabla_cocina[minutos preparacion],Tabla_cocina[Numero de Orden],Tabla_Sala[[#This Row],[Número de Orden]])</f>
        <v>5.0694444444444445E-2</v>
      </c>
      <c r="J60" s="16">
        <f>IF(Tabla_Sala[[#This Row],[Tiempo de Permanencia]]-Tabla_Sala[[#This Row],[Tiempo Preparacion]] &gt; 0, Tabla_Sala[[#This Row],[Tiempo de Permanencia]]-Tabla_Sala[[#This Row],[Tiempo Preparacion]], 0)</f>
        <v>6.7361111110302671E-2</v>
      </c>
      <c r="K60" s="2" t="s">
        <v>111</v>
      </c>
      <c r="L60" s="2" t="s">
        <v>54</v>
      </c>
      <c r="M60" s="2" t="s">
        <v>47</v>
      </c>
      <c r="N60" s="5">
        <v>30.7</v>
      </c>
      <c r="O60" s="2" t="s">
        <v>42</v>
      </c>
      <c r="P60" s="7">
        <f>SUMIFS(Tabla_cocina[Ganancia Bruta],Tabla_cocina[Numero de Orden],Tabla_Sala[[#This Row],[Número de Orden]])</f>
        <v>82</v>
      </c>
      <c r="Q60" s="7">
        <f>Tabla_Sala[[#This Row],[Propina]]+Tabla_Sala[[#This Row],[Monto Total de la Cuenta]]</f>
        <v>112.7</v>
      </c>
      <c r="R60" t="str">
        <f t="shared" si="0"/>
        <v>Plato_5,  Plato_3</v>
      </c>
      <c r="S60" s="2" t="s">
        <v>49</v>
      </c>
      <c r="T60" s="2" t="s">
        <v>19</v>
      </c>
      <c r="U60" s="2" t="s">
        <v>72</v>
      </c>
      <c r="X60" t="str" cm="1">
        <f t="array" ref="X60">_xlfn.CONCAT(_xlfn._xlws.FILTER(Tabla_cocina[Nombre del Plato], Tabla_cocina[Numero de Orden]=Tabla_Sala[[#This Row],[Número de Orden]]), "")</f>
        <v>Plato_5Plato_3</v>
      </c>
      <c r="Y60" s="18" t="b">
        <f>IF(Tabla_Sala[[#This Row],[Tiempo de Degustacion]]&gt;0,TRUE,FALSE)</f>
        <v>1</v>
      </c>
    </row>
    <row r="61" spans="1:25" x14ac:dyDescent="0.3">
      <c r="A61" s="2">
        <v>59</v>
      </c>
      <c r="B61" s="2">
        <v>8</v>
      </c>
      <c r="C61" s="2" t="s">
        <v>169</v>
      </c>
      <c r="D61" s="4">
        <v>4</v>
      </c>
      <c r="E61" s="15">
        <f>Tabla_Sala[[#This Row],[Hora de Salida]]</f>
        <v>45017.211111111108</v>
      </c>
      <c r="F61" s="16">
        <v>45017.056250000001</v>
      </c>
      <c r="G61" s="16">
        <v>45017.211111111108</v>
      </c>
      <c r="H61" s="16">
        <f>IF(Tabla_Sala[[#This Row],[Estado de la Mesa]]="Ocupada",(Tabla_Sala[[#This Row],[Hora de Salida]]-Tabla_Sala[[#This Row],[Hora de Llegada]]) + 15/1440, Tabla_Sala[[#This Row],[Hora de Salida]]-Tabla_Sala[[#This Row],[Hora de Llegada]])</f>
        <v>0.15486111110658385</v>
      </c>
      <c r="I61" s="16">
        <f>SUMIFS(Tabla_cocina[minutos preparacion],Tabla_cocina[Numero de Orden],Tabla_Sala[[#This Row],[Número de Orden]])</f>
        <v>3.3333333333333326E-2</v>
      </c>
      <c r="J61" s="16">
        <f>IF(Tabla_Sala[[#This Row],[Tiempo de Permanencia]]-Tabla_Sala[[#This Row],[Tiempo Preparacion]] &gt; 0, Tabla_Sala[[#This Row],[Tiempo de Permanencia]]-Tabla_Sala[[#This Row],[Tiempo Preparacion]], 0)</f>
        <v>0.12152777777325052</v>
      </c>
      <c r="K61" s="2" t="s">
        <v>111</v>
      </c>
      <c r="L61" s="2" t="s">
        <v>40</v>
      </c>
      <c r="M61" s="2" t="s">
        <v>45</v>
      </c>
      <c r="N61" s="5">
        <v>33.89</v>
      </c>
      <c r="O61" s="2" t="s">
        <v>48</v>
      </c>
      <c r="P61" s="7">
        <f>SUMIFS(Tabla_cocina[Ganancia Bruta],Tabla_cocina[Numero de Orden],Tabla_Sala[[#This Row],[Número de Orden]])</f>
        <v>160</v>
      </c>
      <c r="Q61" s="7">
        <f>Tabla_Sala[[#This Row],[Propina]]+Tabla_Sala[[#This Row],[Monto Total de la Cuenta]]</f>
        <v>193.89</v>
      </c>
      <c r="R61" t="str">
        <f t="shared" si="0"/>
        <v>Plato_12,  Plato_14,  Plato_4,  Plato_20</v>
      </c>
      <c r="S61" s="2" t="s">
        <v>46</v>
      </c>
      <c r="T61" s="2" t="s">
        <v>16</v>
      </c>
      <c r="U61" s="2" t="s">
        <v>64</v>
      </c>
      <c r="V61" s="2" t="s">
        <v>67</v>
      </c>
      <c r="W61" s="2" t="s">
        <v>68</v>
      </c>
      <c r="X61" t="str" cm="1">
        <f t="array" ref="X61">_xlfn.CONCAT(_xlfn._xlws.FILTER(Tabla_cocina[Nombre del Plato], Tabla_cocina[Numero de Orden]=Tabla_Sala[[#This Row],[Número de Orden]]), "")</f>
        <v>Plato_12Plato_14Plato_4Plato_20</v>
      </c>
      <c r="Y61" s="18" t="b">
        <f>IF(Tabla_Sala[[#This Row],[Tiempo de Degustacion]]&gt;0,TRUE,FALSE)</f>
        <v>1</v>
      </c>
    </row>
    <row r="62" spans="1:25" x14ac:dyDescent="0.3">
      <c r="A62" s="2">
        <v>60</v>
      </c>
      <c r="B62" s="2">
        <v>6</v>
      </c>
      <c r="C62" s="2" t="s">
        <v>170</v>
      </c>
      <c r="D62" s="4">
        <v>1</v>
      </c>
      <c r="E62" s="15">
        <f>Tabla_Sala[[#This Row],[Hora de Salida]]</f>
        <v>45017.240277777775</v>
      </c>
      <c r="F62" s="16">
        <v>45017.089583333334</v>
      </c>
      <c r="G62" s="16">
        <v>45017.240277777775</v>
      </c>
      <c r="H62" s="16">
        <f>IF(Tabla_Sala[[#This Row],[Estado de la Mesa]]="Ocupada",(Tabla_Sala[[#This Row],[Hora de Salida]]-Tabla_Sala[[#This Row],[Hora de Llegada]]) + 15/1440, Tabla_Sala[[#This Row],[Hora de Salida]]-Tabla_Sala[[#This Row],[Hora de Llegada]])</f>
        <v>0.15069444444088731</v>
      </c>
      <c r="I62" s="16">
        <f>SUMIFS(Tabla_cocina[minutos preparacion],Tabla_cocina[Numero de Orden],Tabla_Sala[[#This Row],[Número de Orden]])</f>
        <v>2.9861111111111109E-2</v>
      </c>
      <c r="J62" s="16">
        <f>IF(Tabla_Sala[[#This Row],[Tiempo de Permanencia]]-Tabla_Sala[[#This Row],[Tiempo Preparacion]] &gt; 0, Tabla_Sala[[#This Row],[Tiempo de Permanencia]]-Tabla_Sala[[#This Row],[Tiempo Preparacion]], 0)</f>
        <v>0.12083333332977619</v>
      </c>
      <c r="K62" s="2" t="s">
        <v>111</v>
      </c>
      <c r="L62" s="2" t="s">
        <v>40</v>
      </c>
      <c r="M62" s="2" t="s">
        <v>47</v>
      </c>
      <c r="N62" s="5">
        <v>19.54</v>
      </c>
      <c r="O62" s="2" t="s">
        <v>42</v>
      </c>
      <c r="P62" s="7">
        <f>SUMIFS(Tabla_cocina[Ganancia Bruta],Tabla_cocina[Numero de Orden],Tabla_Sala[[#This Row],[Número de Orden]])</f>
        <v>102</v>
      </c>
      <c r="Q62" s="7">
        <f>Tabla_Sala[[#This Row],[Propina]]+Tabla_Sala[[#This Row],[Monto Total de la Cuenta]]</f>
        <v>121.53999999999999</v>
      </c>
      <c r="R62" t="str">
        <f t="shared" si="0"/>
        <v>Plato_4,  Plato_11</v>
      </c>
      <c r="S62" s="2" t="s">
        <v>58</v>
      </c>
      <c r="T62" s="2" t="s">
        <v>24</v>
      </c>
      <c r="U62" s="2" t="s">
        <v>63</v>
      </c>
      <c r="X62" t="str" cm="1">
        <f t="array" ref="X62">_xlfn.CONCAT(_xlfn._xlws.FILTER(Tabla_cocina[Nombre del Plato], Tabla_cocina[Numero de Orden]=Tabla_Sala[[#This Row],[Número de Orden]]), "")</f>
        <v>Plato_4Plato_11</v>
      </c>
      <c r="Y62" s="18" t="b">
        <f>IF(Tabla_Sala[[#This Row],[Tiempo de Degustacion]]&gt;0,TRUE,FALSE)</f>
        <v>1</v>
      </c>
    </row>
    <row r="63" spans="1:25" x14ac:dyDescent="0.3">
      <c r="A63" s="2">
        <v>61</v>
      </c>
      <c r="B63" s="2">
        <v>10</v>
      </c>
      <c r="C63" s="2" t="s">
        <v>171</v>
      </c>
      <c r="D63" s="4">
        <v>5</v>
      </c>
      <c r="E63" s="15">
        <f>Tabla_Sala[[#This Row],[Hora de Salida]]</f>
        <v>45017.265277777777</v>
      </c>
      <c r="F63" s="16">
        <v>45017.15902777778</v>
      </c>
      <c r="G63" s="16">
        <v>45017.265277777777</v>
      </c>
      <c r="H63" s="16">
        <f>IF(Tabla_Sala[[#This Row],[Estado de la Mesa]]="Ocupada",(Tabla_Sala[[#This Row],[Hora de Salida]]-Tabla_Sala[[#This Row],[Hora de Llegada]]) + 15/1440, Tabla_Sala[[#This Row],[Hora de Salida]]-Tabla_Sala[[#This Row],[Hora de Llegada]])</f>
        <v>0.11666666666375629</v>
      </c>
      <c r="I63" s="16">
        <f>SUMIFS(Tabla_cocina[minutos preparacion],Tabla_cocina[Numero de Orden],Tabla_Sala[[#This Row],[Número de Orden]])</f>
        <v>0.11041666666666666</v>
      </c>
      <c r="J63" s="16">
        <f>IF(Tabla_Sala[[#This Row],[Tiempo de Permanencia]]-Tabla_Sala[[#This Row],[Tiempo Preparacion]] &gt; 0, Tabla_Sala[[#This Row],[Tiempo de Permanencia]]-Tabla_Sala[[#This Row],[Tiempo Preparacion]], 0)</f>
        <v>6.2499999970896253E-3</v>
      </c>
      <c r="K63" s="2" t="s">
        <v>113</v>
      </c>
      <c r="L63" s="2" t="s">
        <v>40</v>
      </c>
      <c r="M63" s="2" t="s">
        <v>47</v>
      </c>
      <c r="N63" s="5">
        <v>42.87</v>
      </c>
      <c r="O63" s="2" t="s">
        <v>55</v>
      </c>
      <c r="P63" s="7">
        <f>SUMIFS(Tabla_cocina[Ganancia Bruta],Tabla_cocina[Numero de Orden],Tabla_Sala[[#This Row],[Número de Orden]])</f>
        <v>242</v>
      </c>
      <c r="Q63" s="7">
        <f>Tabla_Sala[[#This Row],[Propina]]+Tabla_Sala[[#This Row],[Monto Total de la Cuenta]]</f>
        <v>284.87</v>
      </c>
      <c r="R63" t="str">
        <f t="shared" si="0"/>
        <v>Plato_20,  Plato_4,  Plato_2,  Plato_16</v>
      </c>
      <c r="S63" s="2" t="s">
        <v>70</v>
      </c>
      <c r="T63" s="2" t="s">
        <v>11</v>
      </c>
      <c r="U63" s="2" t="s">
        <v>67</v>
      </c>
      <c r="V63" s="2" t="s">
        <v>79</v>
      </c>
      <c r="W63" s="2" t="s">
        <v>57</v>
      </c>
      <c r="X63" t="str" cm="1">
        <f t="array" ref="X63">_xlfn.CONCAT(_xlfn._xlws.FILTER(Tabla_cocina[Nombre del Plato], Tabla_cocina[Numero de Orden]=Tabla_Sala[[#This Row],[Número de Orden]]), "")</f>
        <v>Plato_20Plato_4Plato_2Plato_16</v>
      </c>
      <c r="Y63" s="18" t="b">
        <f>IF(Tabla_Sala[[#This Row],[Tiempo de Degustacion]]&gt;0,TRUE,FALSE)</f>
        <v>1</v>
      </c>
    </row>
    <row r="64" spans="1:25" x14ac:dyDescent="0.3">
      <c r="A64" s="2">
        <v>62</v>
      </c>
      <c r="B64" s="2">
        <v>2</v>
      </c>
      <c r="C64" s="2" t="s">
        <v>172</v>
      </c>
      <c r="D64" s="4">
        <v>1</v>
      </c>
      <c r="E64" s="15">
        <f>Tabla_Sala[[#This Row],[Hora de Salida]]</f>
        <v>45017.26666666667</v>
      </c>
      <c r="F64" s="16">
        <v>45017.115972222222</v>
      </c>
      <c r="G64" s="16">
        <v>45017.26666666667</v>
      </c>
      <c r="H64" s="16">
        <f>IF(Tabla_Sala[[#This Row],[Estado de la Mesa]]="Ocupada",(Tabla_Sala[[#This Row],[Hora de Salida]]-Tabla_Sala[[#This Row],[Hora de Llegada]]) + 15/1440, Tabla_Sala[[#This Row],[Hora de Salida]]-Tabla_Sala[[#This Row],[Hora de Llegada]])</f>
        <v>0.16111111111482992</v>
      </c>
      <c r="I64" s="16">
        <f>SUMIFS(Tabla_cocina[minutos preparacion],Tabla_cocina[Numero de Orden],Tabla_Sala[[#This Row],[Número de Orden]])</f>
        <v>0.10763888888888888</v>
      </c>
      <c r="J64" s="16">
        <f>IF(Tabla_Sala[[#This Row],[Tiempo de Permanencia]]-Tabla_Sala[[#This Row],[Tiempo Preparacion]] &gt; 0, Tabla_Sala[[#This Row],[Tiempo de Permanencia]]-Tabla_Sala[[#This Row],[Tiempo Preparacion]], 0)</f>
        <v>5.3472222225941043E-2</v>
      </c>
      <c r="K64" s="2" t="s">
        <v>111</v>
      </c>
      <c r="L64" s="2" t="s">
        <v>54</v>
      </c>
      <c r="M64" s="2" t="s">
        <v>47</v>
      </c>
      <c r="N64" s="5">
        <v>37.93</v>
      </c>
      <c r="O64" s="2" t="s">
        <v>55</v>
      </c>
      <c r="P64" s="7">
        <f>SUMIFS(Tabla_cocina[Ganancia Bruta],Tabla_cocina[Numero de Orden],Tabla_Sala[[#This Row],[Número de Orden]])</f>
        <v>148</v>
      </c>
      <c r="Q64" s="7">
        <f>Tabla_Sala[[#This Row],[Propina]]+Tabla_Sala[[#This Row],[Monto Total de la Cuenta]]</f>
        <v>185.93</v>
      </c>
      <c r="R64" t="str">
        <f t="shared" si="0"/>
        <v>Plato_2,  Plato_12,  Plato_17</v>
      </c>
      <c r="S64" s="2" t="s">
        <v>76</v>
      </c>
      <c r="T64" s="2" t="s">
        <v>7</v>
      </c>
      <c r="U64" s="2" t="s">
        <v>60</v>
      </c>
      <c r="V64" s="2" t="s">
        <v>50</v>
      </c>
      <c r="X64" t="str" cm="1">
        <f t="array" ref="X64">_xlfn.CONCAT(_xlfn._xlws.FILTER(Tabla_cocina[Nombre del Plato], Tabla_cocina[Numero de Orden]=Tabla_Sala[[#This Row],[Número de Orden]]), "")</f>
        <v>Plato_2Plato_12Plato_17</v>
      </c>
      <c r="Y64" s="18" t="b">
        <f>IF(Tabla_Sala[[#This Row],[Tiempo de Degustacion]]&gt;0,TRUE,FALSE)</f>
        <v>1</v>
      </c>
    </row>
    <row r="65" spans="1:25" x14ac:dyDescent="0.3">
      <c r="A65" s="2">
        <v>63</v>
      </c>
      <c r="B65" s="2">
        <v>17</v>
      </c>
      <c r="C65" s="2" t="s">
        <v>123</v>
      </c>
      <c r="D65" s="4">
        <v>4</v>
      </c>
      <c r="E65" s="15">
        <f>Tabla_Sala[[#This Row],[Hora de Salida]]</f>
        <v>45017.17083333333</v>
      </c>
      <c r="F65" s="16">
        <v>45017.02847222222</v>
      </c>
      <c r="G65" s="16">
        <v>45017.17083333333</v>
      </c>
      <c r="H65" s="16">
        <f>IF(Tabla_Sala[[#This Row],[Estado de la Mesa]]="Ocupada",(Tabla_Sala[[#This Row],[Hora de Salida]]-Tabla_Sala[[#This Row],[Hora de Llegada]]) + 15/1440, Tabla_Sala[[#This Row],[Hora de Salida]]-Tabla_Sala[[#This Row],[Hora de Llegada]])</f>
        <v>0.14236111110949423</v>
      </c>
      <c r="I65" s="16">
        <f>SUMIFS(Tabla_cocina[minutos preparacion],Tabla_cocina[Numero de Orden],Tabla_Sala[[#This Row],[Número de Orden]])</f>
        <v>2.0833333333333332E-2</v>
      </c>
      <c r="J65" s="16">
        <f>IF(Tabla_Sala[[#This Row],[Tiempo de Permanencia]]-Tabla_Sala[[#This Row],[Tiempo Preparacion]] &gt; 0, Tabla_Sala[[#This Row],[Tiempo de Permanencia]]-Tabla_Sala[[#This Row],[Tiempo Preparacion]], 0)</f>
        <v>0.1215277777761609</v>
      </c>
      <c r="K65" s="2" t="s">
        <v>117</v>
      </c>
      <c r="L65" s="2" t="s">
        <v>40</v>
      </c>
      <c r="M65" s="2" t="s">
        <v>47</v>
      </c>
      <c r="N65" s="5">
        <v>33.340000000000003</v>
      </c>
      <c r="O65" s="2" t="s">
        <v>42</v>
      </c>
      <c r="P65" s="7">
        <f>SUMIFS(Tabla_cocina[Ganancia Bruta],Tabla_cocina[Numero de Orden],Tabla_Sala[[#This Row],[Número de Orden]])</f>
        <v>55</v>
      </c>
      <c r="Q65" s="7">
        <f>Tabla_Sala[[#This Row],[Propina]]+Tabla_Sala[[#This Row],[Monto Total de la Cuenta]]</f>
        <v>88.34</v>
      </c>
      <c r="R65" t="str">
        <f t="shared" si="0"/>
        <v>Plato_3,  Plato_8</v>
      </c>
      <c r="S65" s="2" t="s">
        <v>46</v>
      </c>
      <c r="T65" s="2" t="s">
        <v>21</v>
      </c>
      <c r="U65" s="2" t="s">
        <v>62</v>
      </c>
      <c r="X65" t="str" cm="1">
        <f t="array" ref="X65">_xlfn.CONCAT(_xlfn._xlws.FILTER(Tabla_cocina[Nombre del Plato], Tabla_cocina[Numero de Orden]=Tabla_Sala[[#This Row],[Número de Orden]]), "")</f>
        <v>Plato_3Plato_8</v>
      </c>
      <c r="Y65" s="18" t="b">
        <f>IF(Tabla_Sala[[#This Row],[Tiempo de Degustacion]]&gt;0,TRUE,FALSE)</f>
        <v>1</v>
      </c>
    </row>
    <row r="66" spans="1:25" x14ac:dyDescent="0.3">
      <c r="A66" s="2">
        <v>64</v>
      </c>
      <c r="B66" s="2">
        <v>3</v>
      </c>
      <c r="C66" s="2" t="s">
        <v>173</v>
      </c>
      <c r="D66" s="4">
        <v>3</v>
      </c>
      <c r="E66" s="15">
        <f>Tabla_Sala[[#This Row],[Hora de Salida]]</f>
        <v>45017.168055555558</v>
      </c>
      <c r="F66" s="16">
        <v>45017.069444444445</v>
      </c>
      <c r="G66" s="16">
        <v>45017.168055555558</v>
      </c>
      <c r="H66" s="16">
        <f>IF(Tabla_Sala[[#This Row],[Estado de la Mesa]]="Ocupada",(Tabla_Sala[[#This Row],[Hora de Salida]]-Tabla_Sala[[#This Row],[Hora de Llegada]]) + 15/1440, Tabla_Sala[[#This Row],[Hora de Salida]]-Tabla_Sala[[#This Row],[Hora de Llegada]])</f>
        <v>9.8611111112404615E-2</v>
      </c>
      <c r="I66" s="16">
        <f>SUMIFS(Tabla_cocina[minutos preparacion],Tabla_cocina[Numero de Orden],Tabla_Sala[[#This Row],[Número de Orden]])</f>
        <v>5.694444444444445E-2</v>
      </c>
      <c r="J66" s="16">
        <f>IF(Tabla_Sala[[#This Row],[Tiempo de Permanencia]]-Tabla_Sala[[#This Row],[Tiempo Preparacion]] &gt; 0, Tabla_Sala[[#This Row],[Tiempo de Permanencia]]-Tabla_Sala[[#This Row],[Tiempo Preparacion]], 0)</f>
        <v>4.1666666667960164E-2</v>
      </c>
      <c r="K66" s="2" t="s">
        <v>115</v>
      </c>
      <c r="L66" s="2" t="s">
        <v>44</v>
      </c>
      <c r="M66" s="2" t="s">
        <v>45</v>
      </c>
      <c r="N66" s="5">
        <v>34.770000000000003</v>
      </c>
      <c r="O66" s="2" t="s">
        <v>42</v>
      </c>
      <c r="P66" s="7">
        <f>SUMIFS(Tabla_cocina[Ganancia Bruta],Tabla_cocina[Numero de Orden],Tabla_Sala[[#This Row],[Número de Orden]])</f>
        <v>288</v>
      </c>
      <c r="Q66" s="7">
        <f>Tabla_Sala[[#This Row],[Propina]]+Tabla_Sala[[#This Row],[Monto Total de la Cuenta]]</f>
        <v>322.77</v>
      </c>
      <c r="R66" t="str">
        <f t="shared" si="0"/>
        <v>Plato_3,  Plato_20,  Plato_19</v>
      </c>
      <c r="S66" s="2" t="s">
        <v>53</v>
      </c>
      <c r="T66" s="2" t="s">
        <v>21</v>
      </c>
      <c r="U66" s="2" t="s">
        <v>68</v>
      </c>
      <c r="V66" s="2" t="s">
        <v>51</v>
      </c>
      <c r="X66" t="str" cm="1">
        <f t="array" ref="X66">_xlfn.CONCAT(_xlfn._xlws.FILTER(Tabla_cocina[Nombre del Plato], Tabla_cocina[Numero de Orden]=Tabla_Sala[[#This Row],[Número de Orden]]), "")</f>
        <v>Plato_3Plato_20Plato_19</v>
      </c>
      <c r="Y66" s="18" t="b">
        <f>IF(Tabla_Sala[[#This Row],[Tiempo de Degustacion]]&gt;0,TRUE,FALSE)</f>
        <v>1</v>
      </c>
    </row>
    <row r="67" spans="1:25" x14ac:dyDescent="0.3">
      <c r="A67" s="2">
        <v>65</v>
      </c>
      <c r="B67" s="2">
        <v>5</v>
      </c>
      <c r="C67" s="2" t="s">
        <v>174</v>
      </c>
      <c r="D67" s="4">
        <v>1</v>
      </c>
      <c r="E67" s="15">
        <f>Tabla_Sala[[#This Row],[Hora de Salida]]</f>
        <v>45017.127083333333</v>
      </c>
      <c r="F67" s="16">
        <v>45017.07916666667</v>
      </c>
      <c r="G67" s="16">
        <v>45017.127083333333</v>
      </c>
      <c r="H67" s="16">
        <f>IF(Tabla_Sala[[#This Row],[Estado de la Mesa]]="Ocupada",(Tabla_Sala[[#This Row],[Hora de Salida]]-Tabla_Sala[[#This Row],[Hora de Llegada]]) + 15/1440, Tabla_Sala[[#This Row],[Hora de Salida]]-Tabla_Sala[[#This Row],[Hora de Llegada]])</f>
        <v>5.833333332945282E-2</v>
      </c>
      <c r="I67" s="16">
        <f>SUMIFS(Tabla_cocina[minutos preparacion],Tabla_cocina[Numero de Orden],Tabla_Sala[[#This Row],[Número de Orden]])</f>
        <v>0.1076388888888889</v>
      </c>
      <c r="J67" s="16">
        <f>IF(Tabla_Sala[[#This Row],[Tiempo de Permanencia]]-Tabla_Sala[[#This Row],[Tiempo Preparacion]] &gt; 0, Tabla_Sala[[#This Row],[Tiempo de Permanencia]]-Tabla_Sala[[#This Row],[Tiempo Preparacion]], 0)</f>
        <v>0</v>
      </c>
      <c r="K67" s="2" t="s">
        <v>109</v>
      </c>
      <c r="L67" s="2" t="s">
        <v>40</v>
      </c>
      <c r="M67" s="2" t="s">
        <v>41</v>
      </c>
      <c r="N67" s="5">
        <v>14</v>
      </c>
      <c r="O67" s="2" t="s">
        <v>55</v>
      </c>
      <c r="P67" s="7">
        <f>SUMIFS(Tabla_cocina[Ganancia Bruta],Tabla_cocina[Numero de Orden],Tabla_Sala[[#This Row],[Número de Orden]])</f>
        <v>196</v>
      </c>
      <c r="Q67" s="7">
        <f>Tabla_Sala[[#This Row],[Propina]]+Tabla_Sala[[#This Row],[Monto Total de la Cuenta]]</f>
        <v>210</v>
      </c>
      <c r="R67" t="str">
        <f t="shared" ref="R67:R120" si="1">_xlfn.TEXTJOIN(", ",TRUE,T67:W67)</f>
        <v>Plato_16,  Plato_17,  Plato_12,  Plato_20</v>
      </c>
      <c r="S67" s="2" t="s">
        <v>58</v>
      </c>
      <c r="T67" s="2" t="s">
        <v>15</v>
      </c>
      <c r="U67" s="2" t="s">
        <v>50</v>
      </c>
      <c r="V67" s="2" t="s">
        <v>60</v>
      </c>
      <c r="W67" s="2" t="s">
        <v>68</v>
      </c>
      <c r="X67" t="str" cm="1">
        <f t="array" ref="X67">_xlfn.CONCAT(_xlfn._xlws.FILTER(Tabla_cocina[Nombre del Plato], Tabla_cocina[Numero de Orden]=Tabla_Sala[[#This Row],[Número de Orden]]), "")</f>
        <v>Plato_16Plato_17Plato_12Plato_20</v>
      </c>
      <c r="Y67" s="18" t="b">
        <f>IF(Tabla_Sala[[#This Row],[Tiempo de Degustacion]]&gt;0,TRUE,FALSE)</f>
        <v>0</v>
      </c>
    </row>
    <row r="68" spans="1:25" x14ac:dyDescent="0.3">
      <c r="A68" s="2">
        <v>66</v>
      </c>
      <c r="B68" s="2">
        <v>18</v>
      </c>
      <c r="C68" s="2" t="s">
        <v>175</v>
      </c>
      <c r="D68" s="4">
        <v>2</v>
      </c>
      <c r="E68" s="15">
        <f>Tabla_Sala[[#This Row],[Hora de Salida]]</f>
        <v>45017.262499999997</v>
      </c>
      <c r="F68" s="16">
        <v>45017.102777777778</v>
      </c>
      <c r="G68" s="16">
        <v>45017.262499999997</v>
      </c>
      <c r="H68" s="16">
        <f>IF(Tabla_Sala[[#This Row],[Estado de la Mesa]]="Ocupada",(Tabla_Sala[[#This Row],[Hora de Salida]]-Tabla_Sala[[#This Row],[Hora de Llegada]]) + 15/1440, Tabla_Sala[[#This Row],[Hora de Salida]]-Tabla_Sala[[#This Row],[Hora de Llegada]])</f>
        <v>0.15972222221898846</v>
      </c>
      <c r="I68" s="16">
        <f>SUMIFS(Tabla_cocina[minutos preparacion],Tabla_cocina[Numero de Orden],Tabla_Sala[[#This Row],[Número de Orden]])</f>
        <v>7.9166666666666663E-2</v>
      </c>
      <c r="J68" s="16">
        <f>IF(Tabla_Sala[[#This Row],[Tiempo de Permanencia]]-Tabla_Sala[[#This Row],[Tiempo Preparacion]] &gt; 0, Tabla_Sala[[#This Row],[Tiempo de Permanencia]]-Tabla_Sala[[#This Row],[Tiempo Preparacion]], 0)</f>
        <v>8.05555555523218E-2</v>
      </c>
      <c r="K68" s="2" t="s">
        <v>115</v>
      </c>
      <c r="L68" s="2" t="s">
        <v>40</v>
      </c>
      <c r="M68" s="2" t="s">
        <v>47</v>
      </c>
      <c r="N68" s="5">
        <v>10.88</v>
      </c>
      <c r="O68" s="2" t="s">
        <v>42</v>
      </c>
      <c r="P68" s="7">
        <f>SUMIFS(Tabla_cocina[Ganancia Bruta],Tabla_cocina[Numero de Orden],Tabla_Sala[[#This Row],[Número de Orden]])</f>
        <v>210</v>
      </c>
      <c r="Q68" s="7">
        <f>Tabla_Sala[[#This Row],[Propina]]+Tabla_Sala[[#This Row],[Monto Total de la Cuenta]]</f>
        <v>220.88</v>
      </c>
      <c r="R68" t="str">
        <f t="shared" si="1"/>
        <v>Plato_19,  Plato_20,  Plato_4</v>
      </c>
      <c r="S68" s="2" t="s">
        <v>43</v>
      </c>
      <c r="T68" s="2" t="s">
        <v>12</v>
      </c>
      <c r="U68" s="2" t="s">
        <v>68</v>
      </c>
      <c r="V68" s="2" t="s">
        <v>67</v>
      </c>
      <c r="X68" t="str" cm="1">
        <f t="array" ref="X68">_xlfn.CONCAT(_xlfn._xlws.FILTER(Tabla_cocina[Nombre del Plato], Tabla_cocina[Numero de Orden]=Tabla_Sala[[#This Row],[Número de Orden]]), "")</f>
        <v>Plato_19Plato_20Plato_4</v>
      </c>
      <c r="Y68" s="18" t="b">
        <f>IF(Tabla_Sala[[#This Row],[Tiempo de Degustacion]]&gt;0,TRUE,FALSE)</f>
        <v>1</v>
      </c>
    </row>
    <row r="69" spans="1:25" x14ac:dyDescent="0.3">
      <c r="A69" s="2">
        <v>67</v>
      </c>
      <c r="B69" s="2">
        <v>2</v>
      </c>
      <c r="C69" s="2" t="s">
        <v>176</v>
      </c>
      <c r="D69" s="4">
        <v>6</v>
      </c>
      <c r="E69" s="15">
        <f>Tabla_Sala[[#This Row],[Hora de Salida]]</f>
        <v>45017.215277777781</v>
      </c>
      <c r="F69" s="16">
        <v>45017.15625</v>
      </c>
      <c r="G69" s="16">
        <v>45017.215277777781</v>
      </c>
      <c r="H69" s="16">
        <f>IF(Tabla_Sala[[#This Row],[Estado de la Mesa]]="Ocupada",(Tabla_Sala[[#This Row],[Hora de Salida]]-Tabla_Sala[[#This Row],[Hora de Llegada]]) + 15/1440, Tabla_Sala[[#This Row],[Hora de Salida]]-Tabla_Sala[[#This Row],[Hora de Llegada]])</f>
        <v>5.9027777781011537E-2</v>
      </c>
      <c r="I69" s="16">
        <f>SUMIFS(Tabla_cocina[minutos preparacion],Tabla_cocina[Numero de Orden],Tabla_Sala[[#This Row],[Número de Orden]])</f>
        <v>9.0972222222222218E-2</v>
      </c>
      <c r="J69" s="16">
        <f>IF(Tabla_Sala[[#This Row],[Tiempo de Permanencia]]-Tabla_Sala[[#This Row],[Tiempo Preparacion]] &gt; 0, Tabla_Sala[[#This Row],[Tiempo de Permanencia]]-Tabla_Sala[[#This Row],[Tiempo Preparacion]], 0)</f>
        <v>0</v>
      </c>
      <c r="K69" s="2" t="s">
        <v>113</v>
      </c>
      <c r="L69" s="2" t="s">
        <v>40</v>
      </c>
      <c r="M69" s="2" t="s">
        <v>41</v>
      </c>
      <c r="N69" s="5">
        <v>21.25</v>
      </c>
      <c r="O69" s="2" t="s">
        <v>42</v>
      </c>
      <c r="P69" s="7">
        <f>SUMIFS(Tabla_cocina[Ganancia Bruta],Tabla_cocina[Numero de Orden],Tabla_Sala[[#This Row],[Número de Orden]])</f>
        <v>256</v>
      </c>
      <c r="Q69" s="7">
        <f>Tabla_Sala[[#This Row],[Propina]]+Tabla_Sala[[#This Row],[Monto Total de la Cuenta]]</f>
        <v>277.25</v>
      </c>
      <c r="R69" t="str">
        <f t="shared" si="1"/>
        <v>Plato_20,  Plato_19,  Plato_10,  Plato_2</v>
      </c>
      <c r="S69" s="2" t="s">
        <v>53</v>
      </c>
      <c r="T69" s="2" t="s">
        <v>11</v>
      </c>
      <c r="U69" s="2" t="s">
        <v>51</v>
      </c>
      <c r="V69" s="2" t="s">
        <v>69</v>
      </c>
      <c r="W69" s="2" t="s">
        <v>79</v>
      </c>
      <c r="X69" t="str" cm="1">
        <f t="array" ref="X69">_xlfn.CONCAT(_xlfn._xlws.FILTER(Tabla_cocina[Nombre del Plato], Tabla_cocina[Numero de Orden]=Tabla_Sala[[#This Row],[Número de Orden]]), "")</f>
        <v>Plato_20Plato_19Plato_10Plato_2</v>
      </c>
      <c r="Y69" s="18" t="b">
        <f>IF(Tabla_Sala[[#This Row],[Tiempo de Degustacion]]&gt;0,TRUE,FALSE)</f>
        <v>0</v>
      </c>
    </row>
    <row r="70" spans="1:25" x14ac:dyDescent="0.3">
      <c r="A70" s="2">
        <v>68</v>
      </c>
      <c r="B70" s="2">
        <v>8</v>
      </c>
      <c r="C70" s="2" t="s">
        <v>177</v>
      </c>
      <c r="D70" s="4">
        <v>4</v>
      </c>
      <c r="E70" s="15">
        <f>Tabla_Sala[[#This Row],[Hora de Salida]]</f>
        <v>45017.135416666664</v>
      </c>
      <c r="F70" s="16">
        <v>45017.001388888886</v>
      </c>
      <c r="G70" s="16">
        <v>45017.135416666664</v>
      </c>
      <c r="H70" s="16">
        <f>IF(Tabla_Sala[[#This Row],[Estado de la Mesa]]="Ocupada",(Tabla_Sala[[#This Row],[Hora de Salida]]-Tabla_Sala[[#This Row],[Hora de Llegada]]) + 15/1440, Tabla_Sala[[#This Row],[Hora de Salida]]-Tabla_Sala[[#This Row],[Hora de Llegada]])</f>
        <v>0.14444444444476781</v>
      </c>
      <c r="I70" s="16">
        <f>SUMIFS(Tabla_cocina[minutos preparacion],Tabla_cocina[Numero de Orden],Tabla_Sala[[#This Row],[Número de Orden]])</f>
        <v>0.10069444444444445</v>
      </c>
      <c r="J70" s="16">
        <f>IF(Tabla_Sala[[#This Row],[Tiempo de Permanencia]]-Tabla_Sala[[#This Row],[Tiempo Preparacion]] &gt; 0, Tabla_Sala[[#This Row],[Tiempo de Permanencia]]-Tabla_Sala[[#This Row],[Tiempo Preparacion]], 0)</f>
        <v>4.3750000000323364E-2</v>
      </c>
      <c r="K70" s="2" t="s">
        <v>115</v>
      </c>
      <c r="L70" s="2" t="s">
        <v>54</v>
      </c>
      <c r="M70" s="2" t="s">
        <v>47</v>
      </c>
      <c r="N70" s="5">
        <v>45.65</v>
      </c>
      <c r="O70" s="2" t="s">
        <v>55</v>
      </c>
      <c r="P70" s="7">
        <f>SUMIFS(Tabla_cocina[Ganancia Bruta],Tabla_cocina[Numero de Orden],Tabla_Sala[[#This Row],[Número de Orden]])</f>
        <v>218</v>
      </c>
      <c r="Q70" s="7">
        <f>Tabla_Sala[[#This Row],[Propina]]+Tabla_Sala[[#This Row],[Monto Total de la Cuenta]]</f>
        <v>263.64999999999998</v>
      </c>
      <c r="R70" t="str">
        <f t="shared" si="1"/>
        <v>Plato_14,  Plato_16,  Plato_15,  Plato_1</v>
      </c>
      <c r="S70" s="2" t="s">
        <v>49</v>
      </c>
      <c r="T70" s="2" t="s">
        <v>22</v>
      </c>
      <c r="U70" s="2" t="s">
        <v>57</v>
      </c>
      <c r="V70" s="2" t="s">
        <v>73</v>
      </c>
      <c r="W70" s="2" t="s">
        <v>71</v>
      </c>
      <c r="X70" t="str" cm="1">
        <f t="array" ref="X70">_xlfn.CONCAT(_xlfn._xlws.FILTER(Tabla_cocina[Nombre del Plato], Tabla_cocina[Numero de Orden]=Tabla_Sala[[#This Row],[Número de Orden]]), "")</f>
        <v>Plato_14Plato_16Plato_15Plato_1</v>
      </c>
      <c r="Y70" s="18" t="b">
        <f>IF(Tabla_Sala[[#This Row],[Tiempo de Degustacion]]&gt;0,TRUE,FALSE)</f>
        <v>1</v>
      </c>
    </row>
    <row r="71" spans="1:25" x14ac:dyDescent="0.3">
      <c r="A71" s="2">
        <v>69</v>
      </c>
      <c r="B71" s="2">
        <v>5</v>
      </c>
      <c r="C71" s="2" t="s">
        <v>178</v>
      </c>
      <c r="D71" s="4">
        <v>4</v>
      </c>
      <c r="E71" s="15">
        <f>Tabla_Sala[[#This Row],[Hora de Salida]]</f>
        <v>45017.164583333331</v>
      </c>
      <c r="F71" s="16">
        <v>45017.084722222222</v>
      </c>
      <c r="G71" s="16">
        <v>45017.164583333331</v>
      </c>
      <c r="H71" s="16">
        <f>IF(Tabla_Sala[[#This Row],[Estado de la Mesa]]="Ocupada",(Tabla_Sala[[#This Row],[Hora de Salida]]-Tabla_Sala[[#This Row],[Hora de Llegada]]) + 15/1440, Tabla_Sala[[#This Row],[Hora de Salida]]-Tabla_Sala[[#This Row],[Hora de Llegada]])</f>
        <v>7.9861111109494232E-2</v>
      </c>
      <c r="I71" s="16">
        <f>SUMIFS(Tabla_cocina[minutos preparacion],Tabla_cocina[Numero de Orden],Tabla_Sala[[#This Row],[Número de Orden]])</f>
        <v>6.3888888888888884E-2</v>
      </c>
      <c r="J71" s="16">
        <f>IF(Tabla_Sala[[#This Row],[Tiempo de Permanencia]]-Tabla_Sala[[#This Row],[Tiempo Preparacion]] &gt; 0, Tabla_Sala[[#This Row],[Tiempo de Permanencia]]-Tabla_Sala[[#This Row],[Tiempo Preparacion]], 0)</f>
        <v>1.5972222220605348E-2</v>
      </c>
      <c r="K71" s="2" t="s">
        <v>113</v>
      </c>
      <c r="L71" s="2" t="s">
        <v>40</v>
      </c>
      <c r="M71" s="2" t="s">
        <v>47</v>
      </c>
      <c r="N71" s="5">
        <v>31.49</v>
      </c>
      <c r="O71" s="2" t="s">
        <v>48</v>
      </c>
      <c r="P71" s="7">
        <f>SUMIFS(Tabla_cocina[Ganancia Bruta],Tabla_cocina[Numero de Orden],Tabla_Sala[[#This Row],[Número de Orden]])</f>
        <v>234</v>
      </c>
      <c r="Q71" s="7">
        <f>Tabla_Sala[[#This Row],[Propina]]+Tabla_Sala[[#This Row],[Monto Total de la Cuenta]]</f>
        <v>265.49</v>
      </c>
      <c r="R71" t="str">
        <f t="shared" si="1"/>
        <v>Plato_13,  Plato_7,  Plato_11</v>
      </c>
      <c r="S71" s="2" t="s">
        <v>53</v>
      </c>
      <c r="T71" s="2" t="s">
        <v>23</v>
      </c>
      <c r="U71" s="2" t="s">
        <v>59</v>
      </c>
      <c r="V71" s="2" t="s">
        <v>63</v>
      </c>
      <c r="X71" t="str" cm="1">
        <f t="array" ref="X71">_xlfn.CONCAT(_xlfn._xlws.FILTER(Tabla_cocina[Nombre del Plato], Tabla_cocina[Numero de Orden]=Tabla_Sala[[#This Row],[Número de Orden]]), "")</f>
        <v>Plato_13Plato_7Plato_11</v>
      </c>
      <c r="Y71" s="18" t="b">
        <f>IF(Tabla_Sala[[#This Row],[Tiempo de Degustacion]]&gt;0,TRUE,FALSE)</f>
        <v>1</v>
      </c>
    </row>
    <row r="72" spans="1:25" x14ac:dyDescent="0.3">
      <c r="A72" s="2">
        <v>70</v>
      </c>
      <c r="B72" s="2">
        <v>17</v>
      </c>
      <c r="C72" s="2" t="s">
        <v>179</v>
      </c>
      <c r="D72" s="4">
        <v>4</v>
      </c>
      <c r="E72" s="15">
        <f>Tabla_Sala[[#This Row],[Hora de Salida]]</f>
        <v>45017.056944444441</v>
      </c>
      <c r="F72" s="16">
        <v>45017.007638888892</v>
      </c>
      <c r="G72" s="16">
        <v>45017.056944444441</v>
      </c>
      <c r="H72" s="16">
        <f>IF(Tabla_Sala[[#This Row],[Estado de la Mesa]]="Ocupada",(Tabla_Sala[[#This Row],[Hora de Salida]]-Tabla_Sala[[#This Row],[Hora de Llegada]]) + 15/1440, Tabla_Sala[[#This Row],[Hora de Salida]]-Tabla_Sala[[#This Row],[Hora de Llegada]])</f>
        <v>4.930555554892635E-2</v>
      </c>
      <c r="I72" s="16">
        <f>SUMIFS(Tabla_cocina[minutos preparacion],Tabla_cocina[Numero de Orden],Tabla_Sala[[#This Row],[Número de Orden]])</f>
        <v>2.7777777777777776E-2</v>
      </c>
      <c r="J72" s="16">
        <f>IF(Tabla_Sala[[#This Row],[Tiempo de Permanencia]]-Tabla_Sala[[#This Row],[Tiempo Preparacion]] &gt; 0, Tabla_Sala[[#This Row],[Tiempo de Permanencia]]-Tabla_Sala[[#This Row],[Tiempo Preparacion]], 0)</f>
        <v>2.1527777771148573E-2</v>
      </c>
      <c r="K72" s="2" t="s">
        <v>117</v>
      </c>
      <c r="L72" s="2" t="s">
        <v>40</v>
      </c>
      <c r="M72" s="2" t="s">
        <v>41</v>
      </c>
      <c r="N72" s="5">
        <v>28.26</v>
      </c>
      <c r="O72" s="2" t="s">
        <v>48</v>
      </c>
      <c r="P72" s="7">
        <f>SUMIFS(Tabla_cocina[Ganancia Bruta],Tabla_cocina[Numero de Orden],Tabla_Sala[[#This Row],[Número de Orden]])</f>
        <v>118</v>
      </c>
      <c r="Q72" s="7">
        <f>Tabla_Sala[[#This Row],[Propina]]+Tabla_Sala[[#This Row],[Monto Total de la Cuenta]]</f>
        <v>146.26</v>
      </c>
      <c r="R72" t="str">
        <f t="shared" si="1"/>
        <v>Plato_1,  Plato_18</v>
      </c>
      <c r="S72" s="2" t="s">
        <v>52</v>
      </c>
      <c r="T72" s="2" t="s">
        <v>26</v>
      </c>
      <c r="U72" s="2" t="s">
        <v>74</v>
      </c>
      <c r="X72" t="str" cm="1">
        <f t="array" ref="X72">_xlfn.CONCAT(_xlfn._xlws.FILTER(Tabla_cocina[Nombre del Plato], Tabla_cocina[Numero de Orden]=Tabla_Sala[[#This Row],[Número de Orden]]), "")</f>
        <v>Plato_1Plato_18</v>
      </c>
      <c r="Y72" s="18" t="b">
        <f>IF(Tabla_Sala[[#This Row],[Tiempo de Degustacion]]&gt;0,TRUE,FALSE)</f>
        <v>1</v>
      </c>
    </row>
    <row r="73" spans="1:25" x14ac:dyDescent="0.3">
      <c r="A73" s="2">
        <v>71</v>
      </c>
      <c r="B73" s="2">
        <v>18</v>
      </c>
      <c r="C73" s="2" t="s">
        <v>180</v>
      </c>
      <c r="D73" s="4">
        <v>4</v>
      </c>
      <c r="E73" s="15">
        <f>Tabla_Sala[[#This Row],[Hora de Salida]]</f>
        <v>45017.24722222222</v>
      </c>
      <c r="F73" s="16">
        <v>45017.081250000003</v>
      </c>
      <c r="G73" s="16">
        <v>45017.24722222222</v>
      </c>
      <c r="H73" s="16">
        <f>IF(Tabla_Sala[[#This Row],[Estado de la Mesa]]="Ocupada",(Tabla_Sala[[#This Row],[Hora de Salida]]-Tabla_Sala[[#This Row],[Hora de Llegada]]) + 15/1440, Tabla_Sala[[#This Row],[Hora de Salida]]-Tabla_Sala[[#This Row],[Hora de Llegada]])</f>
        <v>0.17638888888419993</v>
      </c>
      <c r="I73" s="16">
        <f>SUMIFS(Tabla_cocina[minutos preparacion],Tabla_cocina[Numero de Orden],Tabla_Sala[[#This Row],[Número de Orden]])</f>
        <v>3.4027777777777782E-2</v>
      </c>
      <c r="J73" s="16">
        <f>IF(Tabla_Sala[[#This Row],[Tiempo de Permanencia]]-Tabla_Sala[[#This Row],[Tiempo Preparacion]] &gt; 0, Tabla_Sala[[#This Row],[Tiempo de Permanencia]]-Tabla_Sala[[#This Row],[Tiempo Preparacion]], 0)</f>
        <v>0.14236111110642213</v>
      </c>
      <c r="K73" s="2" t="s">
        <v>109</v>
      </c>
      <c r="L73" s="2" t="s">
        <v>40</v>
      </c>
      <c r="M73" s="2" t="s">
        <v>47</v>
      </c>
      <c r="N73" s="5">
        <v>24.01</v>
      </c>
      <c r="O73" s="2" t="s">
        <v>55</v>
      </c>
      <c r="P73" s="7">
        <f>SUMIFS(Tabla_cocina[Ganancia Bruta],Tabla_cocina[Numero de Orden],Tabla_Sala[[#This Row],[Número de Orden]])</f>
        <v>136</v>
      </c>
      <c r="Q73" s="7">
        <f>Tabla_Sala[[#This Row],[Propina]]+Tabla_Sala[[#This Row],[Monto Total de la Cuenta]]</f>
        <v>160.01</v>
      </c>
      <c r="R73" t="str">
        <f t="shared" si="1"/>
        <v>Plato_2,  Plato_14</v>
      </c>
      <c r="S73" s="2" t="s">
        <v>52</v>
      </c>
      <c r="T73" s="2" t="s">
        <v>7</v>
      </c>
      <c r="U73" s="2" t="s">
        <v>64</v>
      </c>
      <c r="X73" t="str" cm="1">
        <f t="array" ref="X73">_xlfn.CONCAT(_xlfn._xlws.FILTER(Tabla_cocina[Nombre del Plato], Tabla_cocina[Numero de Orden]=Tabla_Sala[[#This Row],[Número de Orden]]), "")</f>
        <v>Plato_2Plato_14</v>
      </c>
      <c r="Y73" s="18" t="b">
        <f>IF(Tabla_Sala[[#This Row],[Tiempo de Degustacion]]&gt;0,TRUE,FALSE)</f>
        <v>1</v>
      </c>
    </row>
    <row r="74" spans="1:25" x14ac:dyDescent="0.3">
      <c r="A74" s="2">
        <v>72</v>
      </c>
      <c r="B74" s="2">
        <v>17</v>
      </c>
      <c r="C74" s="2" t="s">
        <v>181</v>
      </c>
      <c r="D74" s="4">
        <v>1</v>
      </c>
      <c r="E74" s="15">
        <f>Tabla_Sala[[#This Row],[Hora de Salida]]</f>
        <v>45017.243750000001</v>
      </c>
      <c r="F74" s="16">
        <v>45017.112500000003</v>
      </c>
      <c r="G74" s="16">
        <v>45017.243750000001</v>
      </c>
      <c r="H74" s="16">
        <f>IF(Tabla_Sala[[#This Row],[Estado de la Mesa]]="Ocupada",(Tabla_Sala[[#This Row],[Hora de Salida]]-Tabla_Sala[[#This Row],[Hora de Llegada]]) + 15/1440, Tabla_Sala[[#This Row],[Hora de Salida]]-Tabla_Sala[[#This Row],[Hora de Llegada]])</f>
        <v>0.13124999999854481</v>
      </c>
      <c r="I74" s="16">
        <f>SUMIFS(Tabla_cocina[minutos preparacion],Tabla_cocina[Numero de Orden],Tabla_Sala[[#This Row],[Número de Orden]])</f>
        <v>3.7499999999999999E-2</v>
      </c>
      <c r="J74" s="16">
        <f>IF(Tabla_Sala[[#This Row],[Tiempo de Permanencia]]-Tabla_Sala[[#This Row],[Tiempo Preparacion]] &gt; 0, Tabla_Sala[[#This Row],[Tiempo de Permanencia]]-Tabla_Sala[[#This Row],[Tiempo Preparacion]], 0)</f>
        <v>9.3749999998544803E-2</v>
      </c>
      <c r="K74" s="2" t="s">
        <v>113</v>
      </c>
      <c r="L74" s="2" t="s">
        <v>40</v>
      </c>
      <c r="M74" s="2" t="s">
        <v>47</v>
      </c>
      <c r="N74" s="5">
        <v>15.28</v>
      </c>
      <c r="O74" s="2" t="s">
        <v>42</v>
      </c>
      <c r="P74" s="7">
        <f>SUMIFS(Tabla_cocina[Ganancia Bruta],Tabla_cocina[Numero de Orden],Tabla_Sala[[#This Row],[Número de Orden]])</f>
        <v>75</v>
      </c>
      <c r="Q74" s="7">
        <f>Tabla_Sala[[#This Row],[Propina]]+Tabla_Sala[[#This Row],[Monto Total de la Cuenta]]</f>
        <v>90.28</v>
      </c>
      <c r="R74" t="str">
        <f t="shared" si="1"/>
        <v>Plato_13,  Plato_4</v>
      </c>
      <c r="S74" s="2" t="s">
        <v>53</v>
      </c>
      <c r="T74" s="2" t="s">
        <v>23</v>
      </c>
      <c r="U74" s="2" t="s">
        <v>67</v>
      </c>
      <c r="X74" t="str" cm="1">
        <f t="array" ref="X74">_xlfn.CONCAT(_xlfn._xlws.FILTER(Tabla_cocina[Nombre del Plato], Tabla_cocina[Numero de Orden]=Tabla_Sala[[#This Row],[Número de Orden]]), "")</f>
        <v>Plato_13Plato_4</v>
      </c>
      <c r="Y74" s="18" t="b">
        <f>IF(Tabla_Sala[[#This Row],[Tiempo de Degustacion]]&gt;0,TRUE,FALSE)</f>
        <v>1</v>
      </c>
    </row>
    <row r="75" spans="1:25" x14ac:dyDescent="0.3">
      <c r="A75" s="2">
        <v>73</v>
      </c>
      <c r="B75" s="2">
        <v>1</v>
      </c>
      <c r="C75" s="2" t="s">
        <v>182</v>
      </c>
      <c r="D75" s="4">
        <v>4</v>
      </c>
      <c r="E75" s="15">
        <f>Tabla_Sala[[#This Row],[Hora de Salida]]</f>
        <v>45017.256249999999</v>
      </c>
      <c r="F75" s="16">
        <v>45017.11041666667</v>
      </c>
      <c r="G75" s="16">
        <v>45017.256249999999</v>
      </c>
      <c r="H75" s="16">
        <f>IF(Tabla_Sala[[#This Row],[Estado de la Mesa]]="Ocupada",(Tabla_Sala[[#This Row],[Hora de Salida]]-Tabla_Sala[[#This Row],[Hora de Llegada]]) + 15/1440, Tabla_Sala[[#This Row],[Hora de Salida]]-Tabla_Sala[[#This Row],[Hora de Llegada]])</f>
        <v>0.14583333332848269</v>
      </c>
      <c r="I75" s="16">
        <f>SUMIFS(Tabla_cocina[minutos preparacion],Tabla_cocina[Numero de Orden],Tabla_Sala[[#This Row],[Número de Orden]])</f>
        <v>1.3888888888888888E-2</v>
      </c>
      <c r="J75" s="16">
        <f>IF(Tabla_Sala[[#This Row],[Tiempo de Permanencia]]-Tabla_Sala[[#This Row],[Tiempo Preparacion]] &gt; 0, Tabla_Sala[[#This Row],[Tiempo de Permanencia]]-Tabla_Sala[[#This Row],[Tiempo Preparacion]], 0)</f>
        <v>0.1319444444395938</v>
      </c>
      <c r="K75" s="2" t="s">
        <v>117</v>
      </c>
      <c r="L75" s="2" t="s">
        <v>44</v>
      </c>
      <c r="M75" s="2" t="s">
        <v>47</v>
      </c>
      <c r="N75" s="5">
        <v>34.51</v>
      </c>
      <c r="O75" s="2" t="s">
        <v>48</v>
      </c>
      <c r="P75" s="7">
        <f>SUMIFS(Tabla_cocina[Ganancia Bruta],Tabla_cocina[Numero de Orden],Tabla_Sala[[#This Row],[Número de Orden]])</f>
        <v>81</v>
      </c>
      <c r="Q75" s="7">
        <f>Tabla_Sala[[#This Row],[Propina]]+Tabla_Sala[[#This Row],[Monto Total de la Cuenta]]</f>
        <v>115.50999999999999</v>
      </c>
      <c r="R75" t="str">
        <f t="shared" si="1"/>
        <v>Plato_6</v>
      </c>
      <c r="S75" s="2" t="s">
        <v>76</v>
      </c>
      <c r="T75" s="2" t="s">
        <v>10</v>
      </c>
      <c r="U75" s="2"/>
      <c r="X75" t="str" cm="1">
        <f t="array" ref="X75">_xlfn.CONCAT(_xlfn._xlws.FILTER(Tabla_cocina[Nombre del Plato], Tabla_cocina[Numero de Orden]=Tabla_Sala[[#This Row],[Número de Orden]]), "")</f>
        <v>Plato_6</v>
      </c>
      <c r="Y75" s="18" t="b">
        <f>IF(Tabla_Sala[[#This Row],[Tiempo de Degustacion]]&gt;0,TRUE,FALSE)</f>
        <v>1</v>
      </c>
    </row>
    <row r="76" spans="1:25" x14ac:dyDescent="0.3">
      <c r="A76" s="2">
        <v>74</v>
      </c>
      <c r="B76" s="2">
        <v>19</v>
      </c>
      <c r="C76" s="2" t="s">
        <v>183</v>
      </c>
      <c r="D76" s="4">
        <v>4</v>
      </c>
      <c r="E76" s="15">
        <f>Tabla_Sala[[#This Row],[Hora de Salida]]</f>
        <v>45017.175694444442</v>
      </c>
      <c r="F76" s="16">
        <v>45017.044444444444</v>
      </c>
      <c r="G76" s="16">
        <v>45017.175694444442</v>
      </c>
      <c r="H76" s="16">
        <f>IF(Tabla_Sala[[#This Row],[Estado de la Mesa]]="Ocupada",(Tabla_Sala[[#This Row],[Hora de Salida]]-Tabla_Sala[[#This Row],[Hora de Llegada]]) + 15/1440, Tabla_Sala[[#This Row],[Hora de Salida]]-Tabla_Sala[[#This Row],[Hora de Llegada]])</f>
        <v>0.13124999999854481</v>
      </c>
      <c r="I76" s="16">
        <f>SUMIFS(Tabla_cocina[minutos preparacion],Tabla_cocina[Numero de Orden],Tabla_Sala[[#This Row],[Número de Orden]])</f>
        <v>6.9444444444444448E-2</v>
      </c>
      <c r="J76" s="16">
        <f>IF(Tabla_Sala[[#This Row],[Tiempo de Permanencia]]-Tabla_Sala[[#This Row],[Tiempo Preparacion]] &gt; 0, Tabla_Sala[[#This Row],[Tiempo de Permanencia]]-Tabla_Sala[[#This Row],[Tiempo Preparacion]], 0)</f>
        <v>6.1805555554100361E-2</v>
      </c>
      <c r="K76" s="2" t="s">
        <v>117</v>
      </c>
      <c r="L76" s="2" t="s">
        <v>40</v>
      </c>
      <c r="M76" s="2" t="s">
        <v>47</v>
      </c>
      <c r="N76" s="5">
        <v>30.83</v>
      </c>
      <c r="O76" s="2" t="s">
        <v>48</v>
      </c>
      <c r="P76" s="7">
        <f>SUMIFS(Tabla_cocina[Ganancia Bruta],Tabla_cocina[Numero de Orden],Tabla_Sala[[#This Row],[Número de Orden]])</f>
        <v>218</v>
      </c>
      <c r="Q76" s="7">
        <f>Tabla_Sala[[#This Row],[Propina]]+Tabla_Sala[[#This Row],[Monto Total de la Cuenta]]</f>
        <v>248.82999999999998</v>
      </c>
      <c r="R76" t="str">
        <f t="shared" si="1"/>
        <v>Plato_10,  Plato_18,  Plato_15</v>
      </c>
      <c r="S76" s="2" t="s">
        <v>49</v>
      </c>
      <c r="T76" s="2" t="s">
        <v>25</v>
      </c>
      <c r="U76" s="2" t="s">
        <v>74</v>
      </c>
      <c r="V76" s="2" t="s">
        <v>73</v>
      </c>
      <c r="X76" t="str" cm="1">
        <f t="array" ref="X76">_xlfn.CONCAT(_xlfn._xlws.FILTER(Tabla_cocina[Nombre del Plato], Tabla_cocina[Numero de Orden]=Tabla_Sala[[#This Row],[Número de Orden]]), "")</f>
        <v>Plato_10Plato_18Plato_15</v>
      </c>
      <c r="Y76" s="18" t="b">
        <f>IF(Tabla_Sala[[#This Row],[Tiempo de Degustacion]]&gt;0,TRUE,FALSE)</f>
        <v>1</v>
      </c>
    </row>
    <row r="77" spans="1:25" x14ac:dyDescent="0.3">
      <c r="A77" s="2">
        <v>75</v>
      </c>
      <c r="B77" s="2">
        <v>19</v>
      </c>
      <c r="C77" s="2" t="s">
        <v>184</v>
      </c>
      <c r="D77" s="4">
        <v>5</v>
      </c>
      <c r="E77" s="15">
        <f>Tabla_Sala[[#This Row],[Hora de Salida]]</f>
        <v>45017.200694444444</v>
      </c>
      <c r="F77" s="16">
        <v>45017.15</v>
      </c>
      <c r="G77" s="16">
        <v>45017.200694444444</v>
      </c>
      <c r="H77" s="16">
        <f>IF(Tabla_Sala[[#This Row],[Estado de la Mesa]]="Ocupada",(Tabla_Sala[[#This Row],[Hora de Salida]]-Tabla_Sala[[#This Row],[Hora de Llegada]]) + 15/1440, Tabla_Sala[[#This Row],[Hora de Salida]]-Tabla_Sala[[#This Row],[Hora de Llegada]])</f>
        <v>6.1111111109009165E-2</v>
      </c>
      <c r="I77" s="16">
        <f>SUMIFS(Tabla_cocina[minutos preparacion],Tabla_cocina[Numero de Orden],Tabla_Sala[[#This Row],[Número de Orden]])</f>
        <v>3.5416666666666666E-2</v>
      </c>
      <c r="J77" s="16">
        <f>IF(Tabla_Sala[[#This Row],[Tiempo de Permanencia]]-Tabla_Sala[[#This Row],[Tiempo Preparacion]] &gt; 0, Tabla_Sala[[#This Row],[Tiempo de Permanencia]]-Tabla_Sala[[#This Row],[Tiempo Preparacion]], 0)</f>
        <v>2.56944444423425E-2</v>
      </c>
      <c r="K77" s="2" t="s">
        <v>115</v>
      </c>
      <c r="L77" s="2" t="s">
        <v>40</v>
      </c>
      <c r="M77" s="2" t="s">
        <v>47</v>
      </c>
      <c r="N77" s="5">
        <v>45.23</v>
      </c>
      <c r="O77" s="2" t="s">
        <v>55</v>
      </c>
      <c r="P77" s="7">
        <f>SUMIFS(Tabla_cocina[Ganancia Bruta],Tabla_cocina[Numero de Orden],Tabla_Sala[[#This Row],[Número de Orden]])</f>
        <v>109</v>
      </c>
      <c r="Q77" s="7">
        <f>Tabla_Sala[[#This Row],[Propina]]+Tabla_Sala[[#This Row],[Monto Total de la Cuenta]]</f>
        <v>154.22999999999999</v>
      </c>
      <c r="R77" t="str">
        <f t="shared" si="1"/>
        <v>Plato_20,  Plato_14</v>
      </c>
      <c r="S77" s="2" t="s">
        <v>56</v>
      </c>
      <c r="T77" s="2" t="s">
        <v>11</v>
      </c>
      <c r="U77" s="2" t="s">
        <v>64</v>
      </c>
      <c r="X77" t="str" cm="1">
        <f t="array" ref="X77">_xlfn.CONCAT(_xlfn._xlws.FILTER(Tabla_cocina[Nombre del Plato], Tabla_cocina[Numero de Orden]=Tabla_Sala[[#This Row],[Número de Orden]]), "")</f>
        <v>Plato_20Plato_14</v>
      </c>
      <c r="Y77" s="18" t="b">
        <f>IF(Tabla_Sala[[#This Row],[Tiempo de Degustacion]]&gt;0,TRUE,FALSE)</f>
        <v>1</v>
      </c>
    </row>
    <row r="78" spans="1:25" x14ac:dyDescent="0.3">
      <c r="A78" s="2">
        <v>76</v>
      </c>
      <c r="B78" s="2">
        <v>17</v>
      </c>
      <c r="C78" s="2" t="s">
        <v>185</v>
      </c>
      <c r="D78" s="4">
        <v>3</v>
      </c>
      <c r="E78" s="15">
        <f>Tabla_Sala[[#This Row],[Hora de Salida]]</f>
        <v>45017.224999999999</v>
      </c>
      <c r="F78" s="16">
        <v>45017.122916666667</v>
      </c>
      <c r="G78" s="16">
        <v>45017.224999999999</v>
      </c>
      <c r="H78" s="16">
        <f>IF(Tabla_Sala[[#This Row],[Estado de la Mesa]]="Ocupada",(Tabla_Sala[[#This Row],[Hora de Salida]]-Tabla_Sala[[#This Row],[Hora de Llegada]]) + 15/1440, Tabla_Sala[[#This Row],[Hora de Salida]]-Tabla_Sala[[#This Row],[Hora de Llegada]])</f>
        <v>0.10208333333139308</v>
      </c>
      <c r="I78" s="16">
        <f>SUMIFS(Tabla_cocina[minutos preparacion],Tabla_cocina[Numero de Orden],Tabla_Sala[[#This Row],[Número de Orden]])</f>
        <v>6.7361111111111108E-2</v>
      </c>
      <c r="J78" s="16">
        <f>IF(Tabla_Sala[[#This Row],[Tiempo de Permanencia]]-Tabla_Sala[[#This Row],[Tiempo Preparacion]] &gt; 0, Tabla_Sala[[#This Row],[Tiempo de Permanencia]]-Tabla_Sala[[#This Row],[Tiempo Preparacion]], 0)</f>
        <v>3.472222222028197E-2</v>
      </c>
      <c r="K78" s="2" t="s">
        <v>111</v>
      </c>
      <c r="L78" s="2" t="s">
        <v>40</v>
      </c>
      <c r="M78" s="2" t="s">
        <v>47</v>
      </c>
      <c r="N78" s="5">
        <v>17.760000000000002</v>
      </c>
      <c r="O78" s="2" t="s">
        <v>42</v>
      </c>
      <c r="P78" s="7">
        <f>SUMIFS(Tabla_cocina[Ganancia Bruta],Tabla_cocina[Numero de Orden],Tabla_Sala[[#This Row],[Número de Orden]])</f>
        <v>158</v>
      </c>
      <c r="Q78" s="7">
        <f>Tabla_Sala[[#This Row],[Propina]]+Tabla_Sala[[#This Row],[Monto Total de la Cuenta]]</f>
        <v>175.76</v>
      </c>
      <c r="R78" t="str">
        <f t="shared" si="1"/>
        <v>Plato_2,  Plato_4,  Plato_7,  Plato_10</v>
      </c>
      <c r="S78" s="2" t="s">
        <v>76</v>
      </c>
      <c r="T78" s="2" t="s">
        <v>7</v>
      </c>
      <c r="U78" s="2" t="s">
        <v>67</v>
      </c>
      <c r="V78" s="2" t="s">
        <v>59</v>
      </c>
      <c r="W78" s="2" t="s">
        <v>69</v>
      </c>
      <c r="X78" t="str" cm="1">
        <f t="array" ref="X78">_xlfn.CONCAT(_xlfn._xlws.FILTER(Tabla_cocina[Nombre del Plato], Tabla_cocina[Numero de Orden]=Tabla_Sala[[#This Row],[Número de Orden]]), "")</f>
        <v>Plato_2Plato_4Plato_7Plato_10</v>
      </c>
      <c r="Y78" s="18" t="b">
        <f>IF(Tabla_Sala[[#This Row],[Tiempo de Degustacion]]&gt;0,TRUE,FALSE)</f>
        <v>1</v>
      </c>
    </row>
    <row r="79" spans="1:25" x14ac:dyDescent="0.3">
      <c r="A79" s="2">
        <v>77</v>
      </c>
      <c r="B79" s="2">
        <v>3</v>
      </c>
      <c r="C79" s="2" t="s">
        <v>186</v>
      </c>
      <c r="D79" s="4">
        <v>1</v>
      </c>
      <c r="E79" s="15">
        <f>Tabla_Sala[[#This Row],[Hora de Salida]]</f>
        <v>45017.260416666664</v>
      </c>
      <c r="F79" s="16">
        <v>45017.115277777775</v>
      </c>
      <c r="G79" s="16">
        <v>45017.260416666664</v>
      </c>
      <c r="H79" s="16">
        <f>IF(Tabla_Sala[[#This Row],[Estado de la Mesa]]="Ocupada",(Tabla_Sala[[#This Row],[Hora de Salida]]-Tabla_Sala[[#This Row],[Hora de Llegada]]) + 15/1440, Tabla_Sala[[#This Row],[Hora de Salida]]-Tabla_Sala[[#This Row],[Hora de Llegada]])</f>
        <v>0.14513888888905058</v>
      </c>
      <c r="I79" s="16">
        <f>SUMIFS(Tabla_cocina[minutos preparacion],Tabla_cocina[Numero de Orden],Tabla_Sala[[#This Row],[Número de Orden]])</f>
        <v>6.7361111111111108E-2</v>
      </c>
      <c r="J79" s="16">
        <f>IF(Tabla_Sala[[#This Row],[Tiempo de Permanencia]]-Tabla_Sala[[#This Row],[Tiempo Preparacion]] &gt; 0, Tabla_Sala[[#This Row],[Tiempo de Permanencia]]-Tabla_Sala[[#This Row],[Tiempo Preparacion]], 0)</f>
        <v>7.7777777777939469E-2</v>
      </c>
      <c r="K79" s="2" t="s">
        <v>109</v>
      </c>
      <c r="L79" s="2" t="s">
        <v>54</v>
      </c>
      <c r="M79" s="2" t="s">
        <v>47</v>
      </c>
      <c r="N79" s="5">
        <v>19.88</v>
      </c>
      <c r="O79" s="2" t="s">
        <v>48</v>
      </c>
      <c r="P79" s="7">
        <f>SUMIFS(Tabla_cocina[Ganancia Bruta],Tabla_cocina[Numero de Orden],Tabla_Sala[[#This Row],[Número de Orden]])</f>
        <v>99</v>
      </c>
      <c r="Q79" s="7">
        <f>Tabla_Sala[[#This Row],[Propina]]+Tabla_Sala[[#This Row],[Monto Total de la Cuenta]]</f>
        <v>118.88</v>
      </c>
      <c r="R79" t="str">
        <f t="shared" si="1"/>
        <v>Plato_4,  Plato_7,  Plato_11</v>
      </c>
      <c r="S79" s="2" t="s">
        <v>58</v>
      </c>
      <c r="T79" s="2" t="s">
        <v>24</v>
      </c>
      <c r="U79" s="2" t="s">
        <v>59</v>
      </c>
      <c r="V79" s="2" t="s">
        <v>63</v>
      </c>
      <c r="X79" t="str" cm="1">
        <f t="array" ref="X79">_xlfn.CONCAT(_xlfn._xlws.FILTER(Tabla_cocina[Nombre del Plato], Tabla_cocina[Numero de Orden]=Tabla_Sala[[#This Row],[Número de Orden]]), "")</f>
        <v>Plato_4Plato_7Plato_11</v>
      </c>
      <c r="Y79" s="18" t="b">
        <f>IF(Tabla_Sala[[#This Row],[Tiempo de Degustacion]]&gt;0,TRUE,FALSE)</f>
        <v>1</v>
      </c>
    </row>
    <row r="80" spans="1:25" x14ac:dyDescent="0.3">
      <c r="A80" s="2">
        <v>78</v>
      </c>
      <c r="B80" s="2">
        <v>7</v>
      </c>
      <c r="C80" s="2" t="s">
        <v>187</v>
      </c>
      <c r="D80" s="4">
        <v>4</v>
      </c>
      <c r="E80" s="15">
        <f>Tabla_Sala[[#This Row],[Hora de Salida]]</f>
        <v>45017.127083333333</v>
      </c>
      <c r="F80" s="16">
        <v>45017.06527777778</v>
      </c>
      <c r="G80" s="16">
        <v>45017.127083333333</v>
      </c>
      <c r="H80" s="16">
        <f>IF(Tabla_Sala[[#This Row],[Estado de la Mesa]]="Ocupada",(Tabla_Sala[[#This Row],[Hora de Salida]]-Tabla_Sala[[#This Row],[Hora de Llegada]]) + 15/1440, Tabla_Sala[[#This Row],[Hora de Salida]]-Tabla_Sala[[#This Row],[Hora de Llegada]])</f>
        <v>6.1805555553291924E-2</v>
      </c>
      <c r="I80" s="16">
        <f>SUMIFS(Tabla_cocina[minutos preparacion],Tabla_cocina[Numero de Orden],Tabla_Sala[[#This Row],[Número de Orden]])</f>
        <v>3.7499999999999999E-2</v>
      </c>
      <c r="J80" s="16">
        <f>IF(Tabla_Sala[[#This Row],[Tiempo de Permanencia]]-Tabla_Sala[[#This Row],[Tiempo Preparacion]] &gt; 0, Tabla_Sala[[#This Row],[Tiempo de Permanencia]]-Tabla_Sala[[#This Row],[Tiempo Preparacion]], 0)</f>
        <v>2.4305555553291926E-2</v>
      </c>
      <c r="K80" s="2" t="s">
        <v>109</v>
      </c>
      <c r="L80" s="2" t="s">
        <v>40</v>
      </c>
      <c r="M80" s="2" t="s">
        <v>47</v>
      </c>
      <c r="N80" s="5">
        <v>20.02</v>
      </c>
      <c r="O80" s="2" t="s">
        <v>48</v>
      </c>
      <c r="P80" s="7">
        <f>SUMIFS(Tabla_cocina[Ganancia Bruta],Tabla_cocina[Numero de Orden],Tabla_Sala[[#This Row],[Número de Orden]])</f>
        <v>57</v>
      </c>
      <c r="Q80" s="7">
        <f>Tabla_Sala[[#This Row],[Propina]]+Tabla_Sala[[#This Row],[Monto Total de la Cuenta]]</f>
        <v>77.02</v>
      </c>
      <c r="R80" t="str">
        <f t="shared" si="1"/>
        <v>Plato_12</v>
      </c>
      <c r="S80" s="2" t="s">
        <v>46</v>
      </c>
      <c r="T80" s="2" t="s">
        <v>16</v>
      </c>
      <c r="U80" s="2"/>
      <c r="X80" t="str" cm="1">
        <f t="array" ref="X80">_xlfn.CONCAT(_xlfn._xlws.FILTER(Tabla_cocina[Nombre del Plato], Tabla_cocina[Numero de Orden]=Tabla_Sala[[#This Row],[Número de Orden]]), "")</f>
        <v>Plato_12</v>
      </c>
      <c r="Y80" s="18" t="b">
        <f>IF(Tabla_Sala[[#This Row],[Tiempo de Degustacion]]&gt;0,TRUE,FALSE)</f>
        <v>1</v>
      </c>
    </row>
    <row r="81" spans="1:25" x14ac:dyDescent="0.3">
      <c r="A81" s="2">
        <v>79</v>
      </c>
      <c r="B81" s="2">
        <v>16</v>
      </c>
      <c r="C81" s="2" t="s">
        <v>188</v>
      </c>
      <c r="D81" s="4">
        <v>2</v>
      </c>
      <c r="E81" s="15">
        <f>Tabla_Sala[[#This Row],[Hora de Salida]]</f>
        <v>45017.213888888888</v>
      </c>
      <c r="F81" s="16">
        <v>45017.06527777778</v>
      </c>
      <c r="G81" s="16">
        <v>45017.213888888888</v>
      </c>
      <c r="H81" s="16">
        <f>IF(Tabla_Sala[[#This Row],[Estado de la Mesa]]="Ocupada",(Tabla_Sala[[#This Row],[Hora de Salida]]-Tabla_Sala[[#This Row],[Hora de Llegada]]) + 15/1440, Tabla_Sala[[#This Row],[Hora de Salida]]-Tabla_Sala[[#This Row],[Hora de Llegada]])</f>
        <v>0.14861111110803904</v>
      </c>
      <c r="I81" s="16">
        <f>SUMIFS(Tabla_cocina[minutos preparacion],Tabla_cocina[Numero de Orden],Tabla_Sala[[#This Row],[Número de Orden]])</f>
        <v>6.6666666666666666E-2</v>
      </c>
      <c r="J81" s="16">
        <f>IF(Tabla_Sala[[#This Row],[Tiempo de Permanencia]]-Tabla_Sala[[#This Row],[Tiempo Preparacion]] &gt; 0, Tabla_Sala[[#This Row],[Tiempo de Permanencia]]-Tabla_Sala[[#This Row],[Tiempo Preparacion]], 0)</f>
        <v>8.1944444441372374E-2</v>
      </c>
      <c r="K81" s="2" t="s">
        <v>109</v>
      </c>
      <c r="L81" s="2" t="s">
        <v>40</v>
      </c>
      <c r="M81" s="2" t="s">
        <v>47</v>
      </c>
      <c r="N81" s="5">
        <v>34.01</v>
      </c>
      <c r="O81" s="2" t="s">
        <v>48</v>
      </c>
      <c r="P81" s="7">
        <f>SUMIFS(Tabla_cocina[Ganancia Bruta],Tabla_cocina[Numero de Orden],Tabla_Sala[[#This Row],[Número de Orden]])</f>
        <v>309</v>
      </c>
      <c r="Q81" s="7">
        <f>Tabla_Sala[[#This Row],[Propina]]+Tabla_Sala[[#This Row],[Monto Total de la Cuenta]]</f>
        <v>343.01</v>
      </c>
      <c r="R81" t="str">
        <f t="shared" si="1"/>
        <v>Plato_9,  Plato_11,  Plato_3,  Plato_13</v>
      </c>
      <c r="S81" s="2" t="s">
        <v>56</v>
      </c>
      <c r="T81" s="2" t="s">
        <v>13</v>
      </c>
      <c r="U81" s="2" t="s">
        <v>63</v>
      </c>
      <c r="V81" s="2" t="s">
        <v>72</v>
      </c>
      <c r="W81" s="2" t="s">
        <v>65</v>
      </c>
      <c r="X81" t="str" cm="1">
        <f t="array" ref="X81">_xlfn.CONCAT(_xlfn._xlws.FILTER(Tabla_cocina[Nombre del Plato], Tabla_cocina[Numero de Orden]=Tabla_Sala[[#This Row],[Número de Orden]]), "")</f>
        <v>Plato_9Plato_11Plato_3Plato_13</v>
      </c>
      <c r="Y81" s="18" t="b">
        <f>IF(Tabla_Sala[[#This Row],[Tiempo de Degustacion]]&gt;0,TRUE,FALSE)</f>
        <v>1</v>
      </c>
    </row>
    <row r="82" spans="1:25" x14ac:dyDescent="0.3">
      <c r="A82" s="2">
        <v>80</v>
      </c>
      <c r="B82" s="2">
        <v>18</v>
      </c>
      <c r="C82" s="2" t="s">
        <v>189</v>
      </c>
      <c r="D82" s="4">
        <v>6</v>
      </c>
      <c r="E82" s="15">
        <f>Tabla_Sala[[#This Row],[Hora de Salida]]</f>
        <v>45017.156944444447</v>
      </c>
      <c r="F82" s="16">
        <v>45017.093055555553</v>
      </c>
      <c r="G82" s="16">
        <v>45017.156944444447</v>
      </c>
      <c r="H82" s="16">
        <f>IF(Tabla_Sala[[#This Row],[Estado de la Mesa]]="Ocupada",(Tabla_Sala[[#This Row],[Hora de Salida]]-Tabla_Sala[[#This Row],[Hora de Llegada]]) + 15/1440, Tabla_Sala[[#This Row],[Hora de Salida]]-Tabla_Sala[[#This Row],[Hora de Llegada]])</f>
        <v>6.3888888893416151E-2</v>
      </c>
      <c r="I82" s="16">
        <f>SUMIFS(Tabla_cocina[minutos preparacion],Tabla_cocina[Numero de Orden],Tabla_Sala[[#This Row],[Número de Orden]])</f>
        <v>4.6527777777777779E-2</v>
      </c>
      <c r="J82" s="16">
        <f>IF(Tabla_Sala[[#This Row],[Tiempo de Permanencia]]-Tabla_Sala[[#This Row],[Tiempo Preparacion]] &gt; 0, Tabla_Sala[[#This Row],[Tiempo de Permanencia]]-Tabla_Sala[[#This Row],[Tiempo Preparacion]], 0)</f>
        <v>1.7361111115638372E-2</v>
      </c>
      <c r="K82" s="2" t="s">
        <v>117</v>
      </c>
      <c r="L82" s="2" t="s">
        <v>40</v>
      </c>
      <c r="M82" s="2" t="s">
        <v>47</v>
      </c>
      <c r="N82" s="5">
        <v>39.049999999999997</v>
      </c>
      <c r="O82" s="2" t="s">
        <v>48</v>
      </c>
      <c r="P82" s="7">
        <f>SUMIFS(Tabla_cocina[Ganancia Bruta],Tabla_cocina[Numero de Orden],Tabla_Sala[[#This Row],[Número de Orden]])</f>
        <v>121</v>
      </c>
      <c r="Q82" s="7">
        <f>Tabla_Sala[[#This Row],[Propina]]+Tabla_Sala[[#This Row],[Monto Total de la Cuenta]]</f>
        <v>160.05000000000001</v>
      </c>
      <c r="R82" t="str">
        <f t="shared" si="1"/>
        <v>Plato_5,  Plato_9,  Plato_7</v>
      </c>
      <c r="S82" s="2" t="s">
        <v>56</v>
      </c>
      <c r="T82" s="2" t="s">
        <v>19</v>
      </c>
      <c r="U82" s="2" t="s">
        <v>75</v>
      </c>
      <c r="V82" s="2" t="s">
        <v>59</v>
      </c>
      <c r="X82" t="str" cm="1">
        <f t="array" ref="X82">_xlfn.CONCAT(_xlfn._xlws.FILTER(Tabla_cocina[Nombre del Plato], Tabla_cocina[Numero de Orden]=Tabla_Sala[[#This Row],[Número de Orden]]), "")</f>
        <v>Plato_5Plato_9Plato_7</v>
      </c>
      <c r="Y82" s="18" t="b">
        <f>IF(Tabla_Sala[[#This Row],[Tiempo de Degustacion]]&gt;0,TRUE,FALSE)</f>
        <v>1</v>
      </c>
    </row>
    <row r="83" spans="1:25" x14ac:dyDescent="0.3">
      <c r="A83" s="2">
        <v>81</v>
      </c>
      <c r="B83" s="2">
        <v>17</v>
      </c>
      <c r="C83" s="2" t="s">
        <v>190</v>
      </c>
      <c r="D83" s="4">
        <v>4</v>
      </c>
      <c r="E83" s="15">
        <f>Tabla_Sala[[#This Row],[Hora de Salida]]</f>
        <v>45017.271527777775</v>
      </c>
      <c r="F83" s="16">
        <v>45017.152777777781</v>
      </c>
      <c r="G83" s="16">
        <v>45017.271527777775</v>
      </c>
      <c r="H83" s="16">
        <f>IF(Tabla_Sala[[#This Row],[Estado de la Mesa]]="Ocupada",(Tabla_Sala[[#This Row],[Hora de Salida]]-Tabla_Sala[[#This Row],[Hora de Llegada]]) + 15/1440, Tabla_Sala[[#This Row],[Hora de Salida]]-Tabla_Sala[[#This Row],[Hora de Llegada]])</f>
        <v>0.12916666666084589</v>
      </c>
      <c r="I83" s="16">
        <f>SUMIFS(Tabla_cocina[minutos preparacion],Tabla_cocina[Numero de Orden],Tabla_Sala[[#This Row],[Número de Orden]])</f>
        <v>4.0972222222222222E-2</v>
      </c>
      <c r="J83" s="16">
        <f>IF(Tabla_Sala[[#This Row],[Tiempo de Permanencia]]-Tabla_Sala[[#This Row],[Tiempo Preparacion]] &gt; 0, Tabla_Sala[[#This Row],[Tiempo de Permanencia]]-Tabla_Sala[[#This Row],[Tiempo Preparacion]], 0)</f>
        <v>8.8194444438623676E-2</v>
      </c>
      <c r="K83" s="2" t="s">
        <v>115</v>
      </c>
      <c r="L83" s="2" t="s">
        <v>54</v>
      </c>
      <c r="M83" s="2" t="s">
        <v>47</v>
      </c>
      <c r="N83" s="5">
        <v>23.69</v>
      </c>
      <c r="O83" s="2" t="s">
        <v>55</v>
      </c>
      <c r="P83" s="7">
        <f>SUMIFS(Tabla_cocina[Ganancia Bruta],Tabla_cocina[Numero de Orden],Tabla_Sala[[#This Row],[Número de Orden]])</f>
        <v>62</v>
      </c>
      <c r="Q83" s="7">
        <f>Tabla_Sala[[#This Row],[Propina]]+Tabla_Sala[[#This Row],[Monto Total de la Cuenta]]</f>
        <v>85.69</v>
      </c>
      <c r="R83" t="str">
        <f t="shared" si="1"/>
        <v>Plato_17</v>
      </c>
      <c r="S83" s="2" t="s">
        <v>61</v>
      </c>
      <c r="T83" s="2" t="s">
        <v>9</v>
      </c>
      <c r="U83" s="2"/>
      <c r="X83" t="str" cm="1">
        <f t="array" ref="X83">_xlfn.CONCAT(_xlfn._xlws.FILTER(Tabla_cocina[Nombre del Plato], Tabla_cocina[Numero de Orden]=Tabla_Sala[[#This Row],[Número de Orden]]), "")</f>
        <v>Plato_17</v>
      </c>
      <c r="Y83" s="18" t="b">
        <f>IF(Tabla_Sala[[#This Row],[Tiempo de Degustacion]]&gt;0,TRUE,FALSE)</f>
        <v>1</v>
      </c>
    </row>
    <row r="84" spans="1:25" x14ac:dyDescent="0.3">
      <c r="A84" s="2">
        <v>82</v>
      </c>
      <c r="B84" s="2">
        <v>16</v>
      </c>
      <c r="C84" s="2" t="s">
        <v>191</v>
      </c>
      <c r="D84" s="4">
        <v>3</v>
      </c>
      <c r="E84" s="15">
        <f>Tabla_Sala[[#This Row],[Hora de Salida]]</f>
        <v>45017.298611111109</v>
      </c>
      <c r="F84" s="16">
        <v>45017.142361111109</v>
      </c>
      <c r="G84" s="16">
        <v>45017.298611111109</v>
      </c>
      <c r="H84" s="16">
        <f>IF(Tabla_Sala[[#This Row],[Estado de la Mesa]]="Ocupada",(Tabla_Sala[[#This Row],[Hora de Salida]]-Tabla_Sala[[#This Row],[Hora de Llegada]]) + 15/1440, Tabla_Sala[[#This Row],[Hora de Salida]]-Tabla_Sala[[#This Row],[Hora de Llegada]])</f>
        <v>0.15625</v>
      </c>
      <c r="I84" s="16">
        <f>SUMIFS(Tabla_cocina[minutos preparacion],Tabla_cocina[Numero de Orden],Tabla_Sala[[#This Row],[Número de Orden]])</f>
        <v>1.3194444444444444E-2</v>
      </c>
      <c r="J84" s="16">
        <f>IF(Tabla_Sala[[#This Row],[Tiempo de Permanencia]]-Tabla_Sala[[#This Row],[Tiempo Preparacion]] &gt; 0, Tabla_Sala[[#This Row],[Tiempo de Permanencia]]-Tabla_Sala[[#This Row],[Tiempo Preparacion]], 0)</f>
        <v>0.14305555555555555</v>
      </c>
      <c r="K84" s="2" t="s">
        <v>115</v>
      </c>
      <c r="L84" s="2" t="s">
        <v>44</v>
      </c>
      <c r="M84" s="2" t="s">
        <v>47</v>
      </c>
      <c r="N84" s="5">
        <v>38.6</v>
      </c>
      <c r="O84" s="2" t="s">
        <v>48</v>
      </c>
      <c r="P84" s="7">
        <f>SUMIFS(Tabla_cocina[Ganancia Bruta],Tabla_cocina[Numero de Orden],Tabla_Sala[[#This Row],[Número de Orden]])</f>
        <v>80</v>
      </c>
      <c r="Q84" s="7">
        <f>Tabla_Sala[[#This Row],[Propina]]+Tabla_Sala[[#This Row],[Monto Total de la Cuenta]]</f>
        <v>118.6</v>
      </c>
      <c r="R84" t="str">
        <f t="shared" si="1"/>
        <v>Plato_1,  Plato_2</v>
      </c>
      <c r="S84" s="2" t="s">
        <v>52</v>
      </c>
      <c r="T84" s="2" t="s">
        <v>26</v>
      </c>
      <c r="U84" s="2" t="s">
        <v>79</v>
      </c>
      <c r="X84" t="str" cm="1">
        <f t="array" ref="X84">_xlfn.CONCAT(_xlfn._xlws.FILTER(Tabla_cocina[Nombre del Plato], Tabla_cocina[Numero de Orden]=Tabla_Sala[[#This Row],[Número de Orden]]), "")</f>
        <v>Plato_1Plato_2</v>
      </c>
      <c r="Y84" s="18" t="b">
        <f>IF(Tabla_Sala[[#This Row],[Tiempo de Degustacion]]&gt;0,TRUE,FALSE)</f>
        <v>1</v>
      </c>
    </row>
    <row r="85" spans="1:25" x14ac:dyDescent="0.3">
      <c r="A85" s="2">
        <v>83</v>
      </c>
      <c r="B85" s="2">
        <v>15</v>
      </c>
      <c r="C85" s="2" t="s">
        <v>192</v>
      </c>
      <c r="D85" s="4">
        <v>1</v>
      </c>
      <c r="E85" s="15">
        <f>Tabla_Sala[[#This Row],[Hora de Salida]]</f>
        <v>45017.277083333334</v>
      </c>
      <c r="F85" s="16">
        <v>45017.154166666667</v>
      </c>
      <c r="G85" s="16">
        <v>45017.277083333334</v>
      </c>
      <c r="H85" s="16">
        <f>IF(Tabla_Sala[[#This Row],[Estado de la Mesa]]="Ocupada",(Tabla_Sala[[#This Row],[Hora de Salida]]-Tabla_Sala[[#This Row],[Hora de Llegada]]) + 15/1440, Tabla_Sala[[#This Row],[Hora de Salida]]-Tabla_Sala[[#This Row],[Hora de Llegada]])</f>
        <v>0.13333333333381839</v>
      </c>
      <c r="I85" s="16">
        <f>SUMIFS(Tabla_cocina[minutos preparacion],Tabla_cocina[Numero de Orden],Tabla_Sala[[#This Row],[Número de Orden]])</f>
        <v>6.5277777777777782E-2</v>
      </c>
      <c r="J85" s="16">
        <f>IF(Tabla_Sala[[#This Row],[Tiempo de Permanencia]]-Tabla_Sala[[#This Row],[Tiempo Preparacion]] &gt; 0, Tabla_Sala[[#This Row],[Tiempo de Permanencia]]-Tabla_Sala[[#This Row],[Tiempo Preparacion]], 0)</f>
        <v>6.8055555556040606E-2</v>
      </c>
      <c r="K85" s="2" t="s">
        <v>111</v>
      </c>
      <c r="L85" s="2" t="s">
        <v>54</v>
      </c>
      <c r="M85" s="2" t="s">
        <v>47</v>
      </c>
      <c r="N85" s="5">
        <v>24.94</v>
      </c>
      <c r="O85" s="2" t="s">
        <v>55</v>
      </c>
      <c r="P85" s="7">
        <f>SUMIFS(Tabla_cocina[Ganancia Bruta],Tabla_cocina[Numero de Orden],Tabla_Sala[[#This Row],[Número de Orden]])</f>
        <v>170</v>
      </c>
      <c r="Q85" s="7">
        <f>Tabla_Sala[[#This Row],[Propina]]+Tabla_Sala[[#This Row],[Monto Total de la Cuenta]]</f>
        <v>194.94</v>
      </c>
      <c r="R85" t="str">
        <f t="shared" si="1"/>
        <v>Plato_6,  Plato_3,  Plato_15</v>
      </c>
      <c r="S85" s="2" t="s">
        <v>76</v>
      </c>
      <c r="T85" s="2" t="s">
        <v>10</v>
      </c>
      <c r="U85" s="2" t="s">
        <v>72</v>
      </c>
      <c r="V85" s="2" t="s">
        <v>73</v>
      </c>
      <c r="X85" t="str" cm="1">
        <f t="array" ref="X85">_xlfn.CONCAT(_xlfn._xlws.FILTER(Tabla_cocina[Nombre del Plato], Tabla_cocina[Numero de Orden]=Tabla_Sala[[#This Row],[Número de Orden]]), "")</f>
        <v>Plato_6Plato_3Plato_15</v>
      </c>
      <c r="Y85" s="18" t="b">
        <f>IF(Tabla_Sala[[#This Row],[Tiempo de Degustacion]]&gt;0,TRUE,FALSE)</f>
        <v>1</v>
      </c>
    </row>
    <row r="86" spans="1:25" x14ac:dyDescent="0.3">
      <c r="A86" s="2">
        <v>84</v>
      </c>
      <c r="B86" s="2">
        <v>19</v>
      </c>
      <c r="C86" s="2" t="s">
        <v>193</v>
      </c>
      <c r="D86" s="4">
        <v>5</v>
      </c>
      <c r="E86" s="15">
        <f>Tabla_Sala[[#This Row],[Hora de Salida]]</f>
        <v>45017.137499999997</v>
      </c>
      <c r="F86" s="16">
        <v>45017.070833333331</v>
      </c>
      <c r="G86" s="16">
        <v>45017.137499999997</v>
      </c>
      <c r="H86" s="16">
        <f>IF(Tabla_Sala[[#This Row],[Estado de la Mesa]]="Ocupada",(Tabla_Sala[[#This Row],[Hora de Salida]]-Tabla_Sala[[#This Row],[Hora de Llegada]]) + 15/1440, Tabla_Sala[[#This Row],[Hora de Salida]]-Tabla_Sala[[#This Row],[Hora de Llegada]])</f>
        <v>7.708333333236321E-2</v>
      </c>
      <c r="I86" s="16">
        <f>SUMIFS(Tabla_cocina[minutos preparacion],Tabla_cocina[Numero de Orden],Tabla_Sala[[#This Row],[Número de Orden]])</f>
        <v>6.9444444444444441E-3</v>
      </c>
      <c r="J86" s="16">
        <f>IF(Tabla_Sala[[#This Row],[Tiempo de Permanencia]]-Tabla_Sala[[#This Row],[Tiempo Preparacion]] &gt; 0, Tabla_Sala[[#This Row],[Tiempo de Permanencia]]-Tabla_Sala[[#This Row],[Tiempo Preparacion]], 0)</f>
        <v>7.0138888887918763E-2</v>
      </c>
      <c r="K86" s="2" t="s">
        <v>117</v>
      </c>
      <c r="L86" s="2" t="s">
        <v>40</v>
      </c>
      <c r="M86" s="2" t="s">
        <v>47</v>
      </c>
      <c r="N86" s="5">
        <v>15.11</v>
      </c>
      <c r="O86" s="2" t="s">
        <v>55</v>
      </c>
      <c r="P86" s="7">
        <f>SUMIFS(Tabla_cocina[Ganancia Bruta],Tabla_cocina[Numero de Orden],Tabla_Sala[[#This Row],[Número de Orden]])</f>
        <v>60</v>
      </c>
      <c r="Q86" s="7">
        <f>Tabla_Sala[[#This Row],[Propina]]+Tabla_Sala[[#This Row],[Monto Total de la Cuenta]]</f>
        <v>75.11</v>
      </c>
      <c r="R86" t="str">
        <f t="shared" si="1"/>
        <v>Plato_2</v>
      </c>
      <c r="S86" s="2" t="s">
        <v>53</v>
      </c>
      <c r="T86" s="2" t="s">
        <v>7</v>
      </c>
      <c r="U86" s="2"/>
      <c r="X86" t="str" cm="1">
        <f t="array" ref="X86">_xlfn.CONCAT(_xlfn._xlws.FILTER(Tabla_cocina[Nombre del Plato], Tabla_cocina[Numero de Orden]=Tabla_Sala[[#This Row],[Número de Orden]]), "")</f>
        <v>Plato_2</v>
      </c>
      <c r="Y86" s="18" t="b">
        <f>IF(Tabla_Sala[[#This Row],[Tiempo de Degustacion]]&gt;0,TRUE,FALSE)</f>
        <v>1</v>
      </c>
    </row>
    <row r="87" spans="1:25" x14ac:dyDescent="0.3">
      <c r="A87" s="2">
        <v>85</v>
      </c>
      <c r="B87" s="2">
        <v>8</v>
      </c>
      <c r="C87" s="2" t="s">
        <v>194</v>
      </c>
      <c r="D87" s="4">
        <v>3</v>
      </c>
      <c r="E87" s="15">
        <f>Tabla_Sala[[#This Row],[Hora de Salida]]</f>
        <v>45017.188194444447</v>
      </c>
      <c r="F87" s="16">
        <v>45017.107638888891</v>
      </c>
      <c r="G87" s="16">
        <v>45017.188194444447</v>
      </c>
      <c r="H87" s="16">
        <f>IF(Tabla_Sala[[#This Row],[Estado de la Mesa]]="Ocupada",(Tabla_Sala[[#This Row],[Hora de Salida]]-Tabla_Sala[[#This Row],[Hora de Llegada]]) + 15/1440, Tabla_Sala[[#This Row],[Hora de Salida]]-Tabla_Sala[[#This Row],[Hora de Llegada]])</f>
        <v>8.0555555556202307E-2</v>
      </c>
      <c r="I87" s="16">
        <f>SUMIFS(Tabla_cocina[minutos preparacion],Tabla_cocina[Numero de Orden],Tabla_Sala[[#This Row],[Número de Orden]])</f>
        <v>9.8611111111111108E-2</v>
      </c>
      <c r="J87" s="16">
        <f>IF(Tabla_Sala[[#This Row],[Tiempo de Permanencia]]-Tabla_Sala[[#This Row],[Tiempo Preparacion]] &gt; 0, Tabla_Sala[[#This Row],[Tiempo de Permanencia]]-Tabla_Sala[[#This Row],[Tiempo Preparacion]], 0)</f>
        <v>0</v>
      </c>
      <c r="K87" s="2" t="s">
        <v>113</v>
      </c>
      <c r="L87" s="2" t="s">
        <v>54</v>
      </c>
      <c r="M87" s="2" t="s">
        <v>47</v>
      </c>
      <c r="N87" s="5">
        <v>45.96</v>
      </c>
      <c r="O87" s="2" t="s">
        <v>48</v>
      </c>
      <c r="P87" s="7">
        <f>SUMIFS(Tabla_cocina[Ganancia Bruta],Tabla_cocina[Numero de Orden],Tabla_Sala[[#This Row],[Número de Orden]])</f>
        <v>208</v>
      </c>
      <c r="Q87" s="7">
        <f>Tabla_Sala[[#This Row],[Propina]]+Tabla_Sala[[#This Row],[Monto Total de la Cuenta]]</f>
        <v>253.96</v>
      </c>
      <c r="R87" t="str">
        <f t="shared" si="1"/>
        <v>Plato_16,  Plato_19,  Plato_3,  Plato_15</v>
      </c>
      <c r="S87" s="2" t="s">
        <v>66</v>
      </c>
      <c r="T87" s="2" t="s">
        <v>15</v>
      </c>
      <c r="U87" s="2" t="s">
        <v>51</v>
      </c>
      <c r="V87" s="2" t="s">
        <v>72</v>
      </c>
      <c r="W87" s="2" t="s">
        <v>73</v>
      </c>
      <c r="X87" t="str" cm="1">
        <f t="array" ref="X87">_xlfn.CONCAT(_xlfn._xlws.FILTER(Tabla_cocina[Nombre del Plato], Tabla_cocina[Numero de Orden]=Tabla_Sala[[#This Row],[Número de Orden]]), "")</f>
        <v>Plato_16Plato_19Plato_3Plato_15</v>
      </c>
      <c r="Y87" s="18" t="b">
        <f>IF(Tabla_Sala[[#This Row],[Tiempo de Degustacion]]&gt;0,TRUE,FALSE)</f>
        <v>0</v>
      </c>
    </row>
    <row r="88" spans="1:25" x14ac:dyDescent="0.3">
      <c r="A88" s="2">
        <v>86</v>
      </c>
      <c r="B88" s="2">
        <v>20</v>
      </c>
      <c r="C88" s="2" t="s">
        <v>195</v>
      </c>
      <c r="D88" s="4">
        <v>3</v>
      </c>
      <c r="E88" s="15">
        <f>Tabla_Sala[[#This Row],[Hora de Salida]]</f>
        <v>45017.088888888888</v>
      </c>
      <c r="F88" s="16">
        <v>45017.001388888886</v>
      </c>
      <c r="G88" s="16">
        <v>45017.088888888888</v>
      </c>
      <c r="H88" s="16">
        <f>IF(Tabla_Sala[[#This Row],[Estado de la Mesa]]="Ocupada",(Tabla_Sala[[#This Row],[Hora de Salida]]-Tabla_Sala[[#This Row],[Hora de Llegada]]) + 15/1440, Tabla_Sala[[#This Row],[Hora de Salida]]-Tabla_Sala[[#This Row],[Hora de Llegada]])</f>
        <v>8.7500000001455192E-2</v>
      </c>
      <c r="I88" s="16">
        <f>SUMIFS(Tabla_cocina[minutos preparacion],Tabla_cocina[Numero de Orden],Tabla_Sala[[#This Row],[Número de Orden]])</f>
        <v>5.5555555555555558E-3</v>
      </c>
      <c r="J88" s="16">
        <f>IF(Tabla_Sala[[#This Row],[Tiempo de Permanencia]]-Tabla_Sala[[#This Row],[Tiempo Preparacion]] &gt; 0, Tabla_Sala[[#This Row],[Tiempo de Permanencia]]-Tabla_Sala[[#This Row],[Tiempo Preparacion]], 0)</f>
        <v>8.1944444445899642E-2</v>
      </c>
      <c r="K88" s="2" t="s">
        <v>115</v>
      </c>
      <c r="L88" s="2" t="s">
        <v>40</v>
      </c>
      <c r="M88" s="2" t="s">
        <v>41</v>
      </c>
      <c r="N88" s="5">
        <v>11.84</v>
      </c>
      <c r="O88" s="2" t="s">
        <v>48</v>
      </c>
      <c r="P88" s="7">
        <f>SUMIFS(Tabla_cocina[Ganancia Bruta],Tabla_cocina[Numero de Orden],Tabla_Sala[[#This Row],[Número de Orden]])</f>
        <v>50</v>
      </c>
      <c r="Q88" s="7">
        <f>Tabla_Sala[[#This Row],[Propina]]+Tabla_Sala[[#This Row],[Monto Total de la Cuenta]]</f>
        <v>61.84</v>
      </c>
      <c r="R88" t="str">
        <f t="shared" si="1"/>
        <v>Plato_1</v>
      </c>
      <c r="S88" s="2" t="s">
        <v>43</v>
      </c>
      <c r="T88" s="2" t="s">
        <v>26</v>
      </c>
      <c r="U88" s="2"/>
      <c r="X88" t="str" cm="1">
        <f t="array" ref="X88">_xlfn.CONCAT(_xlfn._xlws.FILTER(Tabla_cocina[Nombre del Plato], Tabla_cocina[Numero de Orden]=Tabla_Sala[[#This Row],[Número de Orden]]), "")</f>
        <v>Plato_1</v>
      </c>
      <c r="Y88" s="18" t="b">
        <f>IF(Tabla_Sala[[#This Row],[Tiempo de Degustacion]]&gt;0,TRUE,FALSE)</f>
        <v>1</v>
      </c>
    </row>
    <row r="89" spans="1:25" x14ac:dyDescent="0.3">
      <c r="A89" s="2">
        <v>87</v>
      </c>
      <c r="B89" s="2">
        <v>3</v>
      </c>
      <c r="C89" s="2" t="s">
        <v>196</v>
      </c>
      <c r="D89" s="4">
        <v>2</v>
      </c>
      <c r="E89" s="15">
        <f>Tabla_Sala[[#This Row],[Hora de Salida]]</f>
        <v>45017.137499999997</v>
      </c>
      <c r="F89" s="16">
        <v>45017.073611111111</v>
      </c>
      <c r="G89" s="16">
        <v>45017.137499999997</v>
      </c>
      <c r="H89" s="16">
        <f>IF(Tabla_Sala[[#This Row],[Estado de la Mesa]]="Ocupada",(Tabla_Sala[[#This Row],[Hora de Salida]]-Tabla_Sala[[#This Row],[Hora de Llegada]]) + 15/1440, Tabla_Sala[[#This Row],[Hora de Salida]]-Tabla_Sala[[#This Row],[Hora de Llegada]])</f>
        <v>7.4305555552806865E-2</v>
      </c>
      <c r="I89" s="16">
        <f>SUMIFS(Tabla_cocina[minutos preparacion],Tabla_cocina[Numero de Orden],Tabla_Sala[[#This Row],[Número de Orden]])</f>
        <v>4.9305555555555561E-2</v>
      </c>
      <c r="J89" s="16">
        <f>IF(Tabla_Sala[[#This Row],[Tiempo de Permanencia]]-Tabla_Sala[[#This Row],[Tiempo Preparacion]] &gt; 0, Tabla_Sala[[#This Row],[Tiempo de Permanencia]]-Tabla_Sala[[#This Row],[Tiempo Preparacion]], 0)</f>
        <v>2.4999999997251304E-2</v>
      </c>
      <c r="K89" s="2" t="s">
        <v>117</v>
      </c>
      <c r="L89" s="2" t="s">
        <v>40</v>
      </c>
      <c r="M89" s="2" t="s">
        <v>47</v>
      </c>
      <c r="N89" s="5">
        <v>29.46</v>
      </c>
      <c r="O89" s="2" t="s">
        <v>55</v>
      </c>
      <c r="P89" s="7">
        <f>SUMIFS(Tabla_cocina[Ganancia Bruta],Tabla_cocina[Numero de Orden],Tabla_Sala[[#This Row],[Número de Orden]])</f>
        <v>99</v>
      </c>
      <c r="Q89" s="7">
        <f>Tabla_Sala[[#This Row],[Propina]]+Tabla_Sala[[#This Row],[Monto Total de la Cuenta]]</f>
        <v>128.46</v>
      </c>
      <c r="R89" t="str">
        <f t="shared" si="1"/>
        <v>Plato_4,  Plato_15,  Plato_17</v>
      </c>
      <c r="S89" s="2" t="s">
        <v>56</v>
      </c>
      <c r="T89" s="2" t="s">
        <v>24</v>
      </c>
      <c r="U89" s="2" t="s">
        <v>73</v>
      </c>
      <c r="V89" s="2" t="s">
        <v>50</v>
      </c>
      <c r="X89" t="str" cm="1">
        <f t="array" ref="X89">_xlfn.CONCAT(_xlfn._xlws.FILTER(Tabla_cocina[Nombre del Plato], Tabla_cocina[Numero de Orden]=Tabla_Sala[[#This Row],[Número de Orden]]), "")</f>
        <v>Plato_4Plato_15Plato_17</v>
      </c>
      <c r="Y89" s="18" t="b">
        <f>IF(Tabla_Sala[[#This Row],[Tiempo de Degustacion]]&gt;0,TRUE,FALSE)</f>
        <v>1</v>
      </c>
    </row>
    <row r="90" spans="1:25" x14ac:dyDescent="0.3">
      <c r="A90" s="2">
        <v>88</v>
      </c>
      <c r="B90" s="2">
        <v>18</v>
      </c>
      <c r="C90" s="2" t="s">
        <v>197</v>
      </c>
      <c r="D90" s="4">
        <v>1</v>
      </c>
      <c r="E90" s="15">
        <f>Tabla_Sala[[#This Row],[Hora de Salida]]</f>
        <v>45017.277777777781</v>
      </c>
      <c r="F90" s="16">
        <v>45017.145833333336</v>
      </c>
      <c r="G90" s="16">
        <v>45017.277777777781</v>
      </c>
      <c r="H90" s="16">
        <f>IF(Tabla_Sala[[#This Row],[Estado de la Mesa]]="Ocupada",(Tabla_Sala[[#This Row],[Hora de Salida]]-Tabla_Sala[[#This Row],[Hora de Llegada]]) + 15/1440, Tabla_Sala[[#This Row],[Hora de Salida]]-Tabla_Sala[[#This Row],[Hora de Llegada]])</f>
        <v>0.13194444444525288</v>
      </c>
      <c r="I90" s="16">
        <f>SUMIFS(Tabla_cocina[minutos preparacion],Tabla_cocina[Numero de Orden],Tabla_Sala[[#This Row],[Número de Orden]])</f>
        <v>8.1249999999999989E-2</v>
      </c>
      <c r="J90" s="16">
        <f>IF(Tabla_Sala[[#This Row],[Tiempo de Permanencia]]-Tabla_Sala[[#This Row],[Tiempo Preparacion]] &gt; 0, Tabla_Sala[[#This Row],[Tiempo de Permanencia]]-Tabla_Sala[[#This Row],[Tiempo Preparacion]], 0)</f>
        <v>5.0694444445252895E-2</v>
      </c>
      <c r="K90" s="2" t="s">
        <v>117</v>
      </c>
      <c r="L90" s="2" t="s">
        <v>40</v>
      </c>
      <c r="M90" s="2" t="s">
        <v>41</v>
      </c>
      <c r="N90" s="5">
        <v>23.93</v>
      </c>
      <c r="O90" s="2" t="s">
        <v>42</v>
      </c>
      <c r="P90" s="7">
        <f>SUMIFS(Tabla_cocina[Ganancia Bruta],Tabla_cocina[Numero de Orden],Tabla_Sala[[#This Row],[Número de Orden]])</f>
        <v>123</v>
      </c>
      <c r="Q90" s="7">
        <f>Tabla_Sala[[#This Row],[Propina]]+Tabla_Sala[[#This Row],[Monto Total de la Cuenta]]</f>
        <v>146.93</v>
      </c>
      <c r="R90" t="str">
        <f t="shared" si="1"/>
        <v>Plato_20,  Plato_12,  Plato_10</v>
      </c>
      <c r="S90" s="2" t="s">
        <v>66</v>
      </c>
      <c r="T90" s="2" t="s">
        <v>11</v>
      </c>
      <c r="U90" s="2" t="s">
        <v>60</v>
      </c>
      <c r="V90" s="2" t="s">
        <v>69</v>
      </c>
      <c r="X90" t="str" cm="1">
        <f t="array" ref="X90">_xlfn.CONCAT(_xlfn._xlws.FILTER(Tabla_cocina[Nombre del Plato], Tabla_cocina[Numero de Orden]=Tabla_Sala[[#This Row],[Número de Orden]]), "")</f>
        <v>Plato_20Plato_12Plato_10</v>
      </c>
      <c r="Y90" s="18" t="b">
        <f>IF(Tabla_Sala[[#This Row],[Tiempo de Degustacion]]&gt;0,TRUE,FALSE)</f>
        <v>1</v>
      </c>
    </row>
    <row r="91" spans="1:25" x14ac:dyDescent="0.3">
      <c r="A91" s="2">
        <v>89</v>
      </c>
      <c r="B91" s="2">
        <v>11</v>
      </c>
      <c r="C91" s="2" t="s">
        <v>171</v>
      </c>
      <c r="D91" s="4">
        <v>4</v>
      </c>
      <c r="E91" s="15">
        <f>Tabla_Sala[[#This Row],[Hora de Salida]]</f>
        <v>45017.09652777778</v>
      </c>
      <c r="F91" s="16">
        <v>45017.029166666667</v>
      </c>
      <c r="G91" s="16">
        <v>45017.09652777778</v>
      </c>
      <c r="H91" s="16">
        <f>IF(Tabla_Sala[[#This Row],[Estado de la Mesa]]="Ocupada",(Tabla_Sala[[#This Row],[Hora de Salida]]-Tabla_Sala[[#This Row],[Hora de Llegada]]) + 15/1440, Tabla_Sala[[#This Row],[Hora de Salida]]-Tabla_Sala[[#This Row],[Hora de Llegada]])</f>
        <v>6.7361111112404615E-2</v>
      </c>
      <c r="I91" s="16">
        <f>SUMIFS(Tabla_cocina[minutos preparacion],Tabla_cocina[Numero de Orden],Tabla_Sala[[#This Row],[Número de Orden]])</f>
        <v>9.8611111111111108E-2</v>
      </c>
      <c r="J91" s="16">
        <f>IF(Tabla_Sala[[#This Row],[Tiempo de Permanencia]]-Tabla_Sala[[#This Row],[Tiempo Preparacion]] &gt; 0, Tabla_Sala[[#This Row],[Tiempo de Permanencia]]-Tabla_Sala[[#This Row],[Tiempo Preparacion]], 0)</f>
        <v>0</v>
      </c>
      <c r="K91" s="2" t="s">
        <v>115</v>
      </c>
      <c r="L91" s="2" t="s">
        <v>44</v>
      </c>
      <c r="M91" s="2" t="s">
        <v>41</v>
      </c>
      <c r="N91" s="5">
        <v>12.28</v>
      </c>
      <c r="O91" s="2" t="s">
        <v>48</v>
      </c>
      <c r="P91" s="7">
        <f>SUMIFS(Tabla_cocina[Ganancia Bruta],Tabla_cocina[Numero de Orden],Tabla_Sala[[#This Row],[Número de Orden]])</f>
        <v>159</v>
      </c>
      <c r="Q91" s="7">
        <f>Tabla_Sala[[#This Row],[Propina]]+Tabla_Sala[[#This Row],[Monto Total de la Cuenta]]</f>
        <v>171.28</v>
      </c>
      <c r="R91" t="str">
        <f t="shared" si="1"/>
        <v>Plato_14,  Plato_18,  Plato_5</v>
      </c>
      <c r="S91" s="2" t="s">
        <v>61</v>
      </c>
      <c r="T91" s="2" t="s">
        <v>22</v>
      </c>
      <c r="U91" s="2" t="s">
        <v>74</v>
      </c>
      <c r="V91" s="2" t="s">
        <v>78</v>
      </c>
      <c r="X91" t="str" cm="1">
        <f t="array" ref="X91">_xlfn.CONCAT(_xlfn._xlws.FILTER(Tabla_cocina[Nombre del Plato], Tabla_cocina[Numero de Orden]=Tabla_Sala[[#This Row],[Número de Orden]]), "")</f>
        <v>Plato_14Plato_18Plato_5</v>
      </c>
      <c r="Y91" s="18" t="b">
        <f>IF(Tabla_Sala[[#This Row],[Tiempo de Degustacion]]&gt;0,TRUE,FALSE)</f>
        <v>0</v>
      </c>
    </row>
    <row r="92" spans="1:25" x14ac:dyDescent="0.3">
      <c r="A92" s="2">
        <v>90</v>
      </c>
      <c r="B92" s="2">
        <v>6</v>
      </c>
      <c r="C92" s="2" t="s">
        <v>198</v>
      </c>
      <c r="D92" s="4">
        <v>3</v>
      </c>
      <c r="E92" s="15">
        <f>Tabla_Sala[[#This Row],[Hora de Salida]]</f>
        <v>45017.134027777778</v>
      </c>
      <c r="F92" s="16">
        <v>45017.053472222222</v>
      </c>
      <c r="G92" s="16">
        <v>45017.134027777778</v>
      </c>
      <c r="H92" s="16">
        <f>IF(Tabla_Sala[[#This Row],[Estado de la Mesa]]="Ocupada",(Tabla_Sala[[#This Row],[Hora de Salida]]-Tabla_Sala[[#This Row],[Hora de Llegada]]) + 15/1440, Tabla_Sala[[#This Row],[Hora de Salida]]-Tabla_Sala[[#This Row],[Hora de Llegada]])</f>
        <v>8.0555555556202307E-2</v>
      </c>
      <c r="I92" s="16">
        <f>SUMIFS(Tabla_cocina[minutos preparacion],Tabla_cocina[Numero de Orden],Tabla_Sala[[#This Row],[Número de Orden]])</f>
        <v>3.3333333333333333E-2</v>
      </c>
      <c r="J92" s="16">
        <f>IF(Tabla_Sala[[#This Row],[Tiempo de Permanencia]]-Tabla_Sala[[#This Row],[Tiempo Preparacion]] &gt; 0, Tabla_Sala[[#This Row],[Tiempo de Permanencia]]-Tabla_Sala[[#This Row],[Tiempo Preparacion]], 0)</f>
        <v>4.7222222222868974E-2</v>
      </c>
      <c r="K92" s="2" t="s">
        <v>115</v>
      </c>
      <c r="L92" s="2" t="s">
        <v>40</v>
      </c>
      <c r="M92" s="2" t="s">
        <v>41</v>
      </c>
      <c r="N92" s="5">
        <v>30.69</v>
      </c>
      <c r="O92" s="2" t="s">
        <v>42</v>
      </c>
      <c r="P92" s="7">
        <f>SUMIFS(Tabla_cocina[Ganancia Bruta],Tabla_cocina[Numero de Orden],Tabla_Sala[[#This Row],[Número de Orden]])</f>
        <v>34</v>
      </c>
      <c r="Q92" s="7">
        <f>Tabla_Sala[[#This Row],[Propina]]+Tabla_Sala[[#This Row],[Monto Total de la Cuenta]]</f>
        <v>64.69</v>
      </c>
      <c r="R92" t="str">
        <f t="shared" si="1"/>
        <v>Plato_18</v>
      </c>
      <c r="S92" s="2" t="s">
        <v>66</v>
      </c>
      <c r="T92" s="2" t="s">
        <v>20</v>
      </c>
      <c r="U92" s="2"/>
      <c r="X92" t="str" cm="1">
        <f t="array" ref="X92">_xlfn.CONCAT(_xlfn._xlws.FILTER(Tabla_cocina[Nombre del Plato], Tabla_cocina[Numero de Orden]=Tabla_Sala[[#This Row],[Número de Orden]]), "")</f>
        <v>Plato_18</v>
      </c>
      <c r="Y92" s="18" t="b">
        <f>IF(Tabla_Sala[[#This Row],[Tiempo de Degustacion]]&gt;0,TRUE,FALSE)</f>
        <v>1</v>
      </c>
    </row>
    <row r="93" spans="1:25" x14ac:dyDescent="0.3">
      <c r="A93" s="2">
        <v>91</v>
      </c>
      <c r="B93" s="2">
        <v>1</v>
      </c>
      <c r="C93" s="2" t="s">
        <v>199</v>
      </c>
      <c r="D93" s="4">
        <v>5</v>
      </c>
      <c r="E93" s="15">
        <f>Tabla_Sala[[#This Row],[Hora de Salida]]</f>
        <v>45017.224999999999</v>
      </c>
      <c r="F93" s="16">
        <v>45017.151388888888</v>
      </c>
      <c r="G93" s="16">
        <v>45017.224999999999</v>
      </c>
      <c r="H93" s="16">
        <f>IF(Tabla_Sala[[#This Row],[Estado de la Mesa]]="Ocupada",(Tabla_Sala[[#This Row],[Hora de Salida]]-Tabla_Sala[[#This Row],[Hora de Llegada]]) + 15/1440, Tabla_Sala[[#This Row],[Hora de Salida]]-Tabla_Sala[[#This Row],[Hora de Llegada]])</f>
        <v>7.3611111110949423E-2</v>
      </c>
      <c r="I93" s="16">
        <f>SUMIFS(Tabla_cocina[minutos preparacion],Tabla_cocina[Numero de Orden],Tabla_Sala[[#This Row],[Número de Orden]])</f>
        <v>9.1666666666666674E-2</v>
      </c>
      <c r="J93" s="16">
        <f>IF(Tabla_Sala[[#This Row],[Tiempo de Permanencia]]-Tabla_Sala[[#This Row],[Tiempo Preparacion]] &gt; 0, Tabla_Sala[[#This Row],[Tiempo de Permanencia]]-Tabla_Sala[[#This Row],[Tiempo Preparacion]], 0)</f>
        <v>0</v>
      </c>
      <c r="K93" s="2" t="s">
        <v>115</v>
      </c>
      <c r="L93" s="2" t="s">
        <v>40</v>
      </c>
      <c r="M93" s="2" t="s">
        <v>47</v>
      </c>
      <c r="N93" s="5">
        <v>39.1</v>
      </c>
      <c r="O93" s="2" t="s">
        <v>42</v>
      </c>
      <c r="P93" s="7">
        <f>SUMIFS(Tabla_cocina[Ganancia Bruta],Tabla_cocina[Numero de Orden],Tabla_Sala[[#This Row],[Número de Orden]])</f>
        <v>293</v>
      </c>
      <c r="Q93" s="7">
        <f>Tabla_Sala[[#This Row],[Propina]]+Tabla_Sala[[#This Row],[Monto Total de la Cuenta]]</f>
        <v>332.1</v>
      </c>
      <c r="R93" t="str">
        <f t="shared" si="1"/>
        <v>Plato_8,  Plato_13,  Plato_5,  Plato_6</v>
      </c>
      <c r="S93" s="2" t="s">
        <v>43</v>
      </c>
      <c r="T93" s="2" t="s">
        <v>17</v>
      </c>
      <c r="U93" s="2" t="s">
        <v>65</v>
      </c>
      <c r="V93" s="2" t="s">
        <v>78</v>
      </c>
      <c r="W93" s="2" t="s">
        <v>77</v>
      </c>
      <c r="X93" t="str" cm="1">
        <f t="array" ref="X93">_xlfn.CONCAT(_xlfn._xlws.FILTER(Tabla_cocina[Nombre del Plato], Tabla_cocina[Numero de Orden]=Tabla_Sala[[#This Row],[Número de Orden]]), "")</f>
        <v>Plato_8Plato_13Plato_5Plato_6</v>
      </c>
      <c r="Y93" s="18" t="b">
        <f>IF(Tabla_Sala[[#This Row],[Tiempo de Degustacion]]&gt;0,TRUE,FALSE)</f>
        <v>0</v>
      </c>
    </row>
    <row r="94" spans="1:25" x14ac:dyDescent="0.3">
      <c r="A94" s="2">
        <v>92</v>
      </c>
      <c r="B94" s="2">
        <v>6</v>
      </c>
      <c r="C94" s="2" t="s">
        <v>200</v>
      </c>
      <c r="D94" s="4">
        <v>2</v>
      </c>
      <c r="E94" s="15">
        <f>Tabla_Sala[[#This Row],[Hora de Salida]]</f>
        <v>45017.256249999999</v>
      </c>
      <c r="F94" s="16">
        <v>45017.149305555555</v>
      </c>
      <c r="G94" s="16">
        <v>45017.256249999999</v>
      </c>
      <c r="H94" s="16">
        <f>IF(Tabla_Sala[[#This Row],[Estado de la Mesa]]="Ocupada",(Tabla_Sala[[#This Row],[Hora de Salida]]-Tabla_Sala[[#This Row],[Hora de Llegada]]) + 15/1440, Tabla_Sala[[#This Row],[Hora de Salida]]-Tabla_Sala[[#This Row],[Hora de Llegada]])</f>
        <v>0.10694444444379769</v>
      </c>
      <c r="I94" s="16">
        <f>SUMIFS(Tabla_cocina[minutos preparacion],Tabla_cocina[Numero de Orden],Tabla_Sala[[#This Row],[Número de Orden]])</f>
        <v>2.9166666666666667E-2</v>
      </c>
      <c r="J94" s="16">
        <f>IF(Tabla_Sala[[#This Row],[Tiempo de Permanencia]]-Tabla_Sala[[#This Row],[Tiempo Preparacion]] &gt; 0, Tabla_Sala[[#This Row],[Tiempo de Permanencia]]-Tabla_Sala[[#This Row],[Tiempo Preparacion]], 0)</f>
        <v>7.7777777777131019E-2</v>
      </c>
      <c r="K94" s="2" t="s">
        <v>113</v>
      </c>
      <c r="L94" s="2" t="s">
        <v>44</v>
      </c>
      <c r="M94" s="2" t="s">
        <v>47</v>
      </c>
      <c r="N94" s="5">
        <v>12.75</v>
      </c>
      <c r="O94" s="2" t="s">
        <v>48</v>
      </c>
      <c r="P94" s="7">
        <f>SUMIFS(Tabla_cocina[Ganancia Bruta],Tabla_cocina[Numero de Orden],Tabla_Sala[[#This Row],[Número de Orden]])</f>
        <v>82</v>
      </c>
      <c r="Q94" s="7">
        <f>Tabla_Sala[[#This Row],[Propina]]+Tabla_Sala[[#This Row],[Monto Total de la Cuenta]]</f>
        <v>94.75</v>
      </c>
      <c r="R94" t="str">
        <f t="shared" si="1"/>
        <v>Plato_9,  Plato_7</v>
      </c>
      <c r="S94" s="2" t="s">
        <v>56</v>
      </c>
      <c r="T94" s="2" t="s">
        <v>13</v>
      </c>
      <c r="U94" s="2" t="s">
        <v>59</v>
      </c>
      <c r="X94" t="str" cm="1">
        <f t="array" ref="X94">_xlfn.CONCAT(_xlfn._xlws.FILTER(Tabla_cocina[Nombre del Plato], Tabla_cocina[Numero de Orden]=Tabla_Sala[[#This Row],[Número de Orden]]), "")</f>
        <v>Plato_9Plato_7</v>
      </c>
      <c r="Y94" s="18" t="b">
        <f>IF(Tabla_Sala[[#This Row],[Tiempo de Degustacion]]&gt;0,TRUE,FALSE)</f>
        <v>1</v>
      </c>
    </row>
    <row r="95" spans="1:25" x14ac:dyDescent="0.3">
      <c r="A95" s="2">
        <v>93</v>
      </c>
      <c r="B95" s="2">
        <v>2</v>
      </c>
      <c r="C95" s="2" t="s">
        <v>201</v>
      </c>
      <c r="D95" s="4">
        <v>2</v>
      </c>
      <c r="E95" s="15">
        <f>Tabla_Sala[[#This Row],[Hora de Salida]]</f>
        <v>45017.158333333333</v>
      </c>
      <c r="F95" s="16">
        <v>45017.068749999999</v>
      </c>
      <c r="G95" s="16">
        <v>45017.158333333333</v>
      </c>
      <c r="H95" s="16">
        <f>IF(Tabla_Sala[[#This Row],[Estado de la Mesa]]="Ocupada",(Tabla_Sala[[#This Row],[Hora de Salida]]-Tabla_Sala[[#This Row],[Hora de Llegada]]) + 15/1440, Tabla_Sala[[#This Row],[Hora de Salida]]-Tabla_Sala[[#This Row],[Hora de Llegada]])</f>
        <v>8.9583333334303461E-2</v>
      </c>
      <c r="I95" s="16">
        <f>SUMIFS(Tabla_cocina[minutos preparacion],Tabla_cocina[Numero de Orden],Tabla_Sala[[#This Row],[Número de Orden]])</f>
        <v>1.2500000000000001E-2</v>
      </c>
      <c r="J95" s="16">
        <f>IF(Tabla_Sala[[#This Row],[Tiempo de Permanencia]]-Tabla_Sala[[#This Row],[Tiempo Preparacion]] &gt; 0, Tabla_Sala[[#This Row],[Tiempo de Permanencia]]-Tabla_Sala[[#This Row],[Tiempo Preparacion]], 0)</f>
        <v>7.7083333334303464E-2</v>
      </c>
      <c r="K95" s="2" t="s">
        <v>113</v>
      </c>
      <c r="L95" s="2" t="s">
        <v>40</v>
      </c>
      <c r="M95" s="2" t="s">
        <v>47</v>
      </c>
      <c r="N95" s="5">
        <v>45.66</v>
      </c>
      <c r="O95" s="2" t="s">
        <v>48</v>
      </c>
      <c r="P95" s="7">
        <f>SUMIFS(Tabla_cocina[Ganancia Bruta],Tabla_cocina[Numero de Orden],Tabla_Sala[[#This Row],[Número de Orden]])</f>
        <v>29</v>
      </c>
      <c r="Q95" s="7">
        <f>Tabla_Sala[[#This Row],[Propina]]+Tabla_Sala[[#This Row],[Monto Total de la Cuenta]]</f>
        <v>74.66</v>
      </c>
      <c r="R95" t="str">
        <f t="shared" si="1"/>
        <v>Plato_9</v>
      </c>
      <c r="S95" s="2" t="s">
        <v>53</v>
      </c>
      <c r="T95" s="2" t="s">
        <v>13</v>
      </c>
      <c r="U95" s="2"/>
      <c r="X95" t="str" cm="1">
        <f t="array" ref="X95">_xlfn.CONCAT(_xlfn._xlws.FILTER(Tabla_cocina[Nombre del Plato], Tabla_cocina[Numero de Orden]=Tabla_Sala[[#This Row],[Número de Orden]]), "")</f>
        <v>Plato_9</v>
      </c>
      <c r="Y95" s="18" t="b">
        <f>IF(Tabla_Sala[[#This Row],[Tiempo de Degustacion]]&gt;0,TRUE,FALSE)</f>
        <v>1</v>
      </c>
    </row>
    <row r="96" spans="1:25" x14ac:dyDescent="0.3">
      <c r="A96" s="2">
        <v>94</v>
      </c>
      <c r="B96" s="2">
        <v>12</v>
      </c>
      <c r="C96" s="2" t="s">
        <v>202</v>
      </c>
      <c r="D96" s="4">
        <v>1</v>
      </c>
      <c r="E96" s="15">
        <f>Tabla_Sala[[#This Row],[Hora de Salida]]</f>
        <v>45017.203472222223</v>
      </c>
      <c r="F96" s="16">
        <v>45017.077777777777</v>
      </c>
      <c r="G96" s="16">
        <v>45017.203472222223</v>
      </c>
      <c r="H96" s="16">
        <f>IF(Tabla_Sala[[#This Row],[Estado de la Mesa]]="Ocupada",(Tabla_Sala[[#This Row],[Hora de Salida]]-Tabla_Sala[[#This Row],[Hora de Llegada]]) + 15/1440, Tabla_Sala[[#This Row],[Hora de Salida]]-Tabla_Sala[[#This Row],[Hora de Llegada]])</f>
        <v>0.13611111111337473</v>
      </c>
      <c r="I96" s="16">
        <f>SUMIFS(Tabla_cocina[minutos preparacion],Tabla_cocina[Numero de Orden],Tabla_Sala[[#This Row],[Número de Orden]])</f>
        <v>8.9583333333333334E-2</v>
      </c>
      <c r="J96" s="16">
        <f>IF(Tabla_Sala[[#This Row],[Tiempo de Permanencia]]-Tabla_Sala[[#This Row],[Tiempo Preparacion]] &gt; 0, Tabla_Sala[[#This Row],[Tiempo de Permanencia]]-Tabla_Sala[[#This Row],[Tiempo Preparacion]], 0)</f>
        <v>4.6527777780041399E-2</v>
      </c>
      <c r="K96" s="2" t="s">
        <v>117</v>
      </c>
      <c r="L96" s="2" t="s">
        <v>40</v>
      </c>
      <c r="M96" s="2" t="s">
        <v>47</v>
      </c>
      <c r="N96" s="5">
        <v>28.36</v>
      </c>
      <c r="O96" s="2" t="s">
        <v>55</v>
      </c>
      <c r="P96" s="7">
        <f>SUMIFS(Tabla_cocina[Ganancia Bruta],Tabla_cocina[Numero de Orden],Tabla_Sala[[#This Row],[Número de Orden]])</f>
        <v>253</v>
      </c>
      <c r="Q96" s="7">
        <f>Tabla_Sala[[#This Row],[Propina]]+Tabla_Sala[[#This Row],[Monto Total de la Cuenta]]</f>
        <v>281.36</v>
      </c>
      <c r="R96" t="str">
        <f t="shared" si="1"/>
        <v>Plato_2,  Plato_15,  Plato_11</v>
      </c>
      <c r="S96" s="2" t="s">
        <v>70</v>
      </c>
      <c r="T96" s="2" t="s">
        <v>7</v>
      </c>
      <c r="U96" s="2" t="s">
        <v>73</v>
      </c>
      <c r="V96" s="2" t="s">
        <v>63</v>
      </c>
      <c r="X96" t="str" cm="1">
        <f t="array" ref="X96">_xlfn.CONCAT(_xlfn._xlws.FILTER(Tabla_cocina[Nombre del Plato], Tabla_cocina[Numero de Orden]=Tabla_Sala[[#This Row],[Número de Orden]]), "")</f>
        <v>Plato_2Plato_15Plato_11</v>
      </c>
      <c r="Y96" s="18" t="b">
        <f>IF(Tabla_Sala[[#This Row],[Tiempo de Degustacion]]&gt;0,TRUE,FALSE)</f>
        <v>1</v>
      </c>
    </row>
    <row r="97" spans="1:25" x14ac:dyDescent="0.3">
      <c r="A97" s="2">
        <v>95</v>
      </c>
      <c r="B97" s="2">
        <v>12</v>
      </c>
      <c r="C97" s="2" t="s">
        <v>203</v>
      </c>
      <c r="D97" s="4">
        <v>5</v>
      </c>
      <c r="E97" s="15">
        <f>Tabla_Sala[[#This Row],[Hora de Salida]]</f>
        <v>45017.254861111112</v>
      </c>
      <c r="F97" s="16">
        <v>45017.138194444444</v>
      </c>
      <c r="G97" s="16">
        <v>45017.254861111112</v>
      </c>
      <c r="H97" s="16">
        <f>IF(Tabla_Sala[[#This Row],[Estado de la Mesa]]="Ocupada",(Tabla_Sala[[#This Row],[Hora de Salida]]-Tabla_Sala[[#This Row],[Hora de Llegada]]) + 15/1440, Tabla_Sala[[#This Row],[Hora de Salida]]-Tabla_Sala[[#This Row],[Hora de Llegada]])</f>
        <v>0.12708333333527358</v>
      </c>
      <c r="I97" s="16">
        <f>SUMIFS(Tabla_cocina[minutos preparacion],Tabla_cocina[Numero de Orden],Tabla_Sala[[#This Row],[Número de Orden]])</f>
        <v>2.8472222222222222E-2</v>
      </c>
      <c r="J97" s="16">
        <f>IF(Tabla_Sala[[#This Row],[Tiempo de Permanencia]]-Tabla_Sala[[#This Row],[Tiempo Preparacion]] &gt; 0, Tabla_Sala[[#This Row],[Tiempo de Permanencia]]-Tabla_Sala[[#This Row],[Tiempo Preparacion]], 0)</f>
        <v>9.8611111113051361E-2</v>
      </c>
      <c r="K97" s="2" t="s">
        <v>113</v>
      </c>
      <c r="L97" s="2" t="s">
        <v>54</v>
      </c>
      <c r="M97" s="2" t="s">
        <v>47</v>
      </c>
      <c r="N97" s="5">
        <v>24.68</v>
      </c>
      <c r="O97" s="2" t="s">
        <v>55</v>
      </c>
      <c r="P97" s="7">
        <f>SUMIFS(Tabla_cocina[Ganancia Bruta],Tabla_cocina[Numero de Orden],Tabla_Sala[[#This Row],[Número de Orden]])</f>
        <v>153</v>
      </c>
      <c r="Q97" s="7">
        <f>Tabla_Sala[[#This Row],[Propina]]+Tabla_Sala[[#This Row],[Monto Total de la Cuenta]]</f>
        <v>177.68</v>
      </c>
      <c r="R97" t="str">
        <f t="shared" si="1"/>
        <v>Plato_12,  Plato_15</v>
      </c>
      <c r="S97" s="2" t="s">
        <v>43</v>
      </c>
      <c r="T97" s="2" t="s">
        <v>16</v>
      </c>
      <c r="U97" s="2" t="s">
        <v>73</v>
      </c>
      <c r="X97" t="str" cm="1">
        <f t="array" ref="X97">_xlfn.CONCAT(_xlfn._xlws.FILTER(Tabla_cocina[Nombre del Plato], Tabla_cocina[Numero de Orden]=Tabla_Sala[[#This Row],[Número de Orden]]), "")</f>
        <v>Plato_12Plato_15</v>
      </c>
      <c r="Y97" s="18" t="b">
        <f>IF(Tabla_Sala[[#This Row],[Tiempo de Degustacion]]&gt;0,TRUE,FALSE)</f>
        <v>1</v>
      </c>
    </row>
    <row r="98" spans="1:25" x14ac:dyDescent="0.3">
      <c r="A98" s="2">
        <v>96</v>
      </c>
      <c r="B98" s="2">
        <v>16</v>
      </c>
      <c r="C98" s="2" t="s">
        <v>204</v>
      </c>
      <c r="D98" s="4">
        <v>5</v>
      </c>
      <c r="E98" s="15">
        <f>Tabla_Sala[[#This Row],[Hora de Salida]]</f>
        <v>45017.226388888892</v>
      </c>
      <c r="F98" s="16">
        <v>45017.082638888889</v>
      </c>
      <c r="G98" s="16">
        <v>45017.226388888892</v>
      </c>
      <c r="H98" s="16">
        <f>IF(Tabla_Sala[[#This Row],[Estado de la Mesa]]="Ocupada",(Tabla_Sala[[#This Row],[Hora de Salida]]-Tabla_Sala[[#This Row],[Hora de Llegada]]) + 15/1440, Tabla_Sala[[#This Row],[Hora de Salida]]-Tabla_Sala[[#This Row],[Hora de Llegada]])</f>
        <v>0.14375000000291038</v>
      </c>
      <c r="I98" s="16">
        <f>SUMIFS(Tabla_cocina[minutos preparacion],Tabla_cocina[Numero de Orden],Tabla_Sala[[#This Row],[Número de Orden]])</f>
        <v>5.2777777777777778E-2</v>
      </c>
      <c r="J98" s="16">
        <f>IF(Tabla_Sala[[#This Row],[Tiempo de Permanencia]]-Tabla_Sala[[#This Row],[Tiempo Preparacion]] &gt; 0, Tabla_Sala[[#This Row],[Tiempo de Permanencia]]-Tabla_Sala[[#This Row],[Tiempo Preparacion]], 0)</f>
        <v>9.0972222225132598E-2</v>
      </c>
      <c r="K98" s="2" t="s">
        <v>117</v>
      </c>
      <c r="L98" s="2" t="s">
        <v>44</v>
      </c>
      <c r="M98" s="2" t="s">
        <v>47</v>
      </c>
      <c r="N98" s="5">
        <v>33.630000000000003</v>
      </c>
      <c r="O98" s="2" t="s">
        <v>48</v>
      </c>
      <c r="P98" s="7">
        <f>SUMIFS(Tabla_cocina[Ganancia Bruta],Tabla_cocina[Numero de Orden],Tabla_Sala[[#This Row],[Número de Orden]])</f>
        <v>176</v>
      </c>
      <c r="Q98" s="7">
        <f>Tabla_Sala[[#This Row],[Propina]]+Tabla_Sala[[#This Row],[Monto Total de la Cuenta]]</f>
        <v>209.63</v>
      </c>
      <c r="R98" t="str">
        <f t="shared" si="1"/>
        <v>Plato_11,  Plato_12,  Plato_7</v>
      </c>
      <c r="S98" s="2" t="s">
        <v>58</v>
      </c>
      <c r="T98" s="2" t="s">
        <v>14</v>
      </c>
      <c r="U98" s="2" t="s">
        <v>60</v>
      </c>
      <c r="V98" s="2" t="s">
        <v>59</v>
      </c>
      <c r="X98" t="str" cm="1">
        <f t="array" ref="X98">_xlfn.CONCAT(_xlfn._xlws.FILTER(Tabla_cocina[Nombre del Plato], Tabla_cocina[Numero de Orden]=Tabla_Sala[[#This Row],[Número de Orden]]), "")</f>
        <v>Plato_11Plato_12Plato_7</v>
      </c>
      <c r="Y98" s="18" t="b">
        <f>IF(Tabla_Sala[[#This Row],[Tiempo de Degustacion]]&gt;0,TRUE,FALSE)</f>
        <v>1</v>
      </c>
    </row>
    <row r="99" spans="1:25" x14ac:dyDescent="0.3">
      <c r="A99" s="2">
        <v>97</v>
      </c>
      <c r="B99" s="2">
        <v>14</v>
      </c>
      <c r="C99" s="2" t="s">
        <v>205</v>
      </c>
      <c r="D99" s="4">
        <v>2</v>
      </c>
      <c r="E99" s="15">
        <f>Tabla_Sala[[#This Row],[Hora de Salida]]</f>
        <v>45017.127083333333</v>
      </c>
      <c r="F99" s="16">
        <v>45017.073611111111</v>
      </c>
      <c r="G99" s="16">
        <v>45017.127083333333</v>
      </c>
      <c r="H99" s="16">
        <f>IF(Tabla_Sala[[#This Row],[Estado de la Mesa]]="Ocupada",(Tabla_Sala[[#This Row],[Hora de Salida]]-Tabla_Sala[[#This Row],[Hora de Llegada]]) + 15/1440, Tabla_Sala[[#This Row],[Hora de Salida]]-Tabla_Sala[[#This Row],[Hora de Llegada]])</f>
        <v>6.3888888888565518E-2</v>
      </c>
      <c r="I99" s="16">
        <f>SUMIFS(Tabla_cocina[minutos preparacion],Tabla_cocina[Numero de Orden],Tabla_Sala[[#This Row],[Número de Orden]])</f>
        <v>5.486111111111111E-2</v>
      </c>
      <c r="J99" s="16">
        <f>IF(Tabla_Sala[[#This Row],[Tiempo de Permanencia]]-Tabla_Sala[[#This Row],[Tiempo Preparacion]] &gt; 0, Tabla_Sala[[#This Row],[Tiempo de Permanencia]]-Tabla_Sala[[#This Row],[Tiempo Preparacion]], 0)</f>
        <v>9.0277777774544071E-3</v>
      </c>
      <c r="K99" s="2" t="s">
        <v>113</v>
      </c>
      <c r="L99" s="2" t="s">
        <v>54</v>
      </c>
      <c r="M99" s="2" t="s">
        <v>47</v>
      </c>
      <c r="N99" s="5">
        <v>19.22</v>
      </c>
      <c r="O99" s="2" t="s">
        <v>55</v>
      </c>
      <c r="P99" s="7">
        <f>SUMIFS(Tabla_cocina[Ganancia Bruta],Tabla_cocina[Numero de Orden],Tabla_Sala[[#This Row],[Número de Orden]])</f>
        <v>188</v>
      </c>
      <c r="Q99" s="7">
        <f>Tabla_Sala[[#This Row],[Propina]]+Tabla_Sala[[#This Row],[Monto Total de la Cuenta]]</f>
        <v>207.22</v>
      </c>
      <c r="R99" t="str">
        <f t="shared" si="1"/>
        <v>Plato_10,  Plato_3,  Plato_18</v>
      </c>
      <c r="S99" s="2" t="s">
        <v>66</v>
      </c>
      <c r="T99" s="2" t="s">
        <v>25</v>
      </c>
      <c r="U99" s="2" t="s">
        <v>72</v>
      </c>
      <c r="V99" s="2" t="s">
        <v>74</v>
      </c>
      <c r="X99" t="str" cm="1">
        <f t="array" ref="X99">_xlfn.CONCAT(_xlfn._xlws.FILTER(Tabla_cocina[Nombre del Plato], Tabla_cocina[Numero de Orden]=Tabla_Sala[[#This Row],[Número de Orden]]), "")</f>
        <v>Plato_10Plato_3Plato_18</v>
      </c>
      <c r="Y99" s="18" t="b">
        <f>IF(Tabla_Sala[[#This Row],[Tiempo de Degustacion]]&gt;0,TRUE,FALSE)</f>
        <v>1</v>
      </c>
    </row>
    <row r="100" spans="1:25" x14ac:dyDescent="0.3">
      <c r="A100" s="2">
        <v>98</v>
      </c>
      <c r="B100" s="2">
        <v>7</v>
      </c>
      <c r="C100" s="2" t="s">
        <v>206</v>
      </c>
      <c r="D100" s="4">
        <v>3</v>
      </c>
      <c r="E100" s="15">
        <f>Tabla_Sala[[#This Row],[Hora de Salida]]</f>
        <v>45017.140277777777</v>
      </c>
      <c r="F100" s="16">
        <v>45017.042361111111</v>
      </c>
      <c r="G100" s="16">
        <v>45017.140277777777</v>
      </c>
      <c r="H100" s="16">
        <f>IF(Tabla_Sala[[#This Row],[Estado de la Mesa]]="Ocupada",(Tabla_Sala[[#This Row],[Hora de Salida]]-Tabla_Sala[[#This Row],[Hora de Llegada]]) + 15/1440, Tabla_Sala[[#This Row],[Hora de Salida]]-Tabla_Sala[[#This Row],[Hora de Llegada]])</f>
        <v>0.10833333333236321</v>
      </c>
      <c r="I100" s="16">
        <f>SUMIFS(Tabla_cocina[minutos preparacion],Tabla_cocina[Numero de Orden],Tabla_Sala[[#This Row],[Número de Orden]])</f>
        <v>9.7222222222222224E-2</v>
      </c>
      <c r="J100" s="16">
        <f>IF(Tabla_Sala[[#This Row],[Tiempo de Permanencia]]-Tabla_Sala[[#This Row],[Tiempo Preparacion]] &gt; 0, Tabla_Sala[[#This Row],[Tiempo de Permanencia]]-Tabla_Sala[[#This Row],[Tiempo Preparacion]], 0)</f>
        <v>1.1111111110140987E-2</v>
      </c>
      <c r="K100" s="2" t="s">
        <v>115</v>
      </c>
      <c r="L100" s="2" t="s">
        <v>40</v>
      </c>
      <c r="M100" s="2" t="s">
        <v>47</v>
      </c>
      <c r="N100" s="5">
        <v>17.149999999999999</v>
      </c>
      <c r="O100" s="2" t="s">
        <v>55</v>
      </c>
      <c r="P100" s="7">
        <f>SUMIFS(Tabla_cocina[Ganancia Bruta],Tabla_cocina[Numero de Orden],Tabla_Sala[[#This Row],[Número de Orden]])</f>
        <v>166</v>
      </c>
      <c r="Q100" s="7">
        <f>Tabla_Sala[[#This Row],[Propina]]+Tabla_Sala[[#This Row],[Monto Total de la Cuenta]]</f>
        <v>183.15</v>
      </c>
      <c r="R100" t="str">
        <f t="shared" si="1"/>
        <v>Plato_3,  Plato_9,  Plato_12</v>
      </c>
      <c r="S100" s="2" t="s">
        <v>58</v>
      </c>
      <c r="T100" s="2" t="s">
        <v>21</v>
      </c>
      <c r="U100" s="2" t="s">
        <v>75</v>
      </c>
      <c r="V100" s="2" t="s">
        <v>60</v>
      </c>
      <c r="X100" t="str" cm="1">
        <f t="array" ref="X100">_xlfn.CONCAT(_xlfn._xlws.FILTER(Tabla_cocina[Nombre del Plato], Tabla_cocina[Numero de Orden]=Tabla_Sala[[#This Row],[Número de Orden]]), "")</f>
        <v>Plato_3Plato_9Plato_12</v>
      </c>
      <c r="Y100" s="18" t="b">
        <f>IF(Tabla_Sala[[#This Row],[Tiempo de Degustacion]]&gt;0,TRUE,FALSE)</f>
        <v>1</v>
      </c>
    </row>
    <row r="101" spans="1:25" x14ac:dyDescent="0.3">
      <c r="A101" s="2">
        <v>99</v>
      </c>
      <c r="B101" s="2">
        <v>2</v>
      </c>
      <c r="C101" s="2" t="s">
        <v>125</v>
      </c>
      <c r="D101" s="4">
        <v>6</v>
      </c>
      <c r="E101" s="15">
        <f>Tabla_Sala[[#This Row],[Hora de Salida]]</f>
        <v>45017.262499999997</v>
      </c>
      <c r="F101" s="16">
        <v>45017.098611111112</v>
      </c>
      <c r="G101" s="16">
        <v>45017.262499999997</v>
      </c>
      <c r="H101" s="16">
        <f>IF(Tabla_Sala[[#This Row],[Estado de la Mesa]]="Ocupada",(Tabla_Sala[[#This Row],[Hora de Salida]]-Tabla_Sala[[#This Row],[Hora de Llegada]]) + 15/1440, Tabla_Sala[[#This Row],[Hora de Salida]]-Tabla_Sala[[#This Row],[Hora de Llegada]])</f>
        <v>0.17430555555135166</v>
      </c>
      <c r="I101" s="16">
        <f>SUMIFS(Tabla_cocina[minutos preparacion],Tabla_cocina[Numero de Orden],Tabla_Sala[[#This Row],[Número de Orden]])</f>
        <v>5.9722222222222218E-2</v>
      </c>
      <c r="J101" s="16">
        <f>IF(Tabla_Sala[[#This Row],[Tiempo de Permanencia]]-Tabla_Sala[[#This Row],[Tiempo Preparacion]] &gt; 0, Tabla_Sala[[#This Row],[Tiempo de Permanencia]]-Tabla_Sala[[#This Row],[Tiempo Preparacion]], 0)</f>
        <v>0.11458333332912944</v>
      </c>
      <c r="K101" s="2" t="s">
        <v>113</v>
      </c>
      <c r="L101" s="2" t="s">
        <v>40</v>
      </c>
      <c r="M101" s="2" t="s">
        <v>47</v>
      </c>
      <c r="N101" s="5">
        <v>33.549999999999997</v>
      </c>
      <c r="O101" s="2" t="s">
        <v>55</v>
      </c>
      <c r="P101" s="7">
        <f>SUMIFS(Tabla_cocina[Ganancia Bruta],Tabla_cocina[Numero de Orden],Tabla_Sala[[#This Row],[Número de Orden]])</f>
        <v>139</v>
      </c>
      <c r="Q101" s="7">
        <f>Tabla_Sala[[#This Row],[Propina]]+Tabla_Sala[[#This Row],[Monto Total de la Cuenta]]</f>
        <v>172.55</v>
      </c>
      <c r="R101" t="str">
        <f t="shared" si="1"/>
        <v>Plato_2,  Plato_17,  Plato_12,  Plato_9</v>
      </c>
      <c r="S101" s="2" t="s">
        <v>70</v>
      </c>
      <c r="T101" s="2" t="s">
        <v>7</v>
      </c>
      <c r="U101" s="2" t="s">
        <v>50</v>
      </c>
      <c r="V101" s="2" t="s">
        <v>60</v>
      </c>
      <c r="W101" s="2" t="s">
        <v>75</v>
      </c>
      <c r="X101" t="str" cm="1">
        <f t="array" ref="X101">_xlfn.CONCAT(_xlfn._xlws.FILTER(Tabla_cocina[Nombre del Plato], Tabla_cocina[Numero de Orden]=Tabla_Sala[[#This Row],[Número de Orden]]), "")</f>
        <v>Plato_2Plato_17Plato_12Plato_9</v>
      </c>
      <c r="Y101" s="18" t="b">
        <f>IF(Tabla_Sala[[#This Row],[Tiempo de Degustacion]]&gt;0,TRUE,FALSE)</f>
        <v>1</v>
      </c>
    </row>
    <row r="102" spans="1:25" x14ac:dyDescent="0.3">
      <c r="A102" s="2">
        <v>100</v>
      </c>
      <c r="B102" s="2">
        <v>18</v>
      </c>
      <c r="C102" s="2" t="s">
        <v>118</v>
      </c>
      <c r="D102" s="4">
        <v>1</v>
      </c>
      <c r="E102" s="15">
        <f>Tabla_Sala[[#This Row],[Hora de Salida]]</f>
        <v>45017.28125</v>
      </c>
      <c r="F102" s="16">
        <v>45017.147222222222</v>
      </c>
      <c r="G102" s="16">
        <v>45017.28125</v>
      </c>
      <c r="H102" s="16">
        <f>IF(Tabla_Sala[[#This Row],[Estado de la Mesa]]="Ocupada",(Tabla_Sala[[#This Row],[Hora de Salida]]-Tabla_Sala[[#This Row],[Hora de Llegada]]) + 15/1440, Tabla_Sala[[#This Row],[Hora de Salida]]-Tabla_Sala[[#This Row],[Hora de Llegada]])</f>
        <v>0.13402777777810115</v>
      </c>
      <c r="I102" s="16">
        <f>SUMIFS(Tabla_cocina[minutos preparacion],Tabla_cocina[Numero de Orden],Tabla_Sala[[#This Row],[Número de Orden]])</f>
        <v>7.1527777777777773E-2</v>
      </c>
      <c r="J102" s="16">
        <f>IF(Tabla_Sala[[#This Row],[Tiempo de Permanencia]]-Tabla_Sala[[#This Row],[Tiempo Preparacion]] &gt; 0, Tabla_Sala[[#This Row],[Tiempo de Permanencia]]-Tabla_Sala[[#This Row],[Tiempo Preparacion]], 0)</f>
        <v>6.250000000032338E-2</v>
      </c>
      <c r="K102" s="2" t="s">
        <v>111</v>
      </c>
      <c r="L102" s="2" t="s">
        <v>40</v>
      </c>
      <c r="M102" s="2" t="s">
        <v>47</v>
      </c>
      <c r="N102" s="5">
        <v>15.15</v>
      </c>
      <c r="O102" s="2" t="s">
        <v>42</v>
      </c>
      <c r="P102" s="7">
        <f>SUMIFS(Tabla_cocina[Ganancia Bruta],Tabla_cocina[Numero de Orden],Tabla_Sala[[#This Row],[Número de Orden]])</f>
        <v>166</v>
      </c>
      <c r="Q102" s="7">
        <f>Tabla_Sala[[#This Row],[Propina]]+Tabla_Sala[[#This Row],[Monto Total de la Cuenta]]</f>
        <v>181.15</v>
      </c>
      <c r="R102" t="str">
        <f t="shared" si="1"/>
        <v>Plato_7,  Plato_5,  Plato_1</v>
      </c>
      <c r="S102" s="2" t="s">
        <v>52</v>
      </c>
      <c r="T102" s="2" t="s">
        <v>5</v>
      </c>
      <c r="U102" s="2" t="s">
        <v>78</v>
      </c>
      <c r="V102" s="2" t="s">
        <v>71</v>
      </c>
      <c r="X102" t="str" cm="1">
        <f t="array" ref="X102">_xlfn.CONCAT(_xlfn._xlws.FILTER(Tabla_cocina[Nombre del Plato], Tabla_cocina[Numero de Orden]=Tabla_Sala[[#This Row],[Número de Orden]]), "")</f>
        <v>Plato_7Plato_5Plato_1</v>
      </c>
      <c r="Y102" s="18" t="b">
        <f>IF(Tabla_Sala[[#This Row],[Tiempo de Degustacion]]&gt;0,TRUE,FALSE)</f>
        <v>1</v>
      </c>
    </row>
    <row r="103" spans="1:25" x14ac:dyDescent="0.3">
      <c r="A103" s="2">
        <v>101</v>
      </c>
      <c r="B103" s="2">
        <v>1</v>
      </c>
      <c r="C103" s="2" t="s">
        <v>207</v>
      </c>
      <c r="D103" s="4">
        <v>5</v>
      </c>
      <c r="E103" s="15">
        <f>Tabla_Sala[[#This Row],[Hora de Salida]]</f>
        <v>45017.09375</v>
      </c>
      <c r="F103" s="16">
        <v>45017.009722222225</v>
      </c>
      <c r="G103" s="16">
        <v>45017.09375</v>
      </c>
      <c r="H103" s="16">
        <f>IF(Tabla_Sala[[#This Row],[Estado de la Mesa]]="Ocupada",(Tabla_Sala[[#This Row],[Hora de Salida]]-Tabla_Sala[[#This Row],[Hora de Llegada]]) + 15/1440, Tabla_Sala[[#This Row],[Hora de Salida]]-Tabla_Sala[[#This Row],[Hora de Llegada]])</f>
        <v>8.4027777775190771E-2</v>
      </c>
      <c r="I103" s="16">
        <f>SUMIFS(Tabla_cocina[minutos preparacion],Tabla_cocina[Numero de Orden],Tabla_Sala[[#This Row],[Número de Orden]])</f>
        <v>9.3055555555555558E-2</v>
      </c>
      <c r="J103" s="16">
        <f>IF(Tabla_Sala[[#This Row],[Tiempo de Permanencia]]-Tabla_Sala[[#This Row],[Tiempo Preparacion]] &gt; 0, Tabla_Sala[[#This Row],[Tiempo de Permanencia]]-Tabla_Sala[[#This Row],[Tiempo Preparacion]], 0)</f>
        <v>0</v>
      </c>
      <c r="K103" s="2" t="s">
        <v>117</v>
      </c>
      <c r="L103" s="2" t="s">
        <v>40</v>
      </c>
      <c r="M103" s="2" t="s">
        <v>47</v>
      </c>
      <c r="N103" s="5">
        <v>15.09</v>
      </c>
      <c r="O103" s="2" t="s">
        <v>48</v>
      </c>
      <c r="P103" s="7">
        <f>SUMIFS(Tabla_cocina[Ganancia Bruta],Tabla_cocina[Numero de Orden],Tabla_Sala[[#This Row],[Número de Orden]])</f>
        <v>138</v>
      </c>
      <c r="Q103" s="7">
        <f>Tabla_Sala[[#This Row],[Propina]]+Tabla_Sala[[#This Row],[Monto Total de la Cuenta]]</f>
        <v>153.09</v>
      </c>
      <c r="R103" t="str">
        <f t="shared" si="1"/>
        <v>Plato_17,  Plato_1,  Plato_5,  Plato_8</v>
      </c>
      <c r="S103" s="2" t="s">
        <v>56</v>
      </c>
      <c r="T103" s="2" t="s">
        <v>9</v>
      </c>
      <c r="U103" s="2" t="s">
        <v>71</v>
      </c>
      <c r="V103" s="2" t="s">
        <v>78</v>
      </c>
      <c r="W103" s="2" t="s">
        <v>62</v>
      </c>
      <c r="X103" t="str" cm="1">
        <f t="array" ref="X103">_xlfn.CONCAT(_xlfn._xlws.FILTER(Tabla_cocina[Nombre del Plato], Tabla_cocina[Numero de Orden]=Tabla_Sala[[#This Row],[Número de Orden]]), "")</f>
        <v>Plato_17Plato_1Plato_5Plato_8</v>
      </c>
      <c r="Y103" s="18" t="b">
        <f>IF(Tabla_Sala[[#This Row],[Tiempo de Degustacion]]&gt;0,TRUE,FALSE)</f>
        <v>0</v>
      </c>
    </row>
    <row r="104" spans="1:25" x14ac:dyDescent="0.3">
      <c r="A104" s="2">
        <v>102</v>
      </c>
      <c r="B104" s="2">
        <v>19</v>
      </c>
      <c r="C104" s="2" t="s">
        <v>208</v>
      </c>
      <c r="D104" s="4">
        <v>2</v>
      </c>
      <c r="E104" s="15">
        <f>Tabla_Sala[[#This Row],[Hora de Salida]]</f>
        <v>45017.176388888889</v>
      </c>
      <c r="F104" s="16">
        <v>45017.064583333333</v>
      </c>
      <c r="G104" s="16">
        <v>45017.176388888889</v>
      </c>
      <c r="H104" s="16">
        <f>IF(Tabla_Sala[[#This Row],[Estado de la Mesa]]="Ocupada",(Tabla_Sala[[#This Row],[Hora de Salida]]-Tabla_Sala[[#This Row],[Hora de Llegada]]) + 15/1440, Tabla_Sala[[#This Row],[Hora de Salida]]-Tabla_Sala[[#This Row],[Hora de Llegada]])</f>
        <v>0.11180555555620231</v>
      </c>
      <c r="I104" s="16">
        <f>SUMIFS(Tabla_cocina[minutos preparacion],Tabla_cocina[Numero de Orden],Tabla_Sala[[#This Row],[Número de Orden]])</f>
        <v>3.1944444444444442E-2</v>
      </c>
      <c r="J104" s="16">
        <f>IF(Tabla_Sala[[#This Row],[Tiempo de Permanencia]]-Tabla_Sala[[#This Row],[Tiempo Preparacion]] &gt; 0, Tabla_Sala[[#This Row],[Tiempo de Permanencia]]-Tabla_Sala[[#This Row],[Tiempo Preparacion]], 0)</f>
        <v>7.9861111111757865E-2</v>
      </c>
      <c r="K104" s="2" t="s">
        <v>109</v>
      </c>
      <c r="L104" s="2" t="s">
        <v>40</v>
      </c>
      <c r="M104" s="2" t="s">
        <v>47</v>
      </c>
      <c r="N104" s="5">
        <v>12.65</v>
      </c>
      <c r="O104" s="2" t="s">
        <v>42</v>
      </c>
      <c r="P104" s="7">
        <f>SUMIFS(Tabla_cocina[Ganancia Bruta],Tabla_cocina[Numero de Orden],Tabla_Sala[[#This Row],[Número de Orden]])</f>
        <v>171</v>
      </c>
      <c r="Q104" s="7">
        <f>Tabla_Sala[[#This Row],[Propina]]+Tabla_Sala[[#This Row],[Monto Total de la Cuenta]]</f>
        <v>183.65</v>
      </c>
      <c r="R104" t="str">
        <f t="shared" si="1"/>
        <v>Plato_16,  Plato_9</v>
      </c>
      <c r="S104" s="2" t="s">
        <v>56</v>
      </c>
      <c r="T104" s="2" t="s">
        <v>15</v>
      </c>
      <c r="U104" s="2" t="s">
        <v>75</v>
      </c>
      <c r="X104" t="str" cm="1">
        <f t="array" ref="X104">_xlfn.CONCAT(_xlfn._xlws.FILTER(Tabla_cocina[Nombre del Plato], Tabla_cocina[Numero de Orden]=Tabla_Sala[[#This Row],[Número de Orden]]), "")</f>
        <v>Plato_16Plato_9</v>
      </c>
      <c r="Y104" s="18" t="b">
        <f>IF(Tabla_Sala[[#This Row],[Tiempo de Degustacion]]&gt;0,TRUE,FALSE)</f>
        <v>1</v>
      </c>
    </row>
    <row r="105" spans="1:25" x14ac:dyDescent="0.3">
      <c r="A105" s="2">
        <v>103</v>
      </c>
      <c r="B105" s="2">
        <v>13</v>
      </c>
      <c r="C105" s="2" t="s">
        <v>209</v>
      </c>
      <c r="D105" s="4">
        <v>3</v>
      </c>
      <c r="E105" s="15">
        <f>Tabla_Sala[[#This Row],[Hora de Salida]]</f>
        <v>45017.215277777781</v>
      </c>
      <c r="F105" s="16">
        <v>45017.070833333331</v>
      </c>
      <c r="G105" s="16">
        <v>45017.215277777781</v>
      </c>
      <c r="H105" s="16">
        <f>IF(Tabla_Sala[[#This Row],[Estado de la Mesa]]="Ocupada",(Tabla_Sala[[#This Row],[Hora de Salida]]-Tabla_Sala[[#This Row],[Hora de Llegada]]) + 15/1440, Tabla_Sala[[#This Row],[Hora de Salida]]-Tabla_Sala[[#This Row],[Hora de Llegada]])</f>
        <v>0.14444444444961846</v>
      </c>
      <c r="I105" s="16">
        <f>SUMIFS(Tabla_cocina[minutos preparacion],Tabla_cocina[Numero de Orden],Tabla_Sala[[#This Row],[Número de Orden]])</f>
        <v>6.8749999999999992E-2</v>
      </c>
      <c r="J105" s="16">
        <f>IF(Tabla_Sala[[#This Row],[Tiempo de Permanencia]]-Tabla_Sala[[#This Row],[Tiempo Preparacion]] &gt; 0, Tabla_Sala[[#This Row],[Tiempo de Permanencia]]-Tabla_Sala[[#This Row],[Tiempo Preparacion]], 0)</f>
        <v>7.5694444449618467E-2</v>
      </c>
      <c r="K105" s="2" t="s">
        <v>117</v>
      </c>
      <c r="L105" s="2" t="s">
        <v>40</v>
      </c>
      <c r="M105" s="2" t="s">
        <v>41</v>
      </c>
      <c r="N105" s="5">
        <v>26.75</v>
      </c>
      <c r="O105" s="2" t="s">
        <v>42</v>
      </c>
      <c r="P105" s="7">
        <f>SUMIFS(Tabla_cocina[Ganancia Bruta],Tabla_cocina[Numero de Orden],Tabla_Sala[[#This Row],[Número de Orden]])</f>
        <v>73</v>
      </c>
      <c r="Q105" s="7">
        <f>Tabla_Sala[[#This Row],[Propina]]+Tabla_Sala[[#This Row],[Monto Total de la Cuenta]]</f>
        <v>99.75</v>
      </c>
      <c r="R105" t="str">
        <f t="shared" si="1"/>
        <v>Plato_13,  Plato_18,  Plato_4</v>
      </c>
      <c r="S105" s="2" t="s">
        <v>49</v>
      </c>
      <c r="T105" s="2" t="s">
        <v>23</v>
      </c>
      <c r="U105" s="2" t="s">
        <v>74</v>
      </c>
      <c r="V105" s="2" t="s">
        <v>67</v>
      </c>
      <c r="X105" t="str" cm="1">
        <f t="array" ref="X105">_xlfn.CONCAT(_xlfn._xlws.FILTER(Tabla_cocina[Nombre del Plato], Tabla_cocina[Numero de Orden]=Tabla_Sala[[#This Row],[Número de Orden]]), "")</f>
        <v>Plato_13Plato_18Plato_4</v>
      </c>
      <c r="Y105" s="18" t="b">
        <f>IF(Tabla_Sala[[#This Row],[Tiempo de Degustacion]]&gt;0,TRUE,FALSE)</f>
        <v>1</v>
      </c>
    </row>
    <row r="106" spans="1:25" x14ac:dyDescent="0.3">
      <c r="A106" s="2">
        <v>104</v>
      </c>
      <c r="B106" s="2">
        <v>14</v>
      </c>
      <c r="C106" s="2" t="s">
        <v>210</v>
      </c>
      <c r="D106" s="4">
        <v>4</v>
      </c>
      <c r="E106" s="15">
        <f>Tabla_Sala[[#This Row],[Hora de Salida]]</f>
        <v>45017.113888888889</v>
      </c>
      <c r="F106" s="16">
        <v>45017.061111111114</v>
      </c>
      <c r="G106" s="16">
        <v>45017.113888888889</v>
      </c>
      <c r="H106" s="16">
        <f>IF(Tabla_Sala[[#This Row],[Estado de la Mesa]]="Ocupada",(Tabla_Sala[[#This Row],[Hora de Salida]]-Tabla_Sala[[#This Row],[Hora de Llegada]]) + 15/1440, Tabla_Sala[[#This Row],[Hora de Salida]]-Tabla_Sala[[#This Row],[Hora de Llegada]])</f>
        <v>5.2777777775190771E-2</v>
      </c>
      <c r="I106" s="16">
        <f>SUMIFS(Tabla_cocina[minutos preparacion],Tabla_cocina[Numero de Orden],Tabla_Sala[[#This Row],[Número de Orden]])</f>
        <v>3.8194444444444448E-2</v>
      </c>
      <c r="J106" s="16">
        <f>IF(Tabla_Sala[[#This Row],[Tiempo de Permanencia]]-Tabla_Sala[[#This Row],[Tiempo Preparacion]] &gt; 0, Tabla_Sala[[#This Row],[Tiempo de Permanencia]]-Tabla_Sala[[#This Row],[Tiempo Preparacion]], 0)</f>
        <v>1.4583333330746323E-2</v>
      </c>
      <c r="K106" s="2" t="s">
        <v>109</v>
      </c>
      <c r="L106" s="2" t="s">
        <v>44</v>
      </c>
      <c r="M106" s="2" t="s">
        <v>41</v>
      </c>
      <c r="N106" s="5">
        <v>11.12</v>
      </c>
      <c r="O106" s="2" t="s">
        <v>42</v>
      </c>
      <c r="P106" s="7">
        <f>SUMIFS(Tabla_cocina[Ganancia Bruta],Tabla_cocina[Numero de Orden],Tabla_Sala[[#This Row],[Número de Orden]])</f>
        <v>77</v>
      </c>
      <c r="Q106" s="7">
        <f>Tabla_Sala[[#This Row],[Propina]]+Tabla_Sala[[#This Row],[Monto Total de la Cuenta]]</f>
        <v>88.12</v>
      </c>
      <c r="R106" t="str">
        <f t="shared" si="1"/>
        <v>Plato_14,  Plato_17</v>
      </c>
      <c r="S106" s="2" t="s">
        <v>61</v>
      </c>
      <c r="T106" s="2" t="s">
        <v>22</v>
      </c>
      <c r="U106" s="2" t="s">
        <v>50</v>
      </c>
      <c r="X106" t="str" cm="1">
        <f t="array" ref="X106">_xlfn.CONCAT(_xlfn._xlws.FILTER(Tabla_cocina[Nombre del Plato], Tabla_cocina[Numero de Orden]=Tabla_Sala[[#This Row],[Número de Orden]]), "")</f>
        <v>Plato_14Plato_17</v>
      </c>
      <c r="Y106" s="18" t="b">
        <f>IF(Tabla_Sala[[#This Row],[Tiempo de Degustacion]]&gt;0,TRUE,FALSE)</f>
        <v>1</v>
      </c>
    </row>
    <row r="107" spans="1:25" x14ac:dyDescent="0.3">
      <c r="A107" s="2">
        <v>105</v>
      </c>
      <c r="B107" s="2">
        <v>14</v>
      </c>
      <c r="C107" s="2" t="s">
        <v>211</v>
      </c>
      <c r="D107" s="4">
        <v>6</v>
      </c>
      <c r="E107" s="15">
        <f>Tabla_Sala[[#This Row],[Hora de Salida]]</f>
        <v>45017.166666666664</v>
      </c>
      <c r="F107" s="16">
        <v>45017.054166666669</v>
      </c>
      <c r="G107" s="16">
        <v>45017.166666666664</v>
      </c>
      <c r="H107" s="16">
        <f>IF(Tabla_Sala[[#This Row],[Estado de la Mesa]]="Ocupada",(Tabla_Sala[[#This Row],[Hora de Salida]]-Tabla_Sala[[#This Row],[Hora de Llegada]]) + 15/1440, Tabla_Sala[[#This Row],[Hora de Salida]]-Tabla_Sala[[#This Row],[Hora de Llegada]])</f>
        <v>0.11249999999563443</v>
      </c>
      <c r="I107" s="16">
        <f>SUMIFS(Tabla_cocina[minutos preparacion],Tabla_cocina[Numero de Orden],Tabla_Sala[[#This Row],[Número de Orden]])</f>
        <v>2.9861111111111109E-2</v>
      </c>
      <c r="J107" s="16">
        <f>IF(Tabla_Sala[[#This Row],[Tiempo de Permanencia]]-Tabla_Sala[[#This Row],[Tiempo Preparacion]] &gt; 0, Tabla_Sala[[#This Row],[Tiempo de Permanencia]]-Tabla_Sala[[#This Row],[Tiempo Preparacion]], 0)</f>
        <v>8.2638888884523309E-2</v>
      </c>
      <c r="K107" s="2" t="s">
        <v>109</v>
      </c>
      <c r="L107" s="2" t="s">
        <v>40</v>
      </c>
      <c r="M107" s="2" t="s">
        <v>47</v>
      </c>
      <c r="N107" s="5">
        <v>15.64</v>
      </c>
      <c r="O107" s="2" t="s">
        <v>48</v>
      </c>
      <c r="P107" s="7">
        <f>SUMIFS(Tabla_cocina[Ganancia Bruta],Tabla_cocina[Numero de Orden],Tabla_Sala[[#This Row],[Número de Orden]])</f>
        <v>141</v>
      </c>
      <c r="Q107" s="7">
        <f>Tabla_Sala[[#This Row],[Propina]]+Tabla_Sala[[#This Row],[Monto Total de la Cuenta]]</f>
        <v>156.63999999999999</v>
      </c>
      <c r="R107" t="str">
        <f t="shared" si="1"/>
        <v>Plato_3,  Plato_6</v>
      </c>
      <c r="S107" s="2" t="s">
        <v>49</v>
      </c>
      <c r="T107" s="2" t="s">
        <v>21</v>
      </c>
      <c r="U107" s="2" t="s">
        <v>77</v>
      </c>
      <c r="X107" t="str" cm="1">
        <f t="array" ref="X107">_xlfn.CONCAT(_xlfn._xlws.FILTER(Tabla_cocina[Nombre del Plato], Tabla_cocina[Numero de Orden]=Tabla_Sala[[#This Row],[Número de Orden]]), "")</f>
        <v>Plato_3Plato_6</v>
      </c>
      <c r="Y107" s="18" t="b">
        <f>IF(Tabla_Sala[[#This Row],[Tiempo de Degustacion]]&gt;0,TRUE,FALSE)</f>
        <v>1</v>
      </c>
    </row>
    <row r="108" spans="1:25" x14ac:dyDescent="0.3">
      <c r="A108" s="2">
        <v>106</v>
      </c>
      <c r="B108" s="2">
        <v>15</v>
      </c>
      <c r="C108" s="2" t="s">
        <v>212</v>
      </c>
      <c r="D108" s="4">
        <v>3</v>
      </c>
      <c r="E108" s="15">
        <f>Tabla_Sala[[#This Row],[Hora de Salida]]</f>
        <v>45017.213888888888</v>
      </c>
      <c r="F108" s="16">
        <v>45017.083333333336</v>
      </c>
      <c r="G108" s="16">
        <v>45017.213888888888</v>
      </c>
      <c r="H108" s="16">
        <f>IF(Tabla_Sala[[#This Row],[Estado de la Mesa]]="Ocupada",(Tabla_Sala[[#This Row],[Hora de Salida]]-Tabla_Sala[[#This Row],[Hora de Llegada]]) + 15/1440, Tabla_Sala[[#This Row],[Hora de Salida]]-Tabla_Sala[[#This Row],[Hora de Llegada]])</f>
        <v>0.13055555555183673</v>
      </c>
      <c r="I108" s="16">
        <f>SUMIFS(Tabla_cocina[minutos preparacion],Tabla_cocina[Numero de Orden],Tabla_Sala[[#This Row],[Número de Orden]])</f>
        <v>2.013888888888889E-2</v>
      </c>
      <c r="J108" s="16">
        <f>IF(Tabla_Sala[[#This Row],[Tiempo de Permanencia]]-Tabla_Sala[[#This Row],[Tiempo Preparacion]] &gt; 0, Tabla_Sala[[#This Row],[Tiempo de Permanencia]]-Tabla_Sala[[#This Row],[Tiempo Preparacion]], 0)</f>
        <v>0.11041666666294785</v>
      </c>
      <c r="K108" s="2" t="s">
        <v>117</v>
      </c>
      <c r="L108" s="2" t="s">
        <v>44</v>
      </c>
      <c r="M108" s="2" t="s">
        <v>45</v>
      </c>
      <c r="N108" s="5">
        <v>22.72</v>
      </c>
      <c r="O108" s="2" t="s">
        <v>48</v>
      </c>
      <c r="P108" s="7">
        <f>SUMIFS(Tabla_cocina[Ganancia Bruta],Tabla_cocina[Numero de Orden],Tabla_Sala[[#This Row],[Número de Orden]])</f>
        <v>68</v>
      </c>
      <c r="Q108" s="7">
        <f>Tabla_Sala[[#This Row],[Propina]]+Tabla_Sala[[#This Row],[Monto Total de la Cuenta]]</f>
        <v>90.72</v>
      </c>
      <c r="R108" t="str">
        <f t="shared" si="1"/>
        <v>Plato_18</v>
      </c>
      <c r="S108" s="2" t="s">
        <v>61</v>
      </c>
      <c r="T108" s="2" t="s">
        <v>20</v>
      </c>
      <c r="U108" s="2"/>
      <c r="X108" t="str" cm="1">
        <f t="array" ref="X108">_xlfn.CONCAT(_xlfn._xlws.FILTER(Tabla_cocina[Nombre del Plato], Tabla_cocina[Numero de Orden]=Tabla_Sala[[#This Row],[Número de Orden]]), "")</f>
        <v>Plato_18</v>
      </c>
      <c r="Y108" s="18" t="b">
        <f>IF(Tabla_Sala[[#This Row],[Tiempo de Degustacion]]&gt;0,TRUE,FALSE)</f>
        <v>1</v>
      </c>
    </row>
    <row r="109" spans="1:25" x14ac:dyDescent="0.3">
      <c r="A109" s="2">
        <v>107</v>
      </c>
      <c r="B109" s="2">
        <v>11</v>
      </c>
      <c r="C109" s="2" t="s">
        <v>213</v>
      </c>
      <c r="D109" s="4">
        <v>5</v>
      </c>
      <c r="E109" s="15">
        <f>Tabla_Sala[[#This Row],[Hora de Salida]]</f>
        <v>45017.123611111114</v>
      </c>
      <c r="F109" s="16">
        <v>45017.061805555553</v>
      </c>
      <c r="G109" s="16">
        <v>45017.123611111114</v>
      </c>
      <c r="H109" s="16">
        <f>IF(Tabla_Sala[[#This Row],[Estado de la Mesa]]="Ocupada",(Tabla_Sala[[#This Row],[Hora de Salida]]-Tabla_Sala[[#This Row],[Hora de Llegada]]) + 15/1440, Tabla_Sala[[#This Row],[Hora de Salida]]-Tabla_Sala[[#This Row],[Hora de Llegada]])</f>
        <v>6.1805555560567882E-2</v>
      </c>
      <c r="I109" s="16">
        <f>SUMIFS(Tabla_cocina[minutos preparacion],Tabla_cocina[Numero de Orden],Tabla_Sala[[#This Row],[Número de Orden]])</f>
        <v>9.791666666666668E-2</v>
      </c>
      <c r="J109" s="16">
        <f>IF(Tabla_Sala[[#This Row],[Tiempo de Permanencia]]-Tabla_Sala[[#This Row],[Tiempo Preparacion]] &gt; 0, Tabla_Sala[[#This Row],[Tiempo de Permanencia]]-Tabla_Sala[[#This Row],[Tiempo Preparacion]], 0)</f>
        <v>0</v>
      </c>
      <c r="K109" s="2" t="s">
        <v>113</v>
      </c>
      <c r="L109" s="2" t="s">
        <v>40</v>
      </c>
      <c r="M109" s="2" t="s">
        <v>41</v>
      </c>
      <c r="N109" s="5">
        <v>48.77</v>
      </c>
      <c r="O109" s="2" t="s">
        <v>42</v>
      </c>
      <c r="P109" s="7">
        <f>SUMIFS(Tabla_cocina[Ganancia Bruta],Tabla_cocina[Numero de Orden],Tabla_Sala[[#This Row],[Número de Orden]])</f>
        <v>253</v>
      </c>
      <c r="Q109" s="7">
        <f>Tabla_Sala[[#This Row],[Propina]]+Tabla_Sala[[#This Row],[Monto Total de la Cuenta]]</f>
        <v>301.77</v>
      </c>
      <c r="R109" t="str">
        <f t="shared" si="1"/>
        <v>Plato_15,  Plato_9,  Plato_18</v>
      </c>
      <c r="S109" s="2" t="s">
        <v>58</v>
      </c>
      <c r="T109" s="2" t="s">
        <v>18</v>
      </c>
      <c r="U109" s="2" t="s">
        <v>75</v>
      </c>
      <c r="V109" s="2" t="s">
        <v>74</v>
      </c>
      <c r="X109" t="str" cm="1">
        <f t="array" ref="X109">_xlfn.CONCAT(_xlfn._xlws.FILTER(Tabla_cocina[Nombre del Plato], Tabla_cocina[Numero de Orden]=Tabla_Sala[[#This Row],[Número de Orden]]), "")</f>
        <v>Plato_15Plato_9Plato_18</v>
      </c>
      <c r="Y109" s="18" t="b">
        <f>IF(Tabla_Sala[[#This Row],[Tiempo de Degustacion]]&gt;0,TRUE,FALSE)</f>
        <v>0</v>
      </c>
    </row>
    <row r="110" spans="1:25" x14ac:dyDescent="0.3">
      <c r="A110" s="2">
        <v>108</v>
      </c>
      <c r="B110" s="2">
        <v>3</v>
      </c>
      <c r="C110" s="2" t="s">
        <v>214</v>
      </c>
      <c r="D110" s="4">
        <v>3</v>
      </c>
      <c r="E110" s="15">
        <f>Tabla_Sala[[#This Row],[Hora de Salida]]</f>
        <v>45017.150694444441</v>
      </c>
      <c r="F110" s="16">
        <v>45017.063888888886</v>
      </c>
      <c r="G110" s="16">
        <v>45017.150694444441</v>
      </c>
      <c r="H110" s="16">
        <f>IF(Tabla_Sala[[#This Row],[Estado de la Mesa]]="Ocupada",(Tabla_Sala[[#This Row],[Hora de Salida]]-Tabla_Sala[[#This Row],[Hora de Llegada]]) + 15/1440, Tabla_Sala[[#This Row],[Hora de Salida]]-Tabla_Sala[[#This Row],[Hora de Llegada]])</f>
        <v>8.6805555554747116E-2</v>
      </c>
      <c r="I110" s="16">
        <f>SUMIFS(Tabla_cocina[minutos preparacion],Tabla_cocina[Numero de Orden],Tabla_Sala[[#This Row],[Número de Orden]])</f>
        <v>7.9861111111111105E-2</v>
      </c>
      <c r="J110" s="16">
        <f>IF(Tabla_Sala[[#This Row],[Tiempo de Permanencia]]-Tabla_Sala[[#This Row],[Tiempo Preparacion]] &gt; 0, Tabla_Sala[[#This Row],[Tiempo de Permanencia]]-Tabla_Sala[[#This Row],[Tiempo Preparacion]], 0)</f>
        <v>6.9444444436360109E-3</v>
      </c>
      <c r="K110" s="2" t="s">
        <v>117</v>
      </c>
      <c r="L110" s="2" t="s">
        <v>44</v>
      </c>
      <c r="M110" s="2" t="s">
        <v>41</v>
      </c>
      <c r="N110" s="5">
        <v>23.26</v>
      </c>
      <c r="O110" s="2" t="s">
        <v>42</v>
      </c>
      <c r="P110" s="7">
        <f>SUMIFS(Tabla_cocina[Ganancia Bruta],Tabla_cocina[Numero de Orden],Tabla_Sala[[#This Row],[Número de Orden]])</f>
        <v>124</v>
      </c>
      <c r="Q110" s="7">
        <f>Tabla_Sala[[#This Row],[Propina]]+Tabla_Sala[[#This Row],[Monto Total de la Cuenta]]</f>
        <v>147.26</v>
      </c>
      <c r="R110" t="str">
        <f t="shared" si="1"/>
        <v>Plato_9,  Plato_4,  Plato_3,  Plato_16</v>
      </c>
      <c r="S110" s="2" t="s">
        <v>52</v>
      </c>
      <c r="T110" s="2" t="s">
        <v>13</v>
      </c>
      <c r="U110" s="2" t="s">
        <v>67</v>
      </c>
      <c r="V110" s="2" t="s">
        <v>72</v>
      </c>
      <c r="W110" s="2" t="s">
        <v>57</v>
      </c>
      <c r="X110" t="str" cm="1">
        <f t="array" ref="X110">_xlfn.CONCAT(_xlfn._xlws.FILTER(Tabla_cocina[Nombre del Plato], Tabla_cocina[Numero de Orden]=Tabla_Sala[[#This Row],[Número de Orden]]), "")</f>
        <v>Plato_9Plato_4Plato_3Plato_16</v>
      </c>
      <c r="Y110" s="18" t="b">
        <f>IF(Tabla_Sala[[#This Row],[Tiempo de Degustacion]]&gt;0,TRUE,FALSE)</f>
        <v>1</v>
      </c>
    </row>
    <row r="111" spans="1:25" x14ac:dyDescent="0.3">
      <c r="A111" s="2">
        <v>109</v>
      </c>
      <c r="B111" s="2">
        <v>10</v>
      </c>
      <c r="C111" s="2" t="s">
        <v>215</v>
      </c>
      <c r="D111" s="4">
        <v>2</v>
      </c>
      <c r="E111" s="15">
        <f>Tabla_Sala[[#This Row],[Hora de Salida]]</f>
        <v>45017.101388888892</v>
      </c>
      <c r="F111" s="16">
        <v>45017.059027777781</v>
      </c>
      <c r="G111" s="16">
        <v>45017.101388888892</v>
      </c>
      <c r="H111" s="16">
        <f>IF(Tabla_Sala[[#This Row],[Estado de la Mesa]]="Ocupada",(Tabla_Sala[[#This Row],[Hora de Salida]]-Tabla_Sala[[#This Row],[Hora de Llegada]]) + 15/1440, Tabla_Sala[[#This Row],[Hora de Salida]]-Tabla_Sala[[#This Row],[Hora de Llegada]])</f>
        <v>4.2361111110949423E-2</v>
      </c>
      <c r="I111" s="16">
        <f>SUMIFS(Tabla_cocina[minutos preparacion],Tabla_cocina[Numero de Orden],Tabla_Sala[[#This Row],[Número de Orden]])</f>
        <v>8.1944444444444445E-2</v>
      </c>
      <c r="J111" s="16">
        <f>IF(Tabla_Sala[[#This Row],[Tiempo de Permanencia]]-Tabla_Sala[[#This Row],[Tiempo Preparacion]] &gt; 0, Tabla_Sala[[#This Row],[Tiempo de Permanencia]]-Tabla_Sala[[#This Row],[Tiempo Preparacion]], 0)</f>
        <v>0</v>
      </c>
      <c r="K111" s="2" t="s">
        <v>117</v>
      </c>
      <c r="L111" s="2" t="s">
        <v>44</v>
      </c>
      <c r="M111" s="2" t="s">
        <v>47</v>
      </c>
      <c r="N111" s="5">
        <v>42.95</v>
      </c>
      <c r="O111" s="2" t="s">
        <v>48</v>
      </c>
      <c r="P111" s="7">
        <f>SUMIFS(Tabla_cocina[Ganancia Bruta],Tabla_cocina[Numero de Orden],Tabla_Sala[[#This Row],[Número de Orden]])</f>
        <v>169</v>
      </c>
      <c r="Q111" s="7">
        <f>Tabla_Sala[[#This Row],[Propina]]+Tabla_Sala[[#This Row],[Monto Total de la Cuenta]]</f>
        <v>211.95</v>
      </c>
      <c r="R111" t="str">
        <f t="shared" si="1"/>
        <v>Plato_18,  Plato_14,  Plato_5</v>
      </c>
      <c r="S111" s="2" t="s">
        <v>66</v>
      </c>
      <c r="T111" s="2" t="s">
        <v>20</v>
      </c>
      <c r="U111" s="2" t="s">
        <v>64</v>
      </c>
      <c r="V111" s="2" t="s">
        <v>78</v>
      </c>
      <c r="X111" t="str" cm="1">
        <f t="array" ref="X111">_xlfn.CONCAT(_xlfn._xlws.FILTER(Tabla_cocina[Nombre del Plato], Tabla_cocina[Numero de Orden]=Tabla_Sala[[#This Row],[Número de Orden]]), "")</f>
        <v>Plato_18Plato_14Plato_5</v>
      </c>
      <c r="Y111" s="18" t="b">
        <f>IF(Tabla_Sala[[#This Row],[Tiempo de Degustacion]]&gt;0,TRUE,FALSE)</f>
        <v>0</v>
      </c>
    </row>
    <row r="112" spans="1:25" x14ac:dyDescent="0.3">
      <c r="A112" s="2">
        <v>110</v>
      </c>
      <c r="B112" s="2">
        <v>5</v>
      </c>
      <c r="C112" s="2" t="s">
        <v>216</v>
      </c>
      <c r="D112" s="4">
        <v>1</v>
      </c>
      <c r="E112" s="15">
        <f>Tabla_Sala[[#This Row],[Hora de Salida]]</f>
        <v>45017.275694444441</v>
      </c>
      <c r="F112" s="16">
        <v>45017.147222222222</v>
      </c>
      <c r="G112" s="16">
        <v>45017.275694444441</v>
      </c>
      <c r="H112" s="16">
        <f>IF(Tabla_Sala[[#This Row],[Estado de la Mesa]]="Ocupada",(Tabla_Sala[[#This Row],[Hora de Salida]]-Tabla_Sala[[#This Row],[Hora de Llegada]]) + 15/1440, Tabla_Sala[[#This Row],[Hora de Salida]]-Tabla_Sala[[#This Row],[Hora de Llegada]])</f>
        <v>0.12847222221898846</v>
      </c>
      <c r="I112" s="16">
        <f>SUMIFS(Tabla_cocina[minutos preparacion],Tabla_cocina[Numero de Orden],Tabla_Sala[[#This Row],[Número de Orden]])</f>
        <v>8.4027777777777785E-2</v>
      </c>
      <c r="J112" s="16">
        <f>IF(Tabla_Sala[[#This Row],[Tiempo de Permanencia]]-Tabla_Sala[[#This Row],[Tiempo Preparacion]] &gt; 0, Tabla_Sala[[#This Row],[Tiempo de Permanencia]]-Tabla_Sala[[#This Row],[Tiempo Preparacion]], 0)</f>
        <v>4.4444444441210679E-2</v>
      </c>
      <c r="K112" s="2" t="s">
        <v>111</v>
      </c>
      <c r="L112" s="2" t="s">
        <v>40</v>
      </c>
      <c r="M112" s="2" t="s">
        <v>47</v>
      </c>
      <c r="N112" s="5">
        <v>47.91</v>
      </c>
      <c r="O112" s="2" t="s">
        <v>42</v>
      </c>
      <c r="P112" s="7">
        <f>SUMIFS(Tabla_cocina[Ganancia Bruta],Tabla_cocina[Numero de Orden],Tabla_Sala[[#This Row],[Número de Orden]])</f>
        <v>163</v>
      </c>
      <c r="Q112" s="7">
        <f>Tabla_Sala[[#This Row],[Propina]]+Tabla_Sala[[#This Row],[Monto Total de la Cuenta]]</f>
        <v>210.91</v>
      </c>
      <c r="R112" t="str">
        <f t="shared" si="1"/>
        <v>Plato_9,  Plato_10,  Plato_6</v>
      </c>
      <c r="S112" s="2" t="s">
        <v>52</v>
      </c>
      <c r="T112" s="2" t="s">
        <v>13</v>
      </c>
      <c r="U112" s="2" t="s">
        <v>69</v>
      </c>
      <c r="V112" s="2" t="s">
        <v>77</v>
      </c>
      <c r="X112" t="str" cm="1">
        <f t="array" ref="X112">_xlfn.CONCAT(_xlfn._xlws.FILTER(Tabla_cocina[Nombre del Plato], Tabla_cocina[Numero de Orden]=Tabla_Sala[[#This Row],[Número de Orden]]), "")</f>
        <v>Plato_9Plato_10Plato_6</v>
      </c>
      <c r="Y112" s="18" t="b">
        <f>IF(Tabla_Sala[[#This Row],[Tiempo de Degustacion]]&gt;0,TRUE,FALSE)</f>
        <v>1</v>
      </c>
    </row>
    <row r="113" spans="1:25" x14ac:dyDescent="0.3">
      <c r="A113" s="2">
        <v>111</v>
      </c>
      <c r="B113" s="2">
        <v>3</v>
      </c>
      <c r="C113" s="2" t="s">
        <v>217</v>
      </c>
      <c r="D113" s="4">
        <v>2</v>
      </c>
      <c r="E113" s="15">
        <f>Tabla_Sala[[#This Row],[Hora de Salida]]</f>
        <v>45017.213194444441</v>
      </c>
      <c r="F113" s="16">
        <v>45017.074999999997</v>
      </c>
      <c r="G113" s="16">
        <v>45017.213194444441</v>
      </c>
      <c r="H113" s="16">
        <f>IF(Tabla_Sala[[#This Row],[Estado de la Mesa]]="Ocupada",(Tabla_Sala[[#This Row],[Hora de Salida]]-Tabla_Sala[[#This Row],[Hora de Llegada]]) + 15/1440, Tabla_Sala[[#This Row],[Hora de Salida]]-Tabla_Sala[[#This Row],[Hora de Llegada]])</f>
        <v>0.13819444444379769</v>
      </c>
      <c r="I113" s="16">
        <f>SUMIFS(Tabla_cocina[minutos preparacion],Tabla_cocina[Numero de Orden],Tabla_Sala[[#This Row],[Número de Orden]])</f>
        <v>9.5138888888888884E-2</v>
      </c>
      <c r="J113" s="16">
        <f>IF(Tabla_Sala[[#This Row],[Tiempo de Permanencia]]-Tabla_Sala[[#This Row],[Tiempo Preparacion]] &gt; 0, Tabla_Sala[[#This Row],[Tiempo de Permanencia]]-Tabla_Sala[[#This Row],[Tiempo Preparacion]], 0)</f>
        <v>4.3055555554908809E-2</v>
      </c>
      <c r="K113" s="2" t="s">
        <v>109</v>
      </c>
      <c r="L113" s="2" t="s">
        <v>44</v>
      </c>
      <c r="M113" s="2" t="s">
        <v>47</v>
      </c>
      <c r="N113" s="5">
        <v>18.82</v>
      </c>
      <c r="O113" s="2" t="s">
        <v>42</v>
      </c>
      <c r="P113" s="7">
        <f>SUMIFS(Tabla_cocina[Ganancia Bruta],Tabla_cocina[Numero de Orden],Tabla_Sala[[#This Row],[Número de Orden]])</f>
        <v>204</v>
      </c>
      <c r="Q113" s="7">
        <f>Tabla_Sala[[#This Row],[Propina]]+Tabla_Sala[[#This Row],[Monto Total de la Cuenta]]</f>
        <v>222.82</v>
      </c>
      <c r="R113" t="str">
        <f t="shared" si="1"/>
        <v>Plato_15,  Plato_5,  Plato_7,  Plato_9</v>
      </c>
      <c r="S113" s="2" t="s">
        <v>66</v>
      </c>
      <c r="T113" s="2" t="s">
        <v>18</v>
      </c>
      <c r="U113" s="2" t="s">
        <v>78</v>
      </c>
      <c r="V113" s="2" t="s">
        <v>59</v>
      </c>
      <c r="W113" s="2" t="s">
        <v>75</v>
      </c>
      <c r="X113" t="str" cm="1">
        <f t="array" ref="X113">_xlfn.CONCAT(_xlfn._xlws.FILTER(Tabla_cocina[Nombre del Plato], Tabla_cocina[Numero de Orden]=Tabla_Sala[[#This Row],[Número de Orden]]), "")</f>
        <v>Plato_15Plato_5Plato_7Plato_9</v>
      </c>
      <c r="Y113" s="18" t="b">
        <f>IF(Tabla_Sala[[#This Row],[Tiempo de Degustacion]]&gt;0,TRUE,FALSE)</f>
        <v>1</v>
      </c>
    </row>
    <row r="114" spans="1:25" x14ac:dyDescent="0.3">
      <c r="A114" s="2">
        <v>112</v>
      </c>
      <c r="B114" s="2">
        <v>6</v>
      </c>
      <c r="C114" s="2" t="s">
        <v>218</v>
      </c>
      <c r="D114" s="4">
        <v>2</v>
      </c>
      <c r="E114" s="15">
        <f>Tabla_Sala[[#This Row],[Hora de Salida]]</f>
        <v>45017.167361111111</v>
      </c>
      <c r="F114" s="16">
        <v>45017.075694444444</v>
      </c>
      <c r="G114" s="16">
        <v>45017.167361111111</v>
      </c>
      <c r="H114" s="16">
        <f>IF(Tabla_Sala[[#This Row],[Estado de la Mesa]]="Ocupada",(Tabla_Sala[[#This Row],[Hora de Salida]]-Tabla_Sala[[#This Row],[Hora de Llegada]]) + 15/1440, Tabla_Sala[[#This Row],[Hora de Salida]]-Tabla_Sala[[#This Row],[Hora de Llegada]])</f>
        <v>0.1020833333338184</v>
      </c>
      <c r="I114" s="16">
        <f>SUMIFS(Tabla_cocina[minutos preparacion],Tabla_cocina[Numero de Orden],Tabla_Sala[[#This Row],[Número de Orden]])</f>
        <v>1.1111111111111112E-2</v>
      </c>
      <c r="J114" s="16">
        <f>IF(Tabla_Sala[[#This Row],[Tiempo de Permanencia]]-Tabla_Sala[[#This Row],[Tiempo Preparacion]] &gt; 0, Tabla_Sala[[#This Row],[Tiempo de Permanencia]]-Tabla_Sala[[#This Row],[Tiempo Preparacion]], 0)</f>
        <v>9.0972222222707289E-2</v>
      </c>
      <c r="K114" s="2" t="s">
        <v>113</v>
      </c>
      <c r="L114" s="2" t="s">
        <v>54</v>
      </c>
      <c r="M114" s="2" t="s">
        <v>45</v>
      </c>
      <c r="N114" s="5">
        <v>35.36</v>
      </c>
      <c r="O114" s="2" t="s">
        <v>55</v>
      </c>
      <c r="P114" s="7">
        <f>SUMIFS(Tabla_cocina[Ganancia Bruta],Tabla_cocina[Numero de Orden],Tabla_Sala[[#This Row],[Número de Orden]])</f>
        <v>20</v>
      </c>
      <c r="Q114" s="7">
        <f>Tabla_Sala[[#This Row],[Propina]]+Tabla_Sala[[#This Row],[Monto Total de la Cuenta]]</f>
        <v>55.36</v>
      </c>
      <c r="R114" t="str">
        <f t="shared" si="1"/>
        <v>Plato_3</v>
      </c>
      <c r="S114" s="2" t="s">
        <v>53</v>
      </c>
      <c r="T114" s="2" t="s">
        <v>21</v>
      </c>
      <c r="U114" s="2"/>
      <c r="X114" t="str" cm="1">
        <f t="array" ref="X114">_xlfn.CONCAT(_xlfn._xlws.FILTER(Tabla_cocina[Nombre del Plato], Tabla_cocina[Numero de Orden]=Tabla_Sala[[#This Row],[Número de Orden]]), "")</f>
        <v>Plato_3</v>
      </c>
      <c r="Y114" s="18" t="b">
        <f>IF(Tabla_Sala[[#This Row],[Tiempo de Degustacion]]&gt;0,TRUE,FALSE)</f>
        <v>1</v>
      </c>
    </row>
    <row r="115" spans="1:25" x14ac:dyDescent="0.3">
      <c r="A115" s="2">
        <v>113</v>
      </c>
      <c r="B115" s="2">
        <v>4</v>
      </c>
      <c r="C115" s="2" t="s">
        <v>219</v>
      </c>
      <c r="D115" s="4">
        <v>2</v>
      </c>
      <c r="E115" s="15">
        <f>Tabla_Sala[[#This Row],[Hora de Salida]]</f>
        <v>45017.181250000001</v>
      </c>
      <c r="F115" s="16">
        <v>45017.05</v>
      </c>
      <c r="G115" s="16">
        <v>45017.181250000001</v>
      </c>
      <c r="H115" s="16">
        <f>IF(Tabla_Sala[[#This Row],[Estado de la Mesa]]="Ocupada",(Tabla_Sala[[#This Row],[Hora de Salida]]-Tabla_Sala[[#This Row],[Hora de Llegada]]) + 15/1440, Tabla_Sala[[#This Row],[Hora de Salida]]-Tabla_Sala[[#This Row],[Hora de Llegada]])</f>
        <v>0.14166666666521147</v>
      </c>
      <c r="I115" s="16">
        <f>SUMIFS(Tabla_cocina[minutos preparacion],Tabla_cocina[Numero de Orden],Tabla_Sala[[#This Row],[Número de Orden]])</f>
        <v>3.5416666666666666E-2</v>
      </c>
      <c r="J115" s="16">
        <f>IF(Tabla_Sala[[#This Row],[Tiempo de Permanencia]]-Tabla_Sala[[#This Row],[Tiempo Preparacion]] &gt; 0, Tabla_Sala[[#This Row],[Tiempo de Permanencia]]-Tabla_Sala[[#This Row],[Tiempo Preparacion]], 0)</f>
        <v>0.1062499999985448</v>
      </c>
      <c r="K115" s="2" t="s">
        <v>109</v>
      </c>
      <c r="L115" s="2" t="s">
        <v>40</v>
      </c>
      <c r="M115" s="2" t="s">
        <v>47</v>
      </c>
      <c r="N115" s="5">
        <v>29.74</v>
      </c>
      <c r="O115" s="2" t="s">
        <v>55</v>
      </c>
      <c r="P115" s="7">
        <f>SUMIFS(Tabla_cocina[Ganancia Bruta],Tabla_cocina[Numero de Orden],Tabla_Sala[[#This Row],[Número de Orden]])</f>
        <v>68</v>
      </c>
      <c r="Q115" s="7">
        <f>Tabla_Sala[[#This Row],[Propina]]+Tabla_Sala[[#This Row],[Monto Total de la Cuenta]]</f>
        <v>97.74</v>
      </c>
      <c r="R115" t="str">
        <f t="shared" si="1"/>
        <v>Plato_18</v>
      </c>
      <c r="S115" s="2" t="s">
        <v>49</v>
      </c>
      <c r="T115" s="2" t="s">
        <v>20</v>
      </c>
      <c r="U115" s="2"/>
      <c r="X115" t="str" cm="1">
        <f t="array" ref="X115">_xlfn.CONCAT(_xlfn._xlws.FILTER(Tabla_cocina[Nombre del Plato], Tabla_cocina[Numero de Orden]=Tabla_Sala[[#This Row],[Número de Orden]]), "")</f>
        <v>Plato_18</v>
      </c>
      <c r="Y115" s="18" t="b">
        <f>IF(Tabla_Sala[[#This Row],[Tiempo de Degustacion]]&gt;0,TRUE,FALSE)</f>
        <v>1</v>
      </c>
    </row>
    <row r="116" spans="1:25" x14ac:dyDescent="0.3">
      <c r="A116" s="2">
        <v>114</v>
      </c>
      <c r="B116" s="2">
        <v>7</v>
      </c>
      <c r="C116" s="2" t="s">
        <v>220</v>
      </c>
      <c r="D116" s="4">
        <v>6</v>
      </c>
      <c r="E116" s="15">
        <f>Tabla_Sala[[#This Row],[Hora de Salida]]</f>
        <v>45017.145833333336</v>
      </c>
      <c r="F116" s="16">
        <v>45017.03402777778</v>
      </c>
      <c r="G116" s="16">
        <v>45017.145833333336</v>
      </c>
      <c r="H116" s="16">
        <f>IF(Tabla_Sala[[#This Row],[Estado de la Mesa]]="Ocupada",(Tabla_Sala[[#This Row],[Hora de Salida]]-Tabla_Sala[[#This Row],[Hora de Llegada]]) + 15/1440, Tabla_Sala[[#This Row],[Hora de Salida]]-Tabla_Sala[[#This Row],[Hora de Llegada]])</f>
        <v>0.12222222222286898</v>
      </c>
      <c r="I116" s="16">
        <f>SUMIFS(Tabla_cocina[minutos preparacion],Tabla_cocina[Numero de Orden],Tabla_Sala[[#This Row],[Número de Orden]])</f>
        <v>9.0972222222222232E-2</v>
      </c>
      <c r="J116" s="16">
        <f>IF(Tabla_Sala[[#This Row],[Tiempo de Permanencia]]-Tabla_Sala[[#This Row],[Tiempo Preparacion]] &gt; 0, Tabla_Sala[[#This Row],[Tiempo de Permanencia]]-Tabla_Sala[[#This Row],[Tiempo Preparacion]], 0)</f>
        <v>3.1250000000646747E-2</v>
      </c>
      <c r="K116" s="2" t="s">
        <v>111</v>
      </c>
      <c r="L116" s="2" t="s">
        <v>40</v>
      </c>
      <c r="M116" s="2" t="s">
        <v>47</v>
      </c>
      <c r="N116" s="5">
        <v>38.81</v>
      </c>
      <c r="O116" s="2" t="s">
        <v>55</v>
      </c>
      <c r="P116" s="7">
        <f>SUMIFS(Tabla_cocina[Ganancia Bruta],Tabla_cocina[Numero de Orden],Tabla_Sala[[#This Row],[Número de Orden]])</f>
        <v>253</v>
      </c>
      <c r="Q116" s="7">
        <f>Tabla_Sala[[#This Row],[Propina]]+Tabla_Sala[[#This Row],[Monto Total de la Cuenta]]</f>
        <v>291.81</v>
      </c>
      <c r="R116" t="str">
        <f t="shared" si="1"/>
        <v>Plato_2,  Plato_9,  Plato_4,  Plato_5</v>
      </c>
      <c r="S116" s="2" t="s">
        <v>70</v>
      </c>
      <c r="T116" s="2" t="s">
        <v>7</v>
      </c>
      <c r="U116" s="2" t="s">
        <v>75</v>
      </c>
      <c r="V116" s="2" t="s">
        <v>67</v>
      </c>
      <c r="W116" s="2" t="s">
        <v>78</v>
      </c>
      <c r="X116" t="str" cm="1">
        <f t="array" ref="X116">_xlfn.CONCAT(_xlfn._xlws.FILTER(Tabla_cocina[Nombre del Plato], Tabla_cocina[Numero de Orden]=Tabla_Sala[[#This Row],[Número de Orden]]), "")</f>
        <v>Plato_2Plato_9Plato_4Plato_5</v>
      </c>
      <c r="Y116" s="18" t="b">
        <f>IF(Tabla_Sala[[#This Row],[Tiempo de Degustacion]]&gt;0,TRUE,FALSE)</f>
        <v>1</v>
      </c>
    </row>
    <row r="117" spans="1:25" x14ac:dyDescent="0.3">
      <c r="A117" s="2">
        <v>115</v>
      </c>
      <c r="B117" s="2">
        <v>12</v>
      </c>
      <c r="C117" s="2" t="s">
        <v>207</v>
      </c>
      <c r="D117" s="4">
        <v>6</v>
      </c>
      <c r="E117" s="15">
        <f>Tabla_Sala[[#This Row],[Hora de Salida]]</f>
        <v>45017.268055555556</v>
      </c>
      <c r="F117" s="16">
        <v>45017.154861111114</v>
      </c>
      <c r="G117" s="16">
        <v>45017.268055555556</v>
      </c>
      <c r="H117" s="16">
        <f>IF(Tabla_Sala[[#This Row],[Estado de la Mesa]]="Ocupada",(Tabla_Sala[[#This Row],[Hora de Salida]]-Tabla_Sala[[#This Row],[Hora de Llegada]]) + 15/1440, Tabla_Sala[[#This Row],[Hora de Salida]]-Tabla_Sala[[#This Row],[Hora de Llegada]])</f>
        <v>0.12361111110900917</v>
      </c>
      <c r="I117" s="16">
        <f>SUMIFS(Tabla_cocina[minutos preparacion],Tabla_cocina[Numero de Orden],Tabla_Sala[[#This Row],[Número de Orden]])</f>
        <v>6.8055555555555564E-2</v>
      </c>
      <c r="J117" s="16">
        <f>IF(Tabla_Sala[[#This Row],[Tiempo de Permanencia]]-Tabla_Sala[[#This Row],[Tiempo Preparacion]] &gt; 0, Tabla_Sala[[#This Row],[Tiempo de Permanencia]]-Tabla_Sala[[#This Row],[Tiempo Preparacion]], 0)</f>
        <v>5.5555555553453609E-2</v>
      </c>
      <c r="K117" s="2" t="s">
        <v>111</v>
      </c>
      <c r="L117" s="2" t="s">
        <v>54</v>
      </c>
      <c r="M117" s="2" t="s">
        <v>41</v>
      </c>
      <c r="N117" s="5">
        <v>46.46</v>
      </c>
      <c r="O117" s="2" t="s">
        <v>55</v>
      </c>
      <c r="P117" s="7">
        <f>SUMIFS(Tabla_cocina[Ganancia Bruta],Tabla_cocina[Numero de Orden],Tabla_Sala[[#This Row],[Número de Orden]])</f>
        <v>237</v>
      </c>
      <c r="Q117" s="7">
        <f>Tabla_Sala[[#This Row],[Propina]]+Tabla_Sala[[#This Row],[Monto Total de la Cuenta]]</f>
        <v>283.45999999999998</v>
      </c>
      <c r="R117" t="str">
        <f t="shared" si="1"/>
        <v>Plato_6,  Plato_2,  Plato_15</v>
      </c>
      <c r="S117" s="2" t="s">
        <v>61</v>
      </c>
      <c r="T117" s="2" t="s">
        <v>10</v>
      </c>
      <c r="U117" s="2" t="s">
        <v>79</v>
      </c>
      <c r="V117" s="2" t="s">
        <v>73</v>
      </c>
      <c r="X117" t="str" cm="1">
        <f t="array" ref="X117">_xlfn.CONCAT(_xlfn._xlws.FILTER(Tabla_cocina[Nombre del Plato], Tabla_cocina[Numero de Orden]=Tabla_Sala[[#This Row],[Número de Orden]]), "")</f>
        <v>Plato_6Plato_2Plato_15</v>
      </c>
      <c r="Y117" s="18" t="b">
        <f>IF(Tabla_Sala[[#This Row],[Tiempo de Degustacion]]&gt;0,TRUE,FALSE)</f>
        <v>1</v>
      </c>
    </row>
    <row r="118" spans="1:25" x14ac:dyDescent="0.3">
      <c r="A118" s="2">
        <v>116</v>
      </c>
      <c r="B118" s="2">
        <v>8</v>
      </c>
      <c r="C118" s="2" t="s">
        <v>221</v>
      </c>
      <c r="D118" s="4">
        <v>5</v>
      </c>
      <c r="E118" s="15">
        <f>Tabla_Sala[[#This Row],[Hora de Salida]]</f>
        <v>45017.272916666669</v>
      </c>
      <c r="F118" s="16">
        <v>45017.135416666664</v>
      </c>
      <c r="G118" s="16">
        <v>45017.272916666669</v>
      </c>
      <c r="H118" s="16">
        <f>IF(Tabla_Sala[[#This Row],[Estado de la Mesa]]="Ocupada",(Tabla_Sala[[#This Row],[Hora de Salida]]-Tabla_Sala[[#This Row],[Hora de Llegada]]) + 15/1440, Tabla_Sala[[#This Row],[Hora de Salida]]-Tabla_Sala[[#This Row],[Hora de Llegada]])</f>
        <v>0.14791666667103223</v>
      </c>
      <c r="I118" s="16">
        <f>SUMIFS(Tabla_cocina[minutos preparacion],Tabla_cocina[Numero de Orden],Tabla_Sala[[#This Row],[Número de Orden]])</f>
        <v>8.9583333333333334E-2</v>
      </c>
      <c r="J118" s="16">
        <f>IF(Tabla_Sala[[#This Row],[Tiempo de Permanencia]]-Tabla_Sala[[#This Row],[Tiempo Preparacion]] &gt; 0, Tabla_Sala[[#This Row],[Tiempo de Permanencia]]-Tabla_Sala[[#This Row],[Tiempo Preparacion]], 0)</f>
        <v>5.8333333337698898E-2</v>
      </c>
      <c r="K118" s="2" t="s">
        <v>111</v>
      </c>
      <c r="L118" s="2" t="s">
        <v>40</v>
      </c>
      <c r="M118" s="2" t="s">
        <v>47</v>
      </c>
      <c r="N118" s="5">
        <v>47.69</v>
      </c>
      <c r="O118" s="2" t="s">
        <v>55</v>
      </c>
      <c r="P118" s="7">
        <f>SUMIFS(Tabla_cocina[Ganancia Bruta],Tabla_cocina[Numero de Orden],Tabla_Sala[[#This Row],[Número de Orden]])</f>
        <v>269</v>
      </c>
      <c r="Q118" s="7">
        <f>Tabla_Sala[[#This Row],[Propina]]+Tabla_Sala[[#This Row],[Monto Total de la Cuenta]]</f>
        <v>316.69</v>
      </c>
      <c r="R118" t="str">
        <f t="shared" si="1"/>
        <v>Plato_15,  Plato_8,  Plato_19,  Plato_18</v>
      </c>
      <c r="S118" s="2" t="s">
        <v>70</v>
      </c>
      <c r="T118" s="2" t="s">
        <v>18</v>
      </c>
      <c r="U118" s="2" t="s">
        <v>62</v>
      </c>
      <c r="V118" s="2" t="s">
        <v>51</v>
      </c>
      <c r="W118" s="2" t="s">
        <v>74</v>
      </c>
      <c r="X118" t="str" cm="1">
        <f t="array" ref="X118">_xlfn.CONCAT(_xlfn._xlws.FILTER(Tabla_cocina[Nombre del Plato], Tabla_cocina[Numero de Orden]=Tabla_Sala[[#This Row],[Número de Orden]]), "")</f>
        <v>Plato_15Plato_8Plato_19Plato_18</v>
      </c>
      <c r="Y118" s="18" t="b">
        <f>IF(Tabla_Sala[[#This Row],[Tiempo de Degustacion]]&gt;0,TRUE,FALSE)</f>
        <v>1</v>
      </c>
    </row>
    <row r="119" spans="1:25" x14ac:dyDescent="0.3">
      <c r="A119" s="2">
        <v>117</v>
      </c>
      <c r="B119" s="2">
        <v>8</v>
      </c>
      <c r="C119" s="2" t="s">
        <v>222</v>
      </c>
      <c r="D119" s="4">
        <v>4</v>
      </c>
      <c r="E119" s="15">
        <f>Tabla_Sala[[#This Row],[Hora de Salida]]</f>
        <v>45017.239583333336</v>
      </c>
      <c r="F119" s="16">
        <v>45017.121527777781</v>
      </c>
      <c r="G119" s="16">
        <v>45017.239583333336</v>
      </c>
      <c r="H119" s="16">
        <f>IF(Tabla_Sala[[#This Row],[Estado de la Mesa]]="Ocupada",(Tabla_Sala[[#This Row],[Hora de Salida]]-Tabla_Sala[[#This Row],[Hora de Llegada]]) + 15/1440, Tabla_Sala[[#This Row],[Hora de Salida]]-Tabla_Sala[[#This Row],[Hora de Llegada]])</f>
        <v>0.12847222222141377</v>
      </c>
      <c r="I119" s="16">
        <f>SUMIFS(Tabla_cocina[minutos preparacion],Tabla_cocina[Numero de Orden],Tabla_Sala[[#This Row],[Número de Orden]])</f>
        <v>5.5555555555555558E-3</v>
      </c>
      <c r="J119" s="16">
        <f>IF(Tabla_Sala[[#This Row],[Tiempo de Permanencia]]-Tabla_Sala[[#This Row],[Tiempo Preparacion]] &gt; 0, Tabla_Sala[[#This Row],[Tiempo de Permanencia]]-Tabla_Sala[[#This Row],[Tiempo Preparacion]], 0)</f>
        <v>0.12291666666585822</v>
      </c>
      <c r="K119" s="2" t="s">
        <v>109</v>
      </c>
      <c r="L119" s="2" t="s">
        <v>44</v>
      </c>
      <c r="M119" s="2" t="s">
        <v>47</v>
      </c>
      <c r="N119" s="5">
        <v>11.65</v>
      </c>
      <c r="O119" s="2" t="s">
        <v>55</v>
      </c>
      <c r="P119" s="7">
        <f>SUMIFS(Tabla_cocina[Ganancia Bruta],Tabla_cocina[Numero de Orden],Tabla_Sala[[#This Row],[Número de Orden]])</f>
        <v>70</v>
      </c>
      <c r="Q119" s="7">
        <f>Tabla_Sala[[#This Row],[Propina]]+Tabla_Sala[[#This Row],[Monto Total de la Cuenta]]</f>
        <v>81.650000000000006</v>
      </c>
      <c r="R119" t="str">
        <f t="shared" si="1"/>
        <v>Plato_8</v>
      </c>
      <c r="S119" s="2" t="s">
        <v>70</v>
      </c>
      <c r="T119" s="2" t="s">
        <v>17</v>
      </c>
      <c r="U119" s="2"/>
      <c r="X119" t="str" cm="1">
        <f t="array" ref="X119">_xlfn.CONCAT(_xlfn._xlws.FILTER(Tabla_cocina[Nombre del Plato], Tabla_cocina[Numero de Orden]=Tabla_Sala[[#This Row],[Número de Orden]]), "")</f>
        <v>Plato_8</v>
      </c>
      <c r="Y119" s="18" t="b">
        <f>IF(Tabla_Sala[[#This Row],[Tiempo de Degustacion]]&gt;0,TRUE,FALSE)</f>
        <v>1</v>
      </c>
    </row>
    <row r="120" spans="1:25" x14ac:dyDescent="0.3">
      <c r="A120" s="2">
        <v>118</v>
      </c>
      <c r="B120" s="2">
        <v>13</v>
      </c>
      <c r="C120" s="2" t="s">
        <v>223</v>
      </c>
      <c r="D120" s="4">
        <v>1</v>
      </c>
      <c r="E120" s="15">
        <f>Tabla_Sala[[#This Row],[Hora de Salida]]</f>
        <v>45017.072916666664</v>
      </c>
      <c r="F120" s="16">
        <v>45017.023611111108</v>
      </c>
      <c r="G120" s="16">
        <v>45017.072916666664</v>
      </c>
      <c r="H120" s="16">
        <f>IF(Tabla_Sala[[#This Row],[Estado de la Mesa]]="Ocupada",(Tabla_Sala[[#This Row],[Hora de Salida]]-Tabla_Sala[[#This Row],[Hora de Llegada]]) + 15/1440, Tabla_Sala[[#This Row],[Hora de Salida]]-Tabla_Sala[[#This Row],[Hora de Llegada]])</f>
        <v>4.9305555556202307E-2</v>
      </c>
      <c r="I120" s="16">
        <f>SUMIFS(Tabla_cocina[minutos preparacion],Tabla_cocina[Numero de Orden],Tabla_Sala[[#This Row],[Número de Orden]])</f>
        <v>9.4444444444444442E-2</v>
      </c>
      <c r="J120" s="16">
        <f>IF(Tabla_Sala[[#This Row],[Tiempo de Permanencia]]-Tabla_Sala[[#This Row],[Tiempo Preparacion]] &gt; 0, Tabla_Sala[[#This Row],[Tiempo de Permanencia]]-Tabla_Sala[[#This Row],[Tiempo Preparacion]], 0)</f>
        <v>0</v>
      </c>
      <c r="K120" s="2" t="s">
        <v>115</v>
      </c>
      <c r="L120" s="2" t="s">
        <v>54</v>
      </c>
      <c r="M120" s="2" t="s">
        <v>41</v>
      </c>
      <c r="N120" s="5">
        <v>49.32</v>
      </c>
      <c r="O120" s="2" t="s">
        <v>48</v>
      </c>
      <c r="P120" s="7">
        <f>SUMIFS(Tabla_cocina[Ganancia Bruta],Tabla_cocina[Numero de Orden],Tabla_Sala[[#This Row],[Número de Orden]])</f>
        <v>209</v>
      </c>
      <c r="Q120" s="7">
        <f>Tabla_Sala[[#This Row],[Propina]]+Tabla_Sala[[#This Row],[Monto Total de la Cuenta]]</f>
        <v>258.32</v>
      </c>
      <c r="R120" t="str">
        <f t="shared" si="1"/>
        <v>Plato_4,  Plato_14,  Plato_6,  Plato_15</v>
      </c>
      <c r="S120" s="2" t="s">
        <v>58</v>
      </c>
      <c r="T120" s="2" t="s">
        <v>24</v>
      </c>
      <c r="U120" s="2" t="s">
        <v>64</v>
      </c>
      <c r="V120" s="2" t="s">
        <v>77</v>
      </c>
      <c r="W120" s="2" t="s">
        <v>73</v>
      </c>
      <c r="X120" t="str" cm="1">
        <f t="array" ref="X120">_xlfn.CONCAT(_xlfn._xlws.FILTER(Tabla_cocina[Nombre del Plato], Tabla_cocina[Numero de Orden]=Tabla_Sala[[#This Row],[Número de Orden]]), "")</f>
        <v>Plato_4Plato_14Plato_6Plato_15</v>
      </c>
      <c r="Y120" s="18" t="b">
        <f>IF(Tabla_Sala[[#This Row],[Tiempo de Degustacion]]&gt;0,TRUE,FALSE)</f>
        <v>0</v>
      </c>
    </row>
    <row r="121" spans="1:25" x14ac:dyDescent="0.3">
      <c r="A121" s="2">
        <v>203</v>
      </c>
      <c r="B121" s="2">
        <v>5</v>
      </c>
      <c r="C121" s="2" t="s">
        <v>302</v>
      </c>
      <c r="D121" s="4">
        <v>2</v>
      </c>
      <c r="E121" s="15">
        <f>Tabla_Sala[[#This Row],[Hora de Salida]]</f>
        <v>45018.222916666666</v>
      </c>
      <c r="F121" s="16">
        <v>45018.164583333331</v>
      </c>
      <c r="G121" s="16">
        <v>45018.222916666666</v>
      </c>
      <c r="H121" s="16">
        <f>IF(Tabla_Sala[[#This Row],[Estado de la Mesa]]="Ocupada",(Tabla_Sala[[#This Row],[Hora de Salida]]-Tabla_Sala[[#This Row],[Hora de Llegada]]) + 15/1440, Tabla_Sala[[#This Row],[Hora de Salida]]-Tabla_Sala[[#This Row],[Hora de Llegada]])</f>
        <v>5.8333333334303461E-2</v>
      </c>
      <c r="I121" s="16">
        <f>SUMIFS(Tabla_cocina[minutos preparacion],Tabla_cocina[Numero de Orden],Tabla_Sala[[#This Row],[Número de Orden]])</f>
        <v>5.9027777777777776E-2</v>
      </c>
      <c r="J121" s="16">
        <f>IF(Tabla_Sala[[#This Row],[Tiempo de Permanencia]]-Tabla_Sala[[#This Row],[Tiempo Preparacion]] &gt; 0, Tabla_Sala[[#This Row],[Tiempo de Permanencia]]-Tabla_Sala[[#This Row],[Tiempo Preparacion]], 0)</f>
        <v>0</v>
      </c>
      <c r="K121" s="2" t="s">
        <v>111</v>
      </c>
      <c r="L121" s="2" t="s">
        <v>40</v>
      </c>
      <c r="M121" s="2" t="s">
        <v>47</v>
      </c>
      <c r="N121" s="5">
        <v>40.19</v>
      </c>
      <c r="O121" s="2" t="s">
        <v>48</v>
      </c>
      <c r="P121" s="7">
        <f>SUMIFS(Tabla_cocina[Ganancia Bruta],Tabla_cocina[Numero de Orden],Tabla_Sala[[#This Row],[Número de Orden]])</f>
        <v>156</v>
      </c>
      <c r="Q121" s="7">
        <f>Tabla_Sala[[#This Row],[Propina]]+Tabla_Sala[[#This Row],[Monto Total de la Cuenta]]</f>
        <v>196.19</v>
      </c>
      <c r="R121" t="str">
        <f t="shared" ref="R121:R152" si="2">_xlfn.TEXTJOIN(", ",TRUE,T121:W121)</f>
        <v>Plato_17,  Plato_13</v>
      </c>
      <c r="S121" s="2" t="s">
        <v>53</v>
      </c>
      <c r="T121" s="2" t="s">
        <v>9</v>
      </c>
      <c r="U121" s="2" t="s">
        <v>65</v>
      </c>
      <c r="X121" t="str" cm="1">
        <f t="array" ref="X121">_xlfn.CONCAT(_xlfn._xlws.FILTER(Tabla_cocina[Nombre del Plato], Tabla_cocina[Numero de Orden]=Tabla_Sala[[#This Row],[Número de Orden]]), "")</f>
        <v>Plato_17Plato_13</v>
      </c>
      <c r="Y121" s="18" t="b">
        <f>IF(Tabla_Sala[[#This Row],[Tiempo de Degustacion]]&gt;0,TRUE,FALSE)</f>
        <v>0</v>
      </c>
    </row>
    <row r="122" spans="1:25" x14ac:dyDescent="0.3">
      <c r="A122" s="2">
        <v>184</v>
      </c>
      <c r="B122" s="2">
        <v>4</v>
      </c>
      <c r="C122" s="2" t="s">
        <v>286</v>
      </c>
      <c r="D122" s="4">
        <v>6</v>
      </c>
      <c r="E122" s="15">
        <f>Tabla_Sala[[#This Row],[Hora de Salida]]</f>
        <v>45018.292361111111</v>
      </c>
      <c r="F122" s="16">
        <v>45018.163194444445</v>
      </c>
      <c r="G122" s="16">
        <v>45018.292361111111</v>
      </c>
      <c r="H122" s="16">
        <f>IF(Tabla_Sala[[#This Row],[Estado de la Mesa]]="Ocupada",(Tabla_Sala[[#This Row],[Hora de Salida]]-Tabla_Sala[[#This Row],[Hora de Llegada]]) + 15/1440, Tabla_Sala[[#This Row],[Hora de Salida]]-Tabla_Sala[[#This Row],[Hora de Llegada]])</f>
        <v>0.1395833333323632</v>
      </c>
      <c r="I122" s="16">
        <f>SUMIFS(Tabla_cocina[minutos preparacion],Tabla_cocina[Numero de Orden],Tabla_Sala[[#This Row],[Número de Orden]])</f>
        <v>2.0138888888888887E-2</v>
      </c>
      <c r="J122" s="16">
        <f>IF(Tabla_Sala[[#This Row],[Tiempo de Permanencia]]-Tabla_Sala[[#This Row],[Tiempo Preparacion]] &gt; 0, Tabla_Sala[[#This Row],[Tiempo de Permanencia]]-Tabla_Sala[[#This Row],[Tiempo Preparacion]], 0)</f>
        <v>0.11944444444347431</v>
      </c>
      <c r="K122" s="2" t="s">
        <v>115</v>
      </c>
      <c r="L122" s="2" t="s">
        <v>40</v>
      </c>
      <c r="M122" s="2" t="s">
        <v>47</v>
      </c>
      <c r="N122" s="5">
        <v>24.24</v>
      </c>
      <c r="O122" s="2" t="s">
        <v>55</v>
      </c>
      <c r="P122" s="7">
        <f>SUMIFS(Tabla_cocina[Ganancia Bruta],Tabla_cocina[Numero de Orden],Tabla_Sala[[#This Row],[Número de Orden]])</f>
        <v>205</v>
      </c>
      <c r="Q122" s="7">
        <f>Tabla_Sala[[#This Row],[Propina]]+Tabla_Sala[[#This Row],[Monto Total de la Cuenta]]</f>
        <v>229.24</v>
      </c>
      <c r="R122" t="str">
        <f t="shared" si="2"/>
        <v>Plato_16,  Plato_6,  Plato_3</v>
      </c>
      <c r="S122" s="2" t="s">
        <v>70</v>
      </c>
      <c r="T122" s="2" t="s">
        <v>15</v>
      </c>
      <c r="U122" s="2" t="s">
        <v>77</v>
      </c>
      <c r="V122" s="2" t="s">
        <v>72</v>
      </c>
      <c r="X122" t="str" cm="1">
        <f t="array" ref="X122">_xlfn.CONCAT(_xlfn._xlws.FILTER(Tabla_cocina[Nombre del Plato], Tabla_cocina[Numero de Orden]=Tabla_Sala[[#This Row],[Número de Orden]]), "")</f>
        <v>Plato_16Plato_6Plato_3</v>
      </c>
      <c r="Y122" s="18" t="b">
        <f>IF(Tabla_Sala[[#This Row],[Tiempo de Degustacion]]&gt;0,TRUE,FALSE)</f>
        <v>1</v>
      </c>
    </row>
    <row r="123" spans="1:25" x14ac:dyDescent="0.3">
      <c r="A123" s="2">
        <v>182</v>
      </c>
      <c r="B123" s="2">
        <v>18</v>
      </c>
      <c r="C123" s="2" t="s">
        <v>284</v>
      </c>
      <c r="D123" s="4">
        <v>2</v>
      </c>
      <c r="E123" s="15">
        <f>Tabla_Sala[[#This Row],[Hora de Salida]]</f>
        <v>45018.270833333336</v>
      </c>
      <c r="F123" s="16">
        <v>45018.161805555559</v>
      </c>
      <c r="G123" s="16">
        <v>45018.270833333336</v>
      </c>
      <c r="H123" s="16">
        <f>IF(Tabla_Sala[[#This Row],[Estado de la Mesa]]="Ocupada",(Tabla_Sala[[#This Row],[Hora de Salida]]-Tabla_Sala[[#This Row],[Hora de Llegada]]) + 15/1440, Tabla_Sala[[#This Row],[Hora de Salida]]-Tabla_Sala[[#This Row],[Hora de Llegada]])</f>
        <v>0.10902777777664596</v>
      </c>
      <c r="I123" s="16">
        <f>SUMIFS(Tabla_cocina[minutos preparacion],Tabla_cocina[Numero de Orden],Tabla_Sala[[#This Row],[Número de Orden]])</f>
        <v>7.6388888888888886E-3</v>
      </c>
      <c r="J123" s="16">
        <f>IF(Tabla_Sala[[#This Row],[Tiempo de Permanencia]]-Tabla_Sala[[#This Row],[Tiempo Preparacion]] &gt; 0, Tabla_Sala[[#This Row],[Tiempo de Permanencia]]-Tabla_Sala[[#This Row],[Tiempo Preparacion]], 0)</f>
        <v>0.10138888888775707</v>
      </c>
      <c r="K123" s="2" t="s">
        <v>109</v>
      </c>
      <c r="L123" s="2" t="s">
        <v>40</v>
      </c>
      <c r="M123" s="2" t="s">
        <v>41</v>
      </c>
      <c r="N123" s="5">
        <v>38.36</v>
      </c>
      <c r="O123" s="2" t="s">
        <v>48</v>
      </c>
      <c r="P123" s="7">
        <f>SUMIFS(Tabla_cocina[Ganancia Bruta],Tabla_cocina[Numero de Orden],Tabla_Sala[[#This Row],[Número de Orden]])</f>
        <v>38</v>
      </c>
      <c r="Q123" s="7">
        <f>Tabla_Sala[[#This Row],[Propina]]+Tabla_Sala[[#This Row],[Monto Total de la Cuenta]]</f>
        <v>76.36</v>
      </c>
      <c r="R123" t="str">
        <f t="shared" si="2"/>
        <v>Plato_12</v>
      </c>
      <c r="S123" s="2" t="s">
        <v>52</v>
      </c>
      <c r="T123" s="2" t="s">
        <v>16</v>
      </c>
      <c r="U123" s="2"/>
      <c r="X123" t="str" cm="1">
        <f t="array" ref="X123">_xlfn.CONCAT(_xlfn._xlws.FILTER(Tabla_cocina[Nombre del Plato], Tabla_cocina[Numero de Orden]=Tabla_Sala[[#This Row],[Número de Orden]]), "")</f>
        <v>Plato_12</v>
      </c>
      <c r="Y123" s="18" t="b">
        <f>IF(Tabla_Sala[[#This Row],[Tiempo de Degustacion]]&gt;0,TRUE,FALSE)</f>
        <v>1</v>
      </c>
    </row>
    <row r="124" spans="1:25" x14ac:dyDescent="0.3">
      <c r="A124" s="2">
        <v>148</v>
      </c>
      <c r="B124" s="2">
        <v>10</v>
      </c>
      <c r="C124" s="2" t="s">
        <v>252</v>
      </c>
      <c r="D124" s="4">
        <v>6</v>
      </c>
      <c r="E124" s="15">
        <f>Tabla_Sala[[#This Row],[Hora de Salida]]</f>
        <v>45018.249305555553</v>
      </c>
      <c r="F124" s="16">
        <v>45018.161111111112</v>
      </c>
      <c r="G124" s="16">
        <v>45018.249305555553</v>
      </c>
      <c r="H124" s="16">
        <f>IF(Tabla_Sala[[#This Row],[Estado de la Mesa]]="Ocupada",(Tabla_Sala[[#This Row],[Hora de Salida]]-Tabla_Sala[[#This Row],[Hora de Llegada]]) + 15/1440, Tabla_Sala[[#This Row],[Hora de Salida]]-Tabla_Sala[[#This Row],[Hora de Llegada]])</f>
        <v>9.8611111107553981E-2</v>
      </c>
      <c r="I124" s="16">
        <f>SUMIFS(Tabla_cocina[minutos preparacion],Tabla_cocina[Numero de Orden],Tabla_Sala[[#This Row],[Número de Orden]])</f>
        <v>0.11041666666666666</v>
      </c>
      <c r="J124" s="16">
        <f>IF(Tabla_Sala[[#This Row],[Tiempo de Permanencia]]-Tabla_Sala[[#This Row],[Tiempo Preparacion]] &gt; 0, Tabla_Sala[[#This Row],[Tiempo de Permanencia]]-Tabla_Sala[[#This Row],[Tiempo Preparacion]], 0)</f>
        <v>0</v>
      </c>
      <c r="K124" s="2" t="s">
        <v>109</v>
      </c>
      <c r="L124" s="2" t="s">
        <v>40</v>
      </c>
      <c r="M124" s="2" t="s">
        <v>41</v>
      </c>
      <c r="N124" s="5">
        <v>46.26</v>
      </c>
      <c r="O124" s="2" t="s">
        <v>55</v>
      </c>
      <c r="P124" s="7">
        <f>SUMIFS(Tabla_cocina[Ganancia Bruta],Tabla_cocina[Numero de Orden],Tabla_Sala[[#This Row],[Número de Orden]])</f>
        <v>212</v>
      </c>
      <c r="Q124" s="7">
        <f>Tabla_Sala[[#This Row],[Propina]]+Tabla_Sala[[#This Row],[Monto Total de la Cuenta]]</f>
        <v>258.26</v>
      </c>
      <c r="R124" t="str">
        <f t="shared" si="2"/>
        <v>Plato_9,  Plato_18,  Plato_3,  Plato_10</v>
      </c>
      <c r="S124" s="2" t="s">
        <v>46</v>
      </c>
      <c r="T124" s="2" t="s">
        <v>13</v>
      </c>
      <c r="U124" s="2" t="s">
        <v>74</v>
      </c>
      <c r="V124" s="2" t="s">
        <v>72</v>
      </c>
      <c r="W124" s="2" t="s">
        <v>69</v>
      </c>
      <c r="X124" t="str" cm="1">
        <f t="array" ref="X124">_xlfn.CONCAT(_xlfn._xlws.FILTER(Tabla_cocina[Nombre del Plato], Tabla_cocina[Numero de Orden]=Tabla_Sala[[#This Row],[Número de Orden]]), "")</f>
        <v>Plato_9Plato_18Plato_3Plato_10</v>
      </c>
      <c r="Y124" s="18" t="b">
        <f>IF(Tabla_Sala[[#This Row],[Tiempo de Degustacion]]&gt;0,TRUE,FALSE)</f>
        <v>0</v>
      </c>
    </row>
    <row r="125" spans="1:25" x14ac:dyDescent="0.3">
      <c r="A125" s="2">
        <v>215</v>
      </c>
      <c r="B125" s="2">
        <v>6</v>
      </c>
      <c r="C125" s="2" t="s">
        <v>313</v>
      </c>
      <c r="D125" s="4">
        <v>4</v>
      </c>
      <c r="E125" s="15">
        <f>Tabla_Sala[[#This Row],[Hora de Salida]]</f>
        <v>45018.267361111109</v>
      </c>
      <c r="F125" s="16">
        <v>45018.161111111112</v>
      </c>
      <c r="G125" s="16">
        <v>45018.267361111109</v>
      </c>
      <c r="H125" s="16">
        <f>IF(Tabla_Sala[[#This Row],[Estado de la Mesa]]="Ocupada",(Tabla_Sala[[#This Row],[Hora de Salida]]-Tabla_Sala[[#This Row],[Hora de Llegada]]) + 15/1440, Tabla_Sala[[#This Row],[Hora de Salida]]-Tabla_Sala[[#This Row],[Hora de Llegada]])</f>
        <v>0.11666666666375629</v>
      </c>
      <c r="I125" s="16">
        <f>SUMIFS(Tabla_cocina[minutos preparacion],Tabla_cocina[Numero de Orden],Tabla_Sala[[#This Row],[Número de Orden]])</f>
        <v>3.1944444444444442E-2</v>
      </c>
      <c r="J125" s="16">
        <f>IF(Tabla_Sala[[#This Row],[Tiempo de Permanencia]]-Tabla_Sala[[#This Row],[Tiempo Preparacion]] &gt; 0, Tabla_Sala[[#This Row],[Tiempo de Permanencia]]-Tabla_Sala[[#This Row],[Tiempo Preparacion]], 0)</f>
        <v>8.4722222219311846E-2</v>
      </c>
      <c r="K125" s="2" t="s">
        <v>109</v>
      </c>
      <c r="L125" s="2" t="s">
        <v>40</v>
      </c>
      <c r="M125" s="2" t="s">
        <v>41</v>
      </c>
      <c r="N125" s="5">
        <v>35.64</v>
      </c>
      <c r="O125" s="2" t="s">
        <v>55</v>
      </c>
      <c r="P125" s="7">
        <f>SUMIFS(Tabla_cocina[Ganancia Bruta],Tabla_cocina[Numero de Orden],Tabla_Sala[[#This Row],[Número de Orden]])</f>
        <v>158</v>
      </c>
      <c r="Q125" s="7">
        <f>Tabla_Sala[[#This Row],[Propina]]+Tabla_Sala[[#This Row],[Monto Total de la Cuenta]]</f>
        <v>193.64</v>
      </c>
      <c r="R125" t="str">
        <f t="shared" si="2"/>
        <v>Plato_18,  Plato_2</v>
      </c>
      <c r="S125" s="2" t="s">
        <v>61</v>
      </c>
      <c r="T125" s="2" t="s">
        <v>20</v>
      </c>
      <c r="U125" s="2" t="s">
        <v>79</v>
      </c>
      <c r="X125" t="str" cm="1">
        <f t="array" ref="X125">_xlfn.CONCAT(_xlfn._xlws.FILTER(Tabla_cocina[Nombre del Plato], Tabla_cocina[Numero de Orden]=Tabla_Sala[[#This Row],[Número de Orden]]), "")</f>
        <v>Plato_18Plato_2</v>
      </c>
      <c r="Y125" s="18" t="b">
        <f>IF(Tabla_Sala[[#This Row],[Tiempo de Degustacion]]&gt;0,TRUE,FALSE)</f>
        <v>1</v>
      </c>
    </row>
    <row r="126" spans="1:25" x14ac:dyDescent="0.3">
      <c r="A126" s="2">
        <v>140</v>
      </c>
      <c r="B126" s="2">
        <v>11</v>
      </c>
      <c r="C126" s="2" t="s">
        <v>244</v>
      </c>
      <c r="D126" s="4">
        <v>4</v>
      </c>
      <c r="E126" s="15">
        <f>Tabla_Sala[[#This Row],[Hora de Salida]]</f>
        <v>45018.270138888889</v>
      </c>
      <c r="F126" s="16">
        <v>45018.15902777778</v>
      </c>
      <c r="G126" s="16">
        <v>45018.270138888889</v>
      </c>
      <c r="H126" s="16">
        <f>IF(Tabla_Sala[[#This Row],[Estado de la Mesa]]="Ocupada",(Tabla_Sala[[#This Row],[Hora de Salida]]-Tabla_Sala[[#This Row],[Hora de Llegada]]) + 15/1440, Tabla_Sala[[#This Row],[Hora de Salida]]-Tabla_Sala[[#This Row],[Hora de Llegada]])</f>
        <v>0.11111111110949423</v>
      </c>
      <c r="I126" s="16">
        <f>SUMIFS(Tabla_cocina[minutos preparacion],Tabla_cocina[Numero de Orden],Tabla_Sala[[#This Row],[Número de Orden]])</f>
        <v>8.1944444444444445E-2</v>
      </c>
      <c r="J126" s="16">
        <f>IF(Tabla_Sala[[#This Row],[Tiempo de Permanencia]]-Tabla_Sala[[#This Row],[Tiempo Preparacion]] &gt; 0, Tabla_Sala[[#This Row],[Tiempo de Permanencia]]-Tabla_Sala[[#This Row],[Tiempo Preparacion]], 0)</f>
        <v>2.9166666665049787E-2</v>
      </c>
      <c r="K126" s="2" t="s">
        <v>113</v>
      </c>
      <c r="L126" s="2" t="s">
        <v>40</v>
      </c>
      <c r="M126" s="2" t="s">
        <v>45</v>
      </c>
      <c r="N126" s="5">
        <v>32.130000000000003</v>
      </c>
      <c r="O126" s="2" t="s">
        <v>48</v>
      </c>
      <c r="P126" s="7">
        <f>SUMIFS(Tabla_cocina[Ganancia Bruta],Tabla_cocina[Numero de Orden],Tabla_Sala[[#This Row],[Número de Orden]])</f>
        <v>191</v>
      </c>
      <c r="Q126" s="7">
        <f>Tabla_Sala[[#This Row],[Propina]]+Tabla_Sala[[#This Row],[Monto Total de la Cuenta]]</f>
        <v>223.13</v>
      </c>
      <c r="R126" t="str">
        <f t="shared" si="2"/>
        <v>Plato_1,  Plato_8,  Plato_4</v>
      </c>
      <c r="S126" s="2" t="s">
        <v>52</v>
      </c>
      <c r="T126" s="2" t="s">
        <v>26</v>
      </c>
      <c r="U126" s="2" t="s">
        <v>62</v>
      </c>
      <c r="V126" s="2" t="s">
        <v>67</v>
      </c>
      <c r="X126" t="str" cm="1">
        <f t="array" ref="X126">_xlfn.CONCAT(_xlfn._xlws.FILTER(Tabla_cocina[Nombre del Plato], Tabla_cocina[Numero de Orden]=Tabla_Sala[[#This Row],[Número de Orden]]), "")</f>
        <v>Plato_1Plato_8Plato_4</v>
      </c>
      <c r="Y126" s="18" t="b">
        <f>IF(Tabla_Sala[[#This Row],[Tiempo de Degustacion]]&gt;0,TRUE,FALSE)</f>
        <v>1</v>
      </c>
    </row>
    <row r="127" spans="1:25" x14ac:dyDescent="0.3">
      <c r="A127" s="2">
        <v>138</v>
      </c>
      <c r="B127" s="2">
        <v>6</v>
      </c>
      <c r="C127" s="2" t="s">
        <v>242</v>
      </c>
      <c r="D127" s="4">
        <v>2</v>
      </c>
      <c r="E127" s="15">
        <f>Tabla_Sala[[#This Row],[Hora de Salida]]</f>
        <v>45018.214583333334</v>
      </c>
      <c r="F127" s="16">
        <v>45018.158333333333</v>
      </c>
      <c r="G127" s="16">
        <v>45018.214583333334</v>
      </c>
      <c r="H127" s="16">
        <f>IF(Tabla_Sala[[#This Row],[Estado de la Mesa]]="Ocupada",(Tabla_Sala[[#This Row],[Hora de Salida]]-Tabla_Sala[[#This Row],[Hora de Llegada]]) + 15/1440, Tabla_Sala[[#This Row],[Hora de Salida]]-Tabla_Sala[[#This Row],[Hora de Llegada]])</f>
        <v>6.6666666668121863E-2</v>
      </c>
      <c r="I127" s="16">
        <f>SUMIFS(Tabla_cocina[minutos preparacion],Tabla_cocina[Numero de Orden],Tabla_Sala[[#This Row],[Número de Orden]])</f>
        <v>6.7361111111111108E-2</v>
      </c>
      <c r="J127" s="16">
        <f>IF(Tabla_Sala[[#This Row],[Tiempo de Permanencia]]-Tabla_Sala[[#This Row],[Tiempo Preparacion]] &gt; 0, Tabla_Sala[[#This Row],[Tiempo de Permanencia]]-Tabla_Sala[[#This Row],[Tiempo Preparacion]], 0)</f>
        <v>0</v>
      </c>
      <c r="K127" s="2" t="s">
        <v>113</v>
      </c>
      <c r="L127" s="2" t="s">
        <v>44</v>
      </c>
      <c r="M127" s="2" t="s">
        <v>41</v>
      </c>
      <c r="N127" s="5">
        <v>32.79</v>
      </c>
      <c r="O127" s="2" t="s">
        <v>55</v>
      </c>
      <c r="P127" s="7">
        <f>SUMIFS(Tabla_cocina[Ganancia Bruta],Tabla_cocina[Numero de Orden],Tabla_Sala[[#This Row],[Número de Orden]])</f>
        <v>238</v>
      </c>
      <c r="Q127" s="7">
        <f>Tabla_Sala[[#This Row],[Propina]]+Tabla_Sala[[#This Row],[Monto Total de la Cuenta]]</f>
        <v>270.79000000000002</v>
      </c>
      <c r="R127" t="str">
        <f t="shared" si="2"/>
        <v>Plato_17,  Plato_12,  Plato_10,  Plato_2</v>
      </c>
      <c r="S127" s="2" t="s">
        <v>56</v>
      </c>
      <c r="T127" s="2" t="s">
        <v>9</v>
      </c>
      <c r="U127" s="2" t="s">
        <v>60</v>
      </c>
      <c r="V127" s="2" t="s">
        <v>69</v>
      </c>
      <c r="W127" s="2" t="s">
        <v>79</v>
      </c>
      <c r="X127" t="str" cm="1">
        <f t="array" ref="X127">_xlfn.CONCAT(_xlfn._xlws.FILTER(Tabla_cocina[Nombre del Plato], Tabla_cocina[Numero de Orden]=Tabla_Sala[[#This Row],[Número de Orden]]), "")</f>
        <v>Plato_17Plato_12Plato_10Plato_2</v>
      </c>
      <c r="Y127" s="18" t="b">
        <f>IF(Tabla_Sala[[#This Row],[Tiempo de Degustacion]]&gt;0,TRUE,FALSE)</f>
        <v>0</v>
      </c>
    </row>
    <row r="128" spans="1:25" x14ac:dyDescent="0.3">
      <c r="A128" s="2">
        <v>189</v>
      </c>
      <c r="B128" s="2">
        <v>11</v>
      </c>
      <c r="C128" s="2" t="s">
        <v>290</v>
      </c>
      <c r="D128" s="4">
        <v>4</v>
      </c>
      <c r="E128" s="15">
        <f>Tabla_Sala[[#This Row],[Hora de Salida]]</f>
        <v>45018.256944444445</v>
      </c>
      <c r="F128" s="16">
        <v>45018.158333333333</v>
      </c>
      <c r="G128" s="16">
        <v>45018.256944444445</v>
      </c>
      <c r="H128" s="16">
        <f>IF(Tabla_Sala[[#This Row],[Estado de la Mesa]]="Ocupada",(Tabla_Sala[[#This Row],[Hora de Salida]]-Tabla_Sala[[#This Row],[Hora de Llegada]]) + 15/1440, Tabla_Sala[[#This Row],[Hora de Salida]]-Tabla_Sala[[#This Row],[Hora de Llegada]])</f>
        <v>9.8611111112404615E-2</v>
      </c>
      <c r="I128" s="16">
        <f>SUMIFS(Tabla_cocina[minutos preparacion],Tabla_cocina[Numero de Orden],Tabla_Sala[[#This Row],[Número de Orden]])</f>
        <v>8.1250000000000003E-2</v>
      </c>
      <c r="J128" s="16">
        <f>IF(Tabla_Sala[[#This Row],[Tiempo de Permanencia]]-Tabla_Sala[[#This Row],[Tiempo Preparacion]] &gt; 0, Tabla_Sala[[#This Row],[Tiempo de Permanencia]]-Tabla_Sala[[#This Row],[Tiempo Preparacion]], 0)</f>
        <v>1.7361111112404612E-2</v>
      </c>
      <c r="K128" s="2" t="s">
        <v>113</v>
      </c>
      <c r="L128" s="2" t="s">
        <v>40</v>
      </c>
      <c r="M128" s="2" t="s">
        <v>47</v>
      </c>
      <c r="N128" s="5">
        <v>41.66</v>
      </c>
      <c r="O128" s="2" t="s">
        <v>42</v>
      </c>
      <c r="P128" s="7">
        <f>SUMIFS(Tabla_cocina[Ganancia Bruta],Tabla_cocina[Numero de Orden],Tabla_Sala[[#This Row],[Número de Orden]])</f>
        <v>192</v>
      </c>
      <c r="Q128" s="7">
        <f>Tabla_Sala[[#This Row],[Propina]]+Tabla_Sala[[#This Row],[Monto Total de la Cuenta]]</f>
        <v>233.66</v>
      </c>
      <c r="R128" t="str">
        <f t="shared" si="2"/>
        <v>Plato_18,  Plato_10,  Plato_7</v>
      </c>
      <c r="S128" s="2" t="s">
        <v>43</v>
      </c>
      <c r="T128" s="2" t="s">
        <v>20</v>
      </c>
      <c r="U128" s="2" t="s">
        <v>69</v>
      </c>
      <c r="V128" s="2" t="s">
        <v>59</v>
      </c>
      <c r="X128" t="str" cm="1">
        <f t="array" ref="X128">_xlfn.CONCAT(_xlfn._xlws.FILTER(Tabla_cocina[Nombre del Plato], Tabla_cocina[Numero de Orden]=Tabla_Sala[[#This Row],[Número de Orden]]), "")</f>
        <v>Plato_18Plato_10Plato_7</v>
      </c>
      <c r="Y128" s="18" t="b">
        <f>IF(Tabla_Sala[[#This Row],[Tiempo de Degustacion]]&gt;0,TRUE,FALSE)</f>
        <v>1</v>
      </c>
    </row>
    <row r="129" spans="1:25" x14ac:dyDescent="0.3">
      <c r="A129" s="2">
        <v>121</v>
      </c>
      <c r="B129" s="2">
        <v>5</v>
      </c>
      <c r="C129" s="2" t="s">
        <v>226</v>
      </c>
      <c r="D129" s="4">
        <v>4</v>
      </c>
      <c r="E129" s="15">
        <f>Tabla_Sala[[#This Row],[Hora de Salida]]</f>
        <v>45018.259027777778</v>
      </c>
      <c r="F129" s="16">
        <v>45018.15625</v>
      </c>
      <c r="G129" s="16">
        <v>45018.259027777778</v>
      </c>
      <c r="H129" s="16">
        <f>IF(Tabla_Sala[[#This Row],[Estado de la Mesa]]="Ocupada",(Tabla_Sala[[#This Row],[Hora de Salida]]-Tabla_Sala[[#This Row],[Hora de Llegada]]) + 15/1440, Tabla_Sala[[#This Row],[Hora de Salida]]-Tabla_Sala[[#This Row],[Hora de Llegada]])</f>
        <v>0.10277777777810115</v>
      </c>
      <c r="I129" s="16">
        <f>SUMIFS(Tabla_cocina[minutos preparacion],Tabla_cocina[Numero de Orden],Tabla_Sala[[#This Row],[Número de Orden]])</f>
        <v>2.6388888888888889E-2</v>
      </c>
      <c r="J129" s="16">
        <f>IF(Tabla_Sala[[#This Row],[Tiempo de Permanencia]]-Tabla_Sala[[#This Row],[Tiempo Preparacion]] &gt; 0, Tabla_Sala[[#This Row],[Tiempo de Permanencia]]-Tabla_Sala[[#This Row],[Tiempo Preparacion]], 0)</f>
        <v>7.6388888889212261E-2</v>
      </c>
      <c r="K129" s="2" t="s">
        <v>117</v>
      </c>
      <c r="L129" s="2" t="s">
        <v>40</v>
      </c>
      <c r="M129" s="2" t="s">
        <v>47</v>
      </c>
      <c r="N129" s="5">
        <v>12.3</v>
      </c>
      <c r="O129" s="2" t="s">
        <v>42</v>
      </c>
      <c r="P129" s="7">
        <f>SUMIFS(Tabla_cocina[Ganancia Bruta],Tabla_cocina[Numero de Orden],Tabla_Sala[[#This Row],[Número de Orden]])</f>
        <v>52</v>
      </c>
      <c r="Q129" s="7">
        <f>Tabla_Sala[[#This Row],[Propina]]+Tabla_Sala[[#This Row],[Monto Total de la Cuenta]]</f>
        <v>64.3</v>
      </c>
      <c r="R129" t="str">
        <f t="shared" si="2"/>
        <v>Plato_10</v>
      </c>
      <c r="S129" s="2" t="s">
        <v>52</v>
      </c>
      <c r="T129" s="2" t="s">
        <v>25</v>
      </c>
      <c r="U129" s="2"/>
      <c r="X129" t="str" cm="1">
        <f t="array" ref="X129">_xlfn.CONCAT(_xlfn._xlws.FILTER(Tabla_cocina[Nombre del Plato], Tabla_cocina[Numero de Orden]=Tabla_Sala[[#This Row],[Número de Orden]]), "")</f>
        <v>Plato_10</v>
      </c>
      <c r="Y129" s="18" t="b">
        <f>IF(Tabla_Sala[[#This Row],[Tiempo de Degustacion]]&gt;0,TRUE,FALSE)</f>
        <v>1</v>
      </c>
    </row>
    <row r="130" spans="1:25" x14ac:dyDescent="0.3">
      <c r="A130" s="2">
        <v>244</v>
      </c>
      <c r="B130" s="2">
        <v>17</v>
      </c>
      <c r="C130" s="2" t="s">
        <v>166</v>
      </c>
      <c r="D130" s="4">
        <v>6</v>
      </c>
      <c r="E130" s="15">
        <f>Tabla_Sala[[#This Row],[Hora de Salida]]</f>
        <v>45018.250694444447</v>
      </c>
      <c r="F130" s="16">
        <v>45018.155555555553</v>
      </c>
      <c r="G130" s="16">
        <v>45018.250694444447</v>
      </c>
      <c r="H130" s="16">
        <f>IF(Tabla_Sala[[#This Row],[Estado de la Mesa]]="Ocupada",(Tabla_Sala[[#This Row],[Hora de Salida]]-Tabla_Sala[[#This Row],[Hora de Llegada]]) + 15/1440, Tabla_Sala[[#This Row],[Hora de Salida]]-Tabla_Sala[[#This Row],[Hora de Llegada]])</f>
        <v>9.5138888893416151E-2</v>
      </c>
      <c r="I130" s="16">
        <f>SUMIFS(Tabla_cocina[minutos preparacion],Tabla_cocina[Numero de Orden],Tabla_Sala[[#This Row],[Número de Orden]])</f>
        <v>6.1805555555555558E-2</v>
      </c>
      <c r="J130" s="16">
        <f>IF(Tabla_Sala[[#This Row],[Tiempo de Permanencia]]-Tabla_Sala[[#This Row],[Tiempo Preparacion]] &gt; 0, Tabla_Sala[[#This Row],[Tiempo de Permanencia]]-Tabla_Sala[[#This Row],[Tiempo Preparacion]], 0)</f>
        <v>3.3333333337860593E-2</v>
      </c>
      <c r="K130" s="2" t="s">
        <v>109</v>
      </c>
      <c r="L130" s="2" t="s">
        <v>40</v>
      </c>
      <c r="M130" s="2" t="s">
        <v>45</v>
      </c>
      <c r="N130" s="5">
        <v>17.649999999999999</v>
      </c>
      <c r="O130" s="2" t="s">
        <v>42</v>
      </c>
      <c r="P130" s="7">
        <f>SUMIFS(Tabla_cocina[Ganancia Bruta],Tabla_cocina[Numero de Orden],Tabla_Sala[[#This Row],[Número de Orden]])</f>
        <v>158</v>
      </c>
      <c r="Q130" s="7">
        <f>Tabla_Sala[[#This Row],[Propina]]+Tabla_Sala[[#This Row],[Monto Total de la Cuenta]]</f>
        <v>175.65</v>
      </c>
      <c r="R130" t="str">
        <f t="shared" si="2"/>
        <v>Plato_20,  Plato_12</v>
      </c>
      <c r="S130" s="2" t="s">
        <v>53</v>
      </c>
      <c r="T130" s="2" t="s">
        <v>11</v>
      </c>
      <c r="U130" s="2" t="s">
        <v>60</v>
      </c>
      <c r="X130" t="str" cm="1">
        <f t="array" ref="X130">_xlfn.CONCAT(_xlfn._xlws.FILTER(Tabla_cocina[Nombre del Plato], Tabla_cocina[Numero de Orden]=Tabla_Sala[[#This Row],[Número de Orden]]), "")</f>
        <v>Plato_20Plato_12</v>
      </c>
      <c r="Y130" s="18" t="b">
        <f>IF(Tabla_Sala[[#This Row],[Tiempo de Degustacion]]&gt;0,TRUE,FALSE)</f>
        <v>1</v>
      </c>
    </row>
    <row r="131" spans="1:25" x14ac:dyDescent="0.3">
      <c r="A131" s="2">
        <v>262</v>
      </c>
      <c r="B131" s="2">
        <v>18</v>
      </c>
      <c r="C131" s="2" t="s">
        <v>349</v>
      </c>
      <c r="D131" s="4">
        <v>4</v>
      </c>
      <c r="E131" s="15">
        <f>Tabla_Sala[[#This Row],[Hora de Salida]]</f>
        <v>45018.306250000001</v>
      </c>
      <c r="F131" s="16">
        <v>45018.155555555553</v>
      </c>
      <c r="G131" s="16">
        <v>45018.306250000001</v>
      </c>
      <c r="H131" s="16">
        <f>IF(Tabla_Sala[[#This Row],[Estado de la Mesa]]="Ocupada",(Tabla_Sala[[#This Row],[Hora de Salida]]-Tabla_Sala[[#This Row],[Hora de Llegada]]) + 15/1440, Tabla_Sala[[#This Row],[Hora de Salida]]-Tabla_Sala[[#This Row],[Hora de Llegada]])</f>
        <v>0.16111111111482992</v>
      </c>
      <c r="I131" s="16">
        <f>SUMIFS(Tabla_cocina[minutos preparacion],Tabla_cocina[Numero de Orden],Tabla_Sala[[#This Row],[Número de Orden]])</f>
        <v>3.3333333333333333E-2</v>
      </c>
      <c r="J131" s="16">
        <f>IF(Tabla_Sala[[#This Row],[Tiempo de Permanencia]]-Tabla_Sala[[#This Row],[Tiempo Preparacion]] &gt; 0, Tabla_Sala[[#This Row],[Tiempo de Permanencia]]-Tabla_Sala[[#This Row],[Tiempo Preparacion]], 0)</f>
        <v>0.1277777777814966</v>
      </c>
      <c r="K131" s="2" t="s">
        <v>113</v>
      </c>
      <c r="L131" s="2" t="s">
        <v>40</v>
      </c>
      <c r="M131" s="2" t="s">
        <v>47</v>
      </c>
      <c r="N131" s="5">
        <v>42.83</v>
      </c>
      <c r="O131" s="2" t="s">
        <v>55</v>
      </c>
      <c r="P131" s="7">
        <f>SUMIFS(Tabla_cocina[Ganancia Bruta],Tabla_cocina[Numero de Orden],Tabla_Sala[[#This Row],[Número de Orden]])</f>
        <v>115</v>
      </c>
      <c r="Q131" s="7">
        <f>Tabla_Sala[[#This Row],[Propina]]+Tabla_Sala[[#This Row],[Monto Total de la Cuenta]]</f>
        <v>157.82999999999998</v>
      </c>
      <c r="R131" t="str">
        <f t="shared" si="2"/>
        <v>Plato_5,  Plato_17</v>
      </c>
      <c r="S131" s="2" t="s">
        <v>56</v>
      </c>
      <c r="T131" s="2" t="s">
        <v>19</v>
      </c>
      <c r="U131" s="2" t="s">
        <v>50</v>
      </c>
      <c r="X131" t="str" cm="1">
        <f t="array" ref="X131">_xlfn.CONCAT(_xlfn._xlws.FILTER(Tabla_cocina[Nombre del Plato], Tabla_cocina[Numero de Orden]=Tabla_Sala[[#This Row],[Número de Orden]]), "")</f>
        <v>Plato_5Plato_17</v>
      </c>
      <c r="Y131" s="18" t="b">
        <f>IF(Tabla_Sala[[#This Row],[Tiempo de Degustacion]]&gt;0,TRUE,FALSE)</f>
        <v>1</v>
      </c>
    </row>
    <row r="132" spans="1:25" x14ac:dyDescent="0.3">
      <c r="A132" s="2">
        <v>242</v>
      </c>
      <c r="B132" s="2">
        <v>12</v>
      </c>
      <c r="C132" s="2" t="s">
        <v>333</v>
      </c>
      <c r="D132" s="4">
        <v>2</v>
      </c>
      <c r="E132" s="15">
        <f>Tabla_Sala[[#This Row],[Hora de Salida]]</f>
        <v>45018.214583333334</v>
      </c>
      <c r="F132" s="16">
        <v>45018.154166666667</v>
      </c>
      <c r="G132" s="16">
        <v>45018.214583333334</v>
      </c>
      <c r="H132" s="16">
        <f>IF(Tabla_Sala[[#This Row],[Estado de la Mesa]]="Ocupada",(Tabla_Sala[[#This Row],[Hora de Salida]]-Tabla_Sala[[#This Row],[Hora de Llegada]]) + 15/1440, Tabla_Sala[[#This Row],[Hora de Salida]]-Tabla_Sala[[#This Row],[Hora de Llegada]])</f>
        <v>6.0416666667151731E-2</v>
      </c>
      <c r="I132" s="16">
        <f>SUMIFS(Tabla_cocina[minutos preparacion],Tabla_cocina[Numero de Orden],Tabla_Sala[[#This Row],[Número de Orden]])</f>
        <v>6.8749999999999992E-2</v>
      </c>
      <c r="J132" s="16">
        <f>IF(Tabla_Sala[[#This Row],[Tiempo de Permanencia]]-Tabla_Sala[[#This Row],[Tiempo Preparacion]] &gt; 0, Tabla_Sala[[#This Row],[Tiempo de Permanencia]]-Tabla_Sala[[#This Row],[Tiempo Preparacion]], 0)</f>
        <v>0</v>
      </c>
      <c r="K132" s="2" t="s">
        <v>113</v>
      </c>
      <c r="L132" s="2" t="s">
        <v>40</v>
      </c>
      <c r="M132" s="2" t="s">
        <v>47</v>
      </c>
      <c r="N132" s="5">
        <v>31.29</v>
      </c>
      <c r="O132" s="2" t="s">
        <v>42</v>
      </c>
      <c r="P132" s="7">
        <f>SUMIFS(Tabla_cocina[Ganancia Bruta],Tabla_cocina[Numero de Orden],Tabla_Sala[[#This Row],[Número de Orden]])</f>
        <v>134</v>
      </c>
      <c r="Q132" s="7">
        <f>Tabla_Sala[[#This Row],[Propina]]+Tabla_Sala[[#This Row],[Monto Total de la Cuenta]]</f>
        <v>165.29</v>
      </c>
      <c r="R132" t="str">
        <f t="shared" si="2"/>
        <v>Plato_10,  Plato_1,  Plato_11</v>
      </c>
      <c r="S132" s="2" t="s">
        <v>56</v>
      </c>
      <c r="T132" s="2" t="s">
        <v>25</v>
      </c>
      <c r="U132" s="2" t="s">
        <v>71</v>
      </c>
      <c r="V132" s="2" t="s">
        <v>63</v>
      </c>
      <c r="X132" t="str" cm="1">
        <f t="array" ref="X132">_xlfn.CONCAT(_xlfn._xlws.FILTER(Tabla_cocina[Nombre del Plato], Tabla_cocina[Numero de Orden]=Tabla_Sala[[#This Row],[Número de Orden]]), "")</f>
        <v>Plato_10Plato_1Plato_11</v>
      </c>
      <c r="Y132" s="18" t="b">
        <f>IF(Tabla_Sala[[#This Row],[Tiempo de Degustacion]]&gt;0,TRUE,FALSE)</f>
        <v>0</v>
      </c>
    </row>
    <row r="133" spans="1:25" x14ac:dyDescent="0.3">
      <c r="A133" s="2">
        <v>188</v>
      </c>
      <c r="B133" s="2">
        <v>20</v>
      </c>
      <c r="C133" s="2" t="s">
        <v>289</v>
      </c>
      <c r="D133" s="4">
        <v>4</v>
      </c>
      <c r="E133" s="15">
        <f>Tabla_Sala[[#This Row],[Hora de Salida]]</f>
        <v>45018.222916666666</v>
      </c>
      <c r="F133" s="16">
        <v>45018.152777777781</v>
      </c>
      <c r="G133" s="16">
        <v>45018.222916666666</v>
      </c>
      <c r="H133" s="16">
        <f>IF(Tabla_Sala[[#This Row],[Estado de la Mesa]]="Ocupada",(Tabla_Sala[[#This Row],[Hora de Salida]]-Tabla_Sala[[#This Row],[Hora de Llegada]]) + 15/1440, Tabla_Sala[[#This Row],[Hora de Salida]]-Tabla_Sala[[#This Row],[Hora de Llegada]])</f>
        <v>7.0138888884685002E-2</v>
      </c>
      <c r="I133" s="16">
        <f>SUMIFS(Tabla_cocina[minutos preparacion],Tabla_cocina[Numero de Orden],Tabla_Sala[[#This Row],[Número de Orden]])</f>
        <v>7.2916666666666671E-2</v>
      </c>
      <c r="J133" s="16">
        <f>IF(Tabla_Sala[[#This Row],[Tiempo de Permanencia]]-Tabla_Sala[[#This Row],[Tiempo Preparacion]] &gt; 0, Tabla_Sala[[#This Row],[Tiempo de Permanencia]]-Tabla_Sala[[#This Row],[Tiempo Preparacion]], 0)</f>
        <v>0</v>
      </c>
      <c r="K133" s="2" t="s">
        <v>109</v>
      </c>
      <c r="L133" s="2" t="s">
        <v>44</v>
      </c>
      <c r="M133" s="2" t="s">
        <v>47</v>
      </c>
      <c r="N133" s="5">
        <v>13.95</v>
      </c>
      <c r="O133" s="2" t="s">
        <v>42</v>
      </c>
      <c r="P133" s="7">
        <f>SUMIFS(Tabla_cocina[Ganancia Bruta],Tabla_cocina[Numero de Orden],Tabla_Sala[[#This Row],[Número de Orden]])</f>
        <v>83</v>
      </c>
      <c r="Q133" s="7">
        <f>Tabla_Sala[[#This Row],[Propina]]+Tabla_Sala[[#This Row],[Monto Total de la Cuenta]]</f>
        <v>96.95</v>
      </c>
      <c r="R133" t="str">
        <f t="shared" si="2"/>
        <v>Plato_17,  Plato_10</v>
      </c>
      <c r="S133" s="2" t="s">
        <v>46</v>
      </c>
      <c r="T133" s="2" t="s">
        <v>9</v>
      </c>
      <c r="U133" s="2" t="s">
        <v>69</v>
      </c>
      <c r="X133" t="str" cm="1">
        <f t="array" ref="X133">_xlfn.CONCAT(_xlfn._xlws.FILTER(Tabla_cocina[Nombre del Plato], Tabla_cocina[Numero de Orden]=Tabla_Sala[[#This Row],[Número de Orden]]), "")</f>
        <v>Plato_17Plato_10</v>
      </c>
      <c r="Y133" s="18" t="b">
        <f>IF(Tabla_Sala[[#This Row],[Tiempo de Degustacion]]&gt;0,TRUE,FALSE)</f>
        <v>0</v>
      </c>
    </row>
    <row r="134" spans="1:25" x14ac:dyDescent="0.3">
      <c r="A134" s="2">
        <v>211</v>
      </c>
      <c r="B134" s="2">
        <v>1</v>
      </c>
      <c r="C134" s="2" t="s">
        <v>310</v>
      </c>
      <c r="D134" s="4">
        <v>2</v>
      </c>
      <c r="E134" s="15">
        <f>Tabla_Sala[[#This Row],[Hora de Salida]]</f>
        <v>45018.226388888892</v>
      </c>
      <c r="F134" s="16">
        <v>45018.152777777781</v>
      </c>
      <c r="G134" s="16">
        <v>45018.226388888892</v>
      </c>
      <c r="H134" s="16">
        <f>IF(Tabla_Sala[[#This Row],[Estado de la Mesa]]="Ocupada",(Tabla_Sala[[#This Row],[Hora de Salida]]-Tabla_Sala[[#This Row],[Hora de Llegada]]) + 15/1440, Tabla_Sala[[#This Row],[Hora de Salida]]-Tabla_Sala[[#This Row],[Hora de Llegada]])</f>
        <v>7.3611111110949423E-2</v>
      </c>
      <c r="I134" s="16">
        <f>SUMIFS(Tabla_cocina[minutos preparacion],Tabla_cocina[Numero de Orden],Tabla_Sala[[#This Row],[Número de Orden]])</f>
        <v>9.3750000000000014E-2</v>
      </c>
      <c r="J134" s="16">
        <f>IF(Tabla_Sala[[#This Row],[Tiempo de Permanencia]]-Tabla_Sala[[#This Row],[Tiempo Preparacion]] &gt; 0, Tabla_Sala[[#This Row],[Tiempo de Permanencia]]-Tabla_Sala[[#This Row],[Tiempo Preparacion]], 0)</f>
        <v>0</v>
      </c>
      <c r="K134" s="2" t="s">
        <v>111</v>
      </c>
      <c r="L134" s="2" t="s">
        <v>40</v>
      </c>
      <c r="M134" s="2" t="s">
        <v>41</v>
      </c>
      <c r="N134" s="5">
        <v>11.13</v>
      </c>
      <c r="O134" s="2" t="s">
        <v>42</v>
      </c>
      <c r="P134" s="7">
        <f>SUMIFS(Tabla_cocina[Ganancia Bruta],Tabla_cocina[Numero de Orden],Tabla_Sala[[#This Row],[Número de Orden]])</f>
        <v>169</v>
      </c>
      <c r="Q134" s="7">
        <f>Tabla_Sala[[#This Row],[Propina]]+Tabla_Sala[[#This Row],[Monto Total de la Cuenta]]</f>
        <v>180.13</v>
      </c>
      <c r="R134" t="str">
        <f t="shared" si="2"/>
        <v>Plato_13,  Plato_4,  Plato_1,  Plato_3</v>
      </c>
      <c r="S134" s="2" t="s">
        <v>76</v>
      </c>
      <c r="T134" s="2" t="s">
        <v>23</v>
      </c>
      <c r="U134" s="2" t="s">
        <v>67</v>
      </c>
      <c r="V134" s="2" t="s">
        <v>71</v>
      </c>
      <c r="W134" s="2" t="s">
        <v>72</v>
      </c>
      <c r="X134" t="str" cm="1">
        <f t="array" ref="X134">_xlfn.CONCAT(_xlfn._xlws.FILTER(Tabla_cocina[Nombre del Plato], Tabla_cocina[Numero de Orden]=Tabla_Sala[[#This Row],[Número de Orden]]), "")</f>
        <v>Plato_13Plato_4Plato_1Plato_3</v>
      </c>
      <c r="Y134" s="18" t="b">
        <f>IF(Tabla_Sala[[#This Row],[Tiempo de Degustacion]]&gt;0,TRUE,FALSE)</f>
        <v>0</v>
      </c>
    </row>
    <row r="135" spans="1:25" x14ac:dyDescent="0.3">
      <c r="A135" s="2">
        <v>124</v>
      </c>
      <c r="B135" s="2">
        <v>16</v>
      </c>
      <c r="C135" s="2" t="s">
        <v>229</v>
      </c>
      <c r="D135" s="4">
        <v>5</v>
      </c>
      <c r="E135" s="15">
        <f>Tabla_Sala[[#This Row],[Hora de Salida]]</f>
        <v>45018.223611111112</v>
      </c>
      <c r="F135" s="16">
        <v>45018.152083333334</v>
      </c>
      <c r="G135" s="16">
        <v>45018.223611111112</v>
      </c>
      <c r="H135" s="16">
        <f>IF(Tabla_Sala[[#This Row],[Estado de la Mesa]]="Ocupada",(Tabla_Sala[[#This Row],[Hora de Salida]]-Tabla_Sala[[#This Row],[Hora de Llegada]]) + 15/1440, Tabla_Sala[[#This Row],[Hora de Salida]]-Tabla_Sala[[#This Row],[Hora de Llegada]])</f>
        <v>7.1527777778101154E-2</v>
      </c>
      <c r="I135" s="16">
        <f>SUMIFS(Tabla_cocina[minutos preparacion],Tabla_cocina[Numero de Orden],Tabla_Sala[[#This Row],[Número de Orden]])</f>
        <v>9.5833333333333326E-2</v>
      </c>
      <c r="J135" s="16">
        <f>IF(Tabla_Sala[[#This Row],[Tiempo de Permanencia]]-Tabla_Sala[[#This Row],[Tiempo Preparacion]] &gt; 0, Tabla_Sala[[#This Row],[Tiempo de Permanencia]]-Tabla_Sala[[#This Row],[Tiempo Preparacion]], 0)</f>
        <v>0</v>
      </c>
      <c r="K135" s="2" t="s">
        <v>109</v>
      </c>
      <c r="L135" s="2" t="s">
        <v>40</v>
      </c>
      <c r="M135" s="2" t="s">
        <v>41</v>
      </c>
      <c r="N135" s="5">
        <v>10.85</v>
      </c>
      <c r="O135" s="2" t="s">
        <v>48</v>
      </c>
      <c r="P135" s="7">
        <f>SUMIFS(Tabla_cocina[Ganancia Bruta],Tabla_cocina[Numero de Orden],Tabla_Sala[[#This Row],[Número de Orden]])</f>
        <v>222</v>
      </c>
      <c r="Q135" s="7">
        <f>Tabla_Sala[[#This Row],[Propina]]+Tabla_Sala[[#This Row],[Monto Total de la Cuenta]]</f>
        <v>232.85</v>
      </c>
      <c r="R135" t="str">
        <f t="shared" si="2"/>
        <v>Plato_3,  Plato_1,  Plato_11,  Plato_9</v>
      </c>
      <c r="S135" s="2" t="s">
        <v>43</v>
      </c>
      <c r="T135" s="2" t="s">
        <v>21</v>
      </c>
      <c r="U135" s="2" t="s">
        <v>71</v>
      </c>
      <c r="V135" s="2" t="s">
        <v>63</v>
      </c>
      <c r="W135" s="2" t="s">
        <v>75</v>
      </c>
      <c r="X135" t="str" cm="1">
        <f t="array" ref="X135">_xlfn.CONCAT(_xlfn._xlws.FILTER(Tabla_cocina[Nombre del Plato], Tabla_cocina[Numero de Orden]=Tabla_Sala[[#This Row],[Número de Orden]]), "")</f>
        <v>Plato_3Plato_1Plato_11Plato_9</v>
      </c>
      <c r="Y135" s="18" t="b">
        <f>IF(Tabla_Sala[[#This Row],[Tiempo de Degustacion]]&gt;0,TRUE,FALSE)</f>
        <v>0</v>
      </c>
    </row>
    <row r="136" spans="1:25" x14ac:dyDescent="0.3">
      <c r="A136" s="2">
        <v>222</v>
      </c>
      <c r="B136" s="2">
        <v>3</v>
      </c>
      <c r="C136" s="2" t="s">
        <v>318</v>
      </c>
      <c r="D136" s="4">
        <v>3</v>
      </c>
      <c r="E136" s="15">
        <f>Tabla_Sala[[#This Row],[Hora de Salida]]</f>
        <v>45018.279166666667</v>
      </c>
      <c r="F136" s="16">
        <v>45018.151388888888</v>
      </c>
      <c r="G136" s="16">
        <v>45018.279166666667</v>
      </c>
      <c r="H136" s="16">
        <f>IF(Tabla_Sala[[#This Row],[Estado de la Mesa]]="Ocupada",(Tabla_Sala[[#This Row],[Hora de Salida]]-Tabla_Sala[[#This Row],[Hora de Llegada]]) + 15/1440, Tabla_Sala[[#This Row],[Hora de Salida]]-Tabla_Sala[[#This Row],[Hora de Llegada]])</f>
        <v>0.12777777777955635</v>
      </c>
      <c r="I136" s="16">
        <f>SUMIFS(Tabla_cocina[minutos preparacion],Tabla_cocina[Numero de Orden],Tabla_Sala[[#This Row],[Número de Orden]])</f>
        <v>5.9027777777777776E-2</v>
      </c>
      <c r="J136" s="16">
        <f>IF(Tabla_Sala[[#This Row],[Tiempo de Permanencia]]-Tabla_Sala[[#This Row],[Tiempo Preparacion]] &gt; 0, Tabla_Sala[[#This Row],[Tiempo de Permanencia]]-Tabla_Sala[[#This Row],[Tiempo Preparacion]], 0)</f>
        <v>6.8750000001778569E-2</v>
      </c>
      <c r="K136" s="2" t="s">
        <v>115</v>
      </c>
      <c r="L136" s="2" t="s">
        <v>54</v>
      </c>
      <c r="M136" s="2" t="s">
        <v>41</v>
      </c>
      <c r="N136" s="5">
        <v>32.58</v>
      </c>
      <c r="O136" s="2" t="s">
        <v>48</v>
      </c>
      <c r="P136" s="7">
        <f>SUMIFS(Tabla_cocina[Ganancia Bruta],Tabla_cocina[Numero de Orden],Tabla_Sala[[#This Row],[Número de Orden]])</f>
        <v>97</v>
      </c>
      <c r="Q136" s="7">
        <f>Tabla_Sala[[#This Row],[Propina]]+Tabla_Sala[[#This Row],[Monto Total de la Cuenta]]</f>
        <v>129.57999999999998</v>
      </c>
      <c r="R136" t="str">
        <f t="shared" si="2"/>
        <v>Plato_14,  Plato_16</v>
      </c>
      <c r="S136" s="2" t="s">
        <v>66</v>
      </c>
      <c r="T136" s="2" t="s">
        <v>22</v>
      </c>
      <c r="U136" s="2" t="s">
        <v>57</v>
      </c>
      <c r="X136" t="str" cm="1">
        <f t="array" ref="X136">_xlfn.CONCAT(_xlfn._xlws.FILTER(Tabla_cocina[Nombre del Plato], Tabla_cocina[Numero de Orden]=Tabla_Sala[[#This Row],[Número de Orden]]), "")</f>
        <v>Plato_14Plato_16</v>
      </c>
      <c r="Y136" s="18" t="b">
        <f>IF(Tabla_Sala[[#This Row],[Tiempo de Degustacion]]&gt;0,TRUE,FALSE)</f>
        <v>1</v>
      </c>
    </row>
    <row r="137" spans="1:25" x14ac:dyDescent="0.3">
      <c r="A137" s="2">
        <v>208</v>
      </c>
      <c r="B137" s="2">
        <v>16</v>
      </c>
      <c r="C137" s="2" t="s">
        <v>307</v>
      </c>
      <c r="D137" s="4">
        <v>4</v>
      </c>
      <c r="E137" s="15">
        <f>Tabla_Sala[[#This Row],[Hora de Salida]]</f>
        <v>45018.275000000001</v>
      </c>
      <c r="F137" s="16">
        <v>45018.147916666669</v>
      </c>
      <c r="G137" s="16">
        <v>45018.275000000001</v>
      </c>
      <c r="H137" s="16">
        <f>IF(Tabla_Sala[[#This Row],[Estado de la Mesa]]="Ocupada",(Tabla_Sala[[#This Row],[Hora de Salida]]-Tabla_Sala[[#This Row],[Hora de Llegada]]) + 15/1440, Tabla_Sala[[#This Row],[Hora de Salida]]-Tabla_Sala[[#This Row],[Hora de Llegada]])</f>
        <v>0.13749999999951493</v>
      </c>
      <c r="I137" s="16">
        <f>SUMIFS(Tabla_cocina[minutos preparacion],Tabla_cocina[Numero de Orden],Tabla_Sala[[#This Row],[Número de Orden]])</f>
        <v>6.9444444444444448E-2</v>
      </c>
      <c r="J137" s="16">
        <f>IF(Tabla_Sala[[#This Row],[Tiempo de Permanencia]]-Tabla_Sala[[#This Row],[Tiempo Preparacion]] &gt; 0, Tabla_Sala[[#This Row],[Tiempo de Permanencia]]-Tabla_Sala[[#This Row],[Tiempo Preparacion]], 0)</f>
        <v>6.8055555555070479E-2</v>
      </c>
      <c r="K137" s="2" t="s">
        <v>111</v>
      </c>
      <c r="L137" s="2" t="s">
        <v>40</v>
      </c>
      <c r="M137" s="2" t="s">
        <v>41</v>
      </c>
      <c r="N137" s="5">
        <v>36.700000000000003</v>
      </c>
      <c r="O137" s="2" t="s">
        <v>55</v>
      </c>
      <c r="P137" s="7">
        <f>SUMIFS(Tabla_cocina[Ganancia Bruta],Tabla_cocina[Numero de Orden],Tabla_Sala[[#This Row],[Número de Orden]])</f>
        <v>180</v>
      </c>
      <c r="Q137" s="7">
        <f>Tabla_Sala[[#This Row],[Propina]]+Tabla_Sala[[#This Row],[Monto Total de la Cuenta]]</f>
        <v>216.7</v>
      </c>
      <c r="R137" t="str">
        <f t="shared" si="2"/>
        <v>Plato_15,  Plato_19,  Plato_3</v>
      </c>
      <c r="S137" s="2" t="s">
        <v>53</v>
      </c>
      <c r="T137" s="2" t="s">
        <v>18</v>
      </c>
      <c r="U137" s="2" t="s">
        <v>51</v>
      </c>
      <c r="V137" s="2" t="s">
        <v>72</v>
      </c>
      <c r="X137" t="str" cm="1">
        <f t="array" ref="X137">_xlfn.CONCAT(_xlfn._xlws.FILTER(Tabla_cocina[Nombre del Plato], Tabla_cocina[Numero de Orden]=Tabla_Sala[[#This Row],[Número de Orden]]), "")</f>
        <v>Plato_15Plato_19Plato_3</v>
      </c>
      <c r="Y137" s="18" t="b">
        <f>IF(Tabla_Sala[[#This Row],[Tiempo de Degustacion]]&gt;0,TRUE,FALSE)</f>
        <v>1</v>
      </c>
    </row>
    <row r="138" spans="1:25" x14ac:dyDescent="0.3">
      <c r="A138" s="2">
        <v>245</v>
      </c>
      <c r="B138" s="2">
        <v>11</v>
      </c>
      <c r="C138" s="2" t="s">
        <v>335</v>
      </c>
      <c r="D138" s="4">
        <v>1</v>
      </c>
      <c r="E138" s="15">
        <f>Tabla_Sala[[#This Row],[Hora de Salida]]</f>
        <v>45018.289583333331</v>
      </c>
      <c r="F138" s="16">
        <v>45018.146527777775</v>
      </c>
      <c r="G138" s="16">
        <v>45018.289583333331</v>
      </c>
      <c r="H138" s="16">
        <f>IF(Tabla_Sala[[#This Row],[Estado de la Mesa]]="Ocupada",(Tabla_Sala[[#This Row],[Hora de Salida]]-Tabla_Sala[[#This Row],[Hora de Llegada]]) + 15/1440, Tabla_Sala[[#This Row],[Hora de Salida]]-Tabla_Sala[[#This Row],[Hora de Llegada]])</f>
        <v>0.14305555555620231</v>
      </c>
      <c r="I138" s="16">
        <f>SUMIFS(Tabla_cocina[minutos preparacion],Tabla_cocina[Numero de Orden],Tabla_Sala[[#This Row],[Número de Orden]])</f>
        <v>8.0555555555555547E-2</v>
      </c>
      <c r="J138" s="16">
        <f>IF(Tabla_Sala[[#This Row],[Tiempo de Permanencia]]-Tabla_Sala[[#This Row],[Tiempo Preparacion]] &gt; 0, Tabla_Sala[[#This Row],[Tiempo de Permanencia]]-Tabla_Sala[[#This Row],[Tiempo Preparacion]], 0)</f>
        <v>6.250000000064676E-2</v>
      </c>
      <c r="K138" s="2" t="s">
        <v>111</v>
      </c>
      <c r="L138" s="2" t="s">
        <v>40</v>
      </c>
      <c r="M138" s="2" t="s">
        <v>47</v>
      </c>
      <c r="N138" s="5">
        <v>14.82</v>
      </c>
      <c r="O138" s="2" t="s">
        <v>42</v>
      </c>
      <c r="P138" s="7">
        <f>SUMIFS(Tabla_cocina[Ganancia Bruta],Tabla_cocina[Numero de Orden],Tabla_Sala[[#This Row],[Número de Orden]])</f>
        <v>273</v>
      </c>
      <c r="Q138" s="7">
        <f>Tabla_Sala[[#This Row],[Propina]]+Tabla_Sala[[#This Row],[Monto Total de la Cuenta]]</f>
        <v>287.82</v>
      </c>
      <c r="R138" t="str">
        <f t="shared" si="2"/>
        <v>Plato_4,  Plato_17,  Plato_20,  Plato_19</v>
      </c>
      <c r="S138" s="2" t="s">
        <v>58</v>
      </c>
      <c r="T138" s="2" t="s">
        <v>24</v>
      </c>
      <c r="U138" s="2" t="s">
        <v>50</v>
      </c>
      <c r="V138" s="2" t="s">
        <v>68</v>
      </c>
      <c r="W138" s="2" t="s">
        <v>51</v>
      </c>
      <c r="X138" t="str" cm="1">
        <f t="array" ref="X138">_xlfn.CONCAT(_xlfn._xlws.FILTER(Tabla_cocina[Nombre del Plato], Tabla_cocina[Numero de Orden]=Tabla_Sala[[#This Row],[Número de Orden]]), "")</f>
        <v>Plato_4Plato_17Plato_20Plato_19</v>
      </c>
      <c r="Y138" s="18" t="b">
        <f>IF(Tabla_Sala[[#This Row],[Tiempo de Degustacion]]&gt;0,TRUE,FALSE)</f>
        <v>1</v>
      </c>
    </row>
    <row r="139" spans="1:25" x14ac:dyDescent="0.3">
      <c r="A139" s="2">
        <v>206</v>
      </c>
      <c r="B139" s="2">
        <v>4</v>
      </c>
      <c r="C139" s="2" t="s">
        <v>305</v>
      </c>
      <c r="D139" s="4">
        <v>6</v>
      </c>
      <c r="E139" s="15">
        <f>Tabla_Sala[[#This Row],[Hora de Salida]]</f>
        <v>45018.256249999999</v>
      </c>
      <c r="F139" s="16">
        <v>45018.143750000003</v>
      </c>
      <c r="G139" s="16">
        <v>45018.256249999999</v>
      </c>
      <c r="H139" s="16">
        <f>IF(Tabla_Sala[[#This Row],[Estado de la Mesa]]="Ocupada",(Tabla_Sala[[#This Row],[Hora de Salida]]-Tabla_Sala[[#This Row],[Hora de Llegada]]) + 15/1440, Tabla_Sala[[#This Row],[Hora de Salida]]-Tabla_Sala[[#This Row],[Hora de Llegada]])</f>
        <v>0.1229166666623011</v>
      </c>
      <c r="I139" s="16">
        <f>SUMIFS(Tabla_cocina[minutos preparacion],Tabla_cocina[Numero de Orden],Tabla_Sala[[#This Row],[Número de Orden]])</f>
        <v>4.027777777777778E-2</v>
      </c>
      <c r="J139" s="16">
        <f>IF(Tabla_Sala[[#This Row],[Tiempo de Permanencia]]-Tabla_Sala[[#This Row],[Tiempo Preparacion]] &gt; 0, Tabla_Sala[[#This Row],[Tiempo de Permanencia]]-Tabla_Sala[[#This Row],[Tiempo Preparacion]], 0)</f>
        <v>8.2638888884523309E-2</v>
      </c>
      <c r="K139" s="2" t="s">
        <v>117</v>
      </c>
      <c r="L139" s="2" t="s">
        <v>40</v>
      </c>
      <c r="M139" s="2" t="s">
        <v>47</v>
      </c>
      <c r="N139" s="5">
        <v>36.96</v>
      </c>
      <c r="O139" s="2" t="s">
        <v>55</v>
      </c>
      <c r="P139" s="7">
        <f>SUMIFS(Tabla_cocina[Ganancia Bruta],Tabla_cocina[Numero de Orden],Tabla_Sala[[#This Row],[Número de Orden]])</f>
        <v>30</v>
      </c>
      <c r="Q139" s="7">
        <f>Tabla_Sala[[#This Row],[Propina]]+Tabla_Sala[[#This Row],[Monto Total de la Cuenta]]</f>
        <v>66.960000000000008</v>
      </c>
      <c r="R139" t="str">
        <f t="shared" si="2"/>
        <v>Plato_2</v>
      </c>
      <c r="S139" s="2" t="s">
        <v>58</v>
      </c>
      <c r="T139" s="2" t="s">
        <v>7</v>
      </c>
      <c r="U139" s="2"/>
      <c r="X139" t="str" cm="1">
        <f t="array" ref="X139">_xlfn.CONCAT(_xlfn._xlws.FILTER(Tabla_cocina[Nombre del Plato], Tabla_cocina[Numero de Orden]=Tabla_Sala[[#This Row],[Número de Orden]]), "")</f>
        <v>Plato_2</v>
      </c>
      <c r="Y139" s="18" t="b">
        <f>IF(Tabla_Sala[[#This Row],[Tiempo de Degustacion]]&gt;0,TRUE,FALSE)</f>
        <v>1</v>
      </c>
    </row>
    <row r="140" spans="1:25" x14ac:dyDescent="0.3">
      <c r="A140" s="2">
        <v>259</v>
      </c>
      <c r="B140" s="2">
        <v>10</v>
      </c>
      <c r="C140" s="2" t="s">
        <v>171</v>
      </c>
      <c r="D140" s="4">
        <v>5</v>
      </c>
      <c r="E140" s="15">
        <f>Tabla_Sala[[#This Row],[Hora de Salida]]</f>
        <v>45018.261111111111</v>
      </c>
      <c r="F140" s="16">
        <v>45018.143750000003</v>
      </c>
      <c r="G140" s="16">
        <v>45018.261111111111</v>
      </c>
      <c r="H140" s="16">
        <f>IF(Tabla_Sala[[#This Row],[Estado de la Mesa]]="Ocupada",(Tabla_Sala[[#This Row],[Hora de Salida]]-Tabla_Sala[[#This Row],[Hora de Llegada]]) + 15/1440, Tabla_Sala[[#This Row],[Hora de Salida]]-Tabla_Sala[[#This Row],[Hora de Llegada]])</f>
        <v>0.1277777777747057</v>
      </c>
      <c r="I140" s="16">
        <f>SUMIFS(Tabla_cocina[minutos preparacion],Tabla_cocina[Numero de Orden],Tabla_Sala[[#This Row],[Número de Orden]])</f>
        <v>7.6388888888888886E-3</v>
      </c>
      <c r="J140" s="16">
        <f>IF(Tabla_Sala[[#This Row],[Tiempo de Permanencia]]-Tabla_Sala[[#This Row],[Tiempo Preparacion]] &gt; 0, Tabla_Sala[[#This Row],[Tiempo de Permanencia]]-Tabla_Sala[[#This Row],[Tiempo Preparacion]], 0)</f>
        <v>0.12013888888581681</v>
      </c>
      <c r="K140" s="2" t="s">
        <v>111</v>
      </c>
      <c r="L140" s="2" t="s">
        <v>40</v>
      </c>
      <c r="M140" s="2" t="s">
        <v>47</v>
      </c>
      <c r="N140" s="5">
        <v>46.72</v>
      </c>
      <c r="O140" s="2" t="s">
        <v>55</v>
      </c>
      <c r="P140" s="7">
        <f>SUMIFS(Tabla_cocina[Ganancia Bruta],Tabla_cocina[Numero de Orden],Tabla_Sala[[#This Row],[Número de Orden]])</f>
        <v>81</v>
      </c>
      <c r="Q140" s="7">
        <f>Tabla_Sala[[#This Row],[Propina]]+Tabla_Sala[[#This Row],[Monto Total de la Cuenta]]</f>
        <v>127.72</v>
      </c>
      <c r="R140" t="str">
        <f t="shared" si="2"/>
        <v>Plato_6</v>
      </c>
      <c r="S140" s="2" t="s">
        <v>56</v>
      </c>
      <c r="T140" s="2" t="s">
        <v>10</v>
      </c>
      <c r="U140" s="2"/>
      <c r="X140" t="str" cm="1">
        <f t="array" ref="X140">_xlfn.CONCAT(_xlfn._xlws.FILTER(Tabla_cocina[Nombre del Plato], Tabla_cocina[Numero de Orden]=Tabla_Sala[[#This Row],[Número de Orden]]), "")</f>
        <v>Plato_6</v>
      </c>
      <c r="Y140" s="18" t="b">
        <f>IF(Tabla_Sala[[#This Row],[Tiempo de Degustacion]]&gt;0,TRUE,FALSE)</f>
        <v>1</v>
      </c>
    </row>
    <row r="141" spans="1:25" x14ac:dyDescent="0.3">
      <c r="A141" s="2">
        <v>119</v>
      </c>
      <c r="B141" s="2">
        <v>17</v>
      </c>
      <c r="C141" s="2" t="s">
        <v>224</v>
      </c>
      <c r="D141" s="4">
        <v>3</v>
      </c>
      <c r="E141" s="15">
        <f>Tabla_Sala[[#This Row],[Hora de Salida]]</f>
        <v>45018.210416666669</v>
      </c>
      <c r="F141" s="16">
        <v>45018.14166666667</v>
      </c>
      <c r="G141" s="16">
        <v>45018.210416666669</v>
      </c>
      <c r="H141" s="16">
        <f>IF(Tabla_Sala[[#This Row],[Estado de la Mesa]]="Ocupada",(Tabla_Sala[[#This Row],[Hora de Salida]]-Tabla_Sala[[#This Row],[Hora de Llegada]]) + 15/1440, Tabla_Sala[[#This Row],[Hora de Salida]]-Tabla_Sala[[#This Row],[Hora de Llegada]])</f>
        <v>6.8749999998544808E-2</v>
      </c>
      <c r="I141" s="16">
        <f>SUMIFS(Tabla_cocina[minutos preparacion],Tabla_cocina[Numero de Orden],Tabla_Sala[[#This Row],[Número de Orden]])</f>
        <v>3.7499999999999999E-2</v>
      </c>
      <c r="J141" s="16">
        <f>IF(Tabla_Sala[[#This Row],[Tiempo de Permanencia]]-Tabla_Sala[[#This Row],[Tiempo Preparacion]] &gt; 0, Tabla_Sala[[#This Row],[Tiempo de Permanencia]]-Tabla_Sala[[#This Row],[Tiempo Preparacion]], 0)</f>
        <v>3.124999999854481E-2</v>
      </c>
      <c r="K141" s="2" t="s">
        <v>113</v>
      </c>
      <c r="L141" s="2" t="s">
        <v>44</v>
      </c>
      <c r="M141" s="2" t="s">
        <v>47</v>
      </c>
      <c r="N141" s="5">
        <v>11.5</v>
      </c>
      <c r="O141" s="2" t="s">
        <v>42</v>
      </c>
      <c r="P141" s="7">
        <f>SUMIFS(Tabla_cocina[Ganancia Bruta],Tabla_cocina[Numero de Orden],Tabla_Sala[[#This Row],[Número de Orden]])</f>
        <v>134</v>
      </c>
      <c r="Q141" s="7">
        <f>Tabla_Sala[[#This Row],[Propina]]+Tabla_Sala[[#This Row],[Monto Total de la Cuenta]]</f>
        <v>145.5</v>
      </c>
      <c r="R141" t="str">
        <f t="shared" si="2"/>
        <v>Plato_10,  Plato_19,  Plato_4</v>
      </c>
      <c r="S141" s="2" t="s">
        <v>53</v>
      </c>
      <c r="T141" s="2" t="s">
        <v>25</v>
      </c>
      <c r="U141" s="2" t="s">
        <v>51</v>
      </c>
      <c r="V141" s="2" t="s">
        <v>67</v>
      </c>
      <c r="X141" t="str" cm="1">
        <f t="array" ref="X141">_xlfn.CONCAT(_xlfn._xlws.FILTER(Tabla_cocina[Nombre del Plato], Tabla_cocina[Numero de Orden]=Tabla_Sala[[#This Row],[Número de Orden]]), "")</f>
        <v>Plato_10Plato_19Plato_4</v>
      </c>
      <c r="Y141" s="18" t="b">
        <f>IF(Tabla_Sala[[#This Row],[Tiempo de Degustacion]]&gt;0,TRUE,FALSE)</f>
        <v>1</v>
      </c>
    </row>
    <row r="142" spans="1:25" x14ac:dyDescent="0.3">
      <c r="A142" s="2">
        <v>157</v>
      </c>
      <c r="B142" s="2">
        <v>13</v>
      </c>
      <c r="C142" s="2" t="s">
        <v>260</v>
      </c>
      <c r="D142" s="4">
        <v>5</v>
      </c>
      <c r="E142" s="15">
        <f>Tabla_Sala[[#This Row],[Hora de Salida]]</f>
        <v>45018.260416666664</v>
      </c>
      <c r="F142" s="16">
        <v>45018.140277777777</v>
      </c>
      <c r="G142" s="16">
        <v>45018.260416666664</v>
      </c>
      <c r="H142" s="16">
        <f>IF(Tabla_Sala[[#This Row],[Estado de la Mesa]]="Ocupada",(Tabla_Sala[[#This Row],[Hora de Salida]]-Tabla_Sala[[#This Row],[Hora de Llegada]]) + 15/1440, Tabla_Sala[[#This Row],[Hora de Salida]]-Tabla_Sala[[#This Row],[Hora de Llegada]])</f>
        <v>0.13055555555426204</v>
      </c>
      <c r="I142" s="16">
        <f>SUMIFS(Tabla_cocina[minutos preparacion],Tabla_cocina[Numero de Orden],Tabla_Sala[[#This Row],[Número de Orden]])</f>
        <v>0.10416666666666667</v>
      </c>
      <c r="J142" s="16">
        <f>IF(Tabla_Sala[[#This Row],[Tiempo de Permanencia]]-Tabla_Sala[[#This Row],[Tiempo Preparacion]] &gt; 0, Tabla_Sala[[#This Row],[Tiempo de Permanencia]]-Tabla_Sala[[#This Row],[Tiempo Preparacion]], 0)</f>
        <v>2.6388888887595371E-2</v>
      </c>
      <c r="K142" s="2" t="s">
        <v>109</v>
      </c>
      <c r="L142" s="2" t="s">
        <v>44</v>
      </c>
      <c r="M142" s="2" t="s">
        <v>47</v>
      </c>
      <c r="N142" s="5">
        <v>28.48</v>
      </c>
      <c r="O142" s="2" t="s">
        <v>55</v>
      </c>
      <c r="P142" s="7">
        <f>SUMIFS(Tabla_cocina[Ganancia Bruta],Tabla_cocina[Numero de Orden],Tabla_Sala[[#This Row],[Número de Orden]])</f>
        <v>271</v>
      </c>
      <c r="Q142" s="7">
        <f>Tabla_Sala[[#This Row],[Propina]]+Tabla_Sala[[#This Row],[Monto Total de la Cuenta]]</f>
        <v>299.48</v>
      </c>
      <c r="R142" t="str">
        <f t="shared" si="2"/>
        <v>Plato_1,  Plato_16,  Plato_2,  Plato_19</v>
      </c>
      <c r="S142" s="2" t="s">
        <v>53</v>
      </c>
      <c r="T142" s="2" t="s">
        <v>26</v>
      </c>
      <c r="U142" s="2" t="s">
        <v>57</v>
      </c>
      <c r="V142" s="2" t="s">
        <v>79</v>
      </c>
      <c r="W142" s="2" t="s">
        <v>51</v>
      </c>
      <c r="X142" t="str" cm="1">
        <f t="array" ref="X142">_xlfn.CONCAT(_xlfn._xlws.FILTER(Tabla_cocina[Nombre del Plato], Tabla_cocina[Numero de Orden]=Tabla_Sala[[#This Row],[Número de Orden]]), "")</f>
        <v>Plato_1Plato_16Plato_2Plato_19</v>
      </c>
      <c r="Y142" s="18" t="b">
        <f>IF(Tabla_Sala[[#This Row],[Tiempo de Degustacion]]&gt;0,TRUE,FALSE)</f>
        <v>1</v>
      </c>
    </row>
    <row r="143" spans="1:25" x14ac:dyDescent="0.3">
      <c r="A143" s="2">
        <v>147</v>
      </c>
      <c r="B143" s="2">
        <v>5</v>
      </c>
      <c r="C143" s="2" t="s">
        <v>251</v>
      </c>
      <c r="D143" s="4">
        <v>4</v>
      </c>
      <c r="E143" s="15">
        <f>Tabla_Sala[[#This Row],[Hora de Salida]]</f>
        <v>45018.206944444442</v>
      </c>
      <c r="F143" s="16">
        <v>45018.137499999997</v>
      </c>
      <c r="G143" s="16">
        <v>45018.206944444442</v>
      </c>
      <c r="H143" s="16">
        <f>IF(Tabla_Sala[[#This Row],[Estado de la Mesa]]="Ocupada",(Tabla_Sala[[#This Row],[Hora de Salida]]-Tabla_Sala[[#This Row],[Hora de Llegada]]) + 15/1440, Tabla_Sala[[#This Row],[Hora de Salida]]-Tabla_Sala[[#This Row],[Hora de Llegada]])</f>
        <v>6.9444444445252884E-2</v>
      </c>
      <c r="I143" s="16">
        <f>SUMIFS(Tabla_cocina[minutos preparacion],Tabla_cocina[Numero de Orden],Tabla_Sala[[#This Row],[Número de Orden]])</f>
        <v>2.2916666666666665E-2</v>
      </c>
      <c r="J143" s="16">
        <f>IF(Tabla_Sala[[#This Row],[Tiempo de Permanencia]]-Tabla_Sala[[#This Row],[Tiempo Preparacion]] &gt; 0, Tabla_Sala[[#This Row],[Tiempo de Permanencia]]-Tabla_Sala[[#This Row],[Tiempo Preparacion]], 0)</f>
        <v>4.6527777778586216E-2</v>
      </c>
      <c r="K143" s="2" t="s">
        <v>109</v>
      </c>
      <c r="L143" s="2" t="s">
        <v>44</v>
      </c>
      <c r="M143" s="2" t="s">
        <v>47</v>
      </c>
      <c r="N143" s="5">
        <v>27.14</v>
      </c>
      <c r="O143" s="2" t="s">
        <v>42</v>
      </c>
      <c r="P143" s="7">
        <f>SUMIFS(Tabla_cocina[Ganancia Bruta],Tabla_cocina[Numero de Orden],Tabla_Sala[[#This Row],[Número de Orden]])</f>
        <v>84</v>
      </c>
      <c r="Q143" s="7">
        <f>Tabla_Sala[[#This Row],[Propina]]+Tabla_Sala[[#This Row],[Monto Total de la Cuenta]]</f>
        <v>111.14</v>
      </c>
      <c r="R143" t="str">
        <f t="shared" si="2"/>
        <v>Plato_20,  Plato_5</v>
      </c>
      <c r="S143" s="2" t="s">
        <v>46</v>
      </c>
      <c r="T143" s="2" t="s">
        <v>11</v>
      </c>
      <c r="U143" s="2" t="s">
        <v>78</v>
      </c>
      <c r="X143" t="str" cm="1">
        <f t="array" ref="X143">_xlfn.CONCAT(_xlfn._xlws.FILTER(Tabla_cocina[Nombre del Plato], Tabla_cocina[Numero de Orden]=Tabla_Sala[[#This Row],[Número de Orden]]), "")</f>
        <v>Plato_20Plato_5</v>
      </c>
      <c r="Y143" s="18" t="b">
        <f>IF(Tabla_Sala[[#This Row],[Tiempo de Degustacion]]&gt;0,TRUE,FALSE)</f>
        <v>1</v>
      </c>
    </row>
    <row r="144" spans="1:25" x14ac:dyDescent="0.3">
      <c r="A144" s="2">
        <v>214</v>
      </c>
      <c r="B144" s="2">
        <v>2</v>
      </c>
      <c r="C144" s="2" t="s">
        <v>312</v>
      </c>
      <c r="D144" s="4">
        <v>4</v>
      </c>
      <c r="E144" s="15">
        <f>Tabla_Sala[[#This Row],[Hora de Salida]]</f>
        <v>45018.214583333334</v>
      </c>
      <c r="F144" s="16">
        <v>45018.137499999997</v>
      </c>
      <c r="G144" s="16">
        <v>45018.214583333334</v>
      </c>
      <c r="H144" s="16">
        <f>IF(Tabla_Sala[[#This Row],[Estado de la Mesa]]="Ocupada",(Tabla_Sala[[#This Row],[Hora de Salida]]-Tabla_Sala[[#This Row],[Hora de Llegada]]) + 15/1440, Tabla_Sala[[#This Row],[Hora de Salida]]-Tabla_Sala[[#This Row],[Hora de Llegada]])</f>
        <v>8.7500000003880515E-2</v>
      </c>
      <c r="I144" s="16">
        <f>SUMIFS(Tabla_cocina[minutos preparacion],Tabla_cocina[Numero de Orden],Tabla_Sala[[#This Row],[Número de Orden]])</f>
        <v>2.6388888888888885E-2</v>
      </c>
      <c r="J144" s="16">
        <f>IF(Tabla_Sala[[#This Row],[Tiempo de Permanencia]]-Tabla_Sala[[#This Row],[Tiempo Preparacion]] &gt; 0, Tabla_Sala[[#This Row],[Tiempo de Permanencia]]-Tabla_Sala[[#This Row],[Tiempo Preparacion]], 0)</f>
        <v>6.111111111499163E-2</v>
      </c>
      <c r="K144" s="2" t="s">
        <v>111</v>
      </c>
      <c r="L144" s="2" t="s">
        <v>40</v>
      </c>
      <c r="M144" s="2" t="s">
        <v>41</v>
      </c>
      <c r="N144" s="5">
        <v>33.39</v>
      </c>
      <c r="O144" s="2" t="s">
        <v>55</v>
      </c>
      <c r="P144" s="7">
        <f>SUMIFS(Tabla_cocina[Ganancia Bruta],Tabla_cocina[Numero de Orden],Tabla_Sala[[#This Row],[Número de Orden]])</f>
        <v>228</v>
      </c>
      <c r="Q144" s="7">
        <f>Tabla_Sala[[#This Row],[Propina]]+Tabla_Sala[[#This Row],[Monto Total de la Cuenta]]</f>
        <v>261.39</v>
      </c>
      <c r="R144" t="str">
        <f t="shared" si="2"/>
        <v>Plato_18,  Plato_20,  Plato_3</v>
      </c>
      <c r="S144" s="2" t="s">
        <v>76</v>
      </c>
      <c r="T144" s="2" t="s">
        <v>20</v>
      </c>
      <c r="U144" s="2" t="s">
        <v>68</v>
      </c>
      <c r="V144" s="2" t="s">
        <v>72</v>
      </c>
      <c r="X144" t="str" cm="1">
        <f t="array" ref="X144">_xlfn.CONCAT(_xlfn._xlws.FILTER(Tabla_cocina[Nombre del Plato], Tabla_cocina[Numero de Orden]=Tabla_Sala[[#This Row],[Número de Orden]]), "")</f>
        <v>Plato_18Plato_20Plato_3</v>
      </c>
      <c r="Y144" s="18" t="b">
        <f>IF(Tabla_Sala[[#This Row],[Tiempo de Degustacion]]&gt;0,TRUE,FALSE)</f>
        <v>1</v>
      </c>
    </row>
    <row r="145" spans="1:25" x14ac:dyDescent="0.3">
      <c r="A145" s="2">
        <v>151</v>
      </c>
      <c r="B145" s="2">
        <v>6</v>
      </c>
      <c r="C145" s="2" t="s">
        <v>255</v>
      </c>
      <c r="D145" s="4">
        <v>2</v>
      </c>
      <c r="E145" s="15">
        <f>Tabla_Sala[[#This Row],[Hora de Salida]]</f>
        <v>45018.286805555559</v>
      </c>
      <c r="F145" s="16">
        <v>45018.135416666664</v>
      </c>
      <c r="G145" s="16">
        <v>45018.286805555559</v>
      </c>
      <c r="H145" s="16">
        <f>IF(Tabla_Sala[[#This Row],[Estado de la Mesa]]="Ocupada",(Tabla_Sala[[#This Row],[Hora de Salida]]-Tabla_Sala[[#This Row],[Hora de Llegada]]) + 15/1440, Tabla_Sala[[#This Row],[Hora de Salida]]-Tabla_Sala[[#This Row],[Hora de Llegada]])</f>
        <v>0.161805555561538</v>
      </c>
      <c r="I145" s="16">
        <f>SUMIFS(Tabla_cocina[minutos preparacion],Tabla_cocina[Numero de Orden],Tabla_Sala[[#This Row],[Número de Orden]])</f>
        <v>1.3194444444444443E-2</v>
      </c>
      <c r="J145" s="16">
        <f>IF(Tabla_Sala[[#This Row],[Tiempo de Permanencia]]-Tabla_Sala[[#This Row],[Tiempo Preparacion]] &gt; 0, Tabla_Sala[[#This Row],[Tiempo de Permanencia]]-Tabla_Sala[[#This Row],[Tiempo Preparacion]], 0)</f>
        <v>0.14861111111709355</v>
      </c>
      <c r="K145" s="2" t="s">
        <v>117</v>
      </c>
      <c r="L145" s="2" t="s">
        <v>54</v>
      </c>
      <c r="M145" s="2" t="s">
        <v>47</v>
      </c>
      <c r="N145" s="5">
        <v>41.51</v>
      </c>
      <c r="O145" s="2" t="s">
        <v>55</v>
      </c>
      <c r="P145" s="7">
        <f>SUMIFS(Tabla_cocina[Ganancia Bruta],Tabla_cocina[Numero de Orden],Tabla_Sala[[#This Row],[Número de Orden]])</f>
        <v>132</v>
      </c>
      <c r="Q145" s="7">
        <f>Tabla_Sala[[#This Row],[Propina]]+Tabla_Sala[[#This Row],[Monto Total de la Cuenta]]</f>
        <v>173.51</v>
      </c>
      <c r="R145" t="str">
        <f t="shared" si="2"/>
        <v>Plato_14,  Plato_13</v>
      </c>
      <c r="S145" s="2" t="s">
        <v>66</v>
      </c>
      <c r="T145" s="2" t="s">
        <v>22</v>
      </c>
      <c r="U145" s="2" t="s">
        <v>65</v>
      </c>
      <c r="X145" t="str" cm="1">
        <f t="array" ref="X145">_xlfn.CONCAT(_xlfn._xlws.FILTER(Tabla_cocina[Nombre del Plato], Tabla_cocina[Numero de Orden]=Tabla_Sala[[#This Row],[Número de Orden]]), "")</f>
        <v>Plato_14Plato_13</v>
      </c>
      <c r="Y145" s="18" t="b">
        <f>IF(Tabla_Sala[[#This Row],[Tiempo de Degustacion]]&gt;0,TRUE,FALSE)</f>
        <v>1</v>
      </c>
    </row>
    <row r="146" spans="1:25" x14ac:dyDescent="0.3">
      <c r="A146" s="2">
        <v>264</v>
      </c>
      <c r="B146" s="2">
        <v>2</v>
      </c>
      <c r="C146" s="2" t="s">
        <v>350</v>
      </c>
      <c r="D146" s="4">
        <v>1</v>
      </c>
      <c r="E146" s="15">
        <f>Tabla_Sala[[#This Row],[Hora de Salida]]</f>
        <v>45018.18472222222</v>
      </c>
      <c r="F146" s="16">
        <v>45018.132638888892</v>
      </c>
      <c r="G146" s="16">
        <v>45018.18472222222</v>
      </c>
      <c r="H146" s="16">
        <f>IF(Tabla_Sala[[#This Row],[Estado de la Mesa]]="Ocupada",(Tabla_Sala[[#This Row],[Hora de Salida]]-Tabla_Sala[[#This Row],[Hora de Llegada]]) + 15/1440, Tabla_Sala[[#This Row],[Hora de Salida]]-Tabla_Sala[[#This Row],[Hora de Llegada]])</f>
        <v>5.2083333328482695E-2</v>
      </c>
      <c r="I146" s="16">
        <f>SUMIFS(Tabla_cocina[minutos preparacion],Tabla_cocina[Numero de Orden],Tabla_Sala[[#This Row],[Número de Orden]])</f>
        <v>8.1249999999999989E-2</v>
      </c>
      <c r="J146" s="16">
        <f>IF(Tabla_Sala[[#This Row],[Tiempo de Permanencia]]-Tabla_Sala[[#This Row],[Tiempo Preparacion]] &gt; 0, Tabla_Sala[[#This Row],[Tiempo de Permanencia]]-Tabla_Sala[[#This Row],[Tiempo Preparacion]], 0)</f>
        <v>0</v>
      </c>
      <c r="K146" s="2" t="s">
        <v>111</v>
      </c>
      <c r="L146" s="2" t="s">
        <v>40</v>
      </c>
      <c r="M146" s="2" t="s">
        <v>47</v>
      </c>
      <c r="N146" s="5">
        <v>49.21</v>
      </c>
      <c r="O146" s="2" t="s">
        <v>48</v>
      </c>
      <c r="P146" s="7">
        <f>SUMIFS(Tabla_cocina[Ganancia Bruta],Tabla_cocina[Numero de Orden],Tabla_Sala[[#This Row],[Número de Orden]])</f>
        <v>182</v>
      </c>
      <c r="Q146" s="7">
        <f>Tabla_Sala[[#This Row],[Propina]]+Tabla_Sala[[#This Row],[Monto Total de la Cuenta]]</f>
        <v>231.21</v>
      </c>
      <c r="R146" t="str">
        <f t="shared" si="2"/>
        <v>Plato_8,  Plato_15,  Plato_2,  Plato_1</v>
      </c>
      <c r="S146" s="2" t="s">
        <v>58</v>
      </c>
      <c r="T146" s="2" t="s">
        <v>17</v>
      </c>
      <c r="U146" s="2" t="s">
        <v>73</v>
      </c>
      <c r="V146" s="2" t="s">
        <v>79</v>
      </c>
      <c r="W146" s="2" t="s">
        <v>71</v>
      </c>
      <c r="X146" t="str" cm="1">
        <f t="array" ref="X146">_xlfn.CONCAT(_xlfn._xlws.FILTER(Tabla_cocina[Nombre del Plato], Tabla_cocina[Numero de Orden]=Tabla_Sala[[#This Row],[Número de Orden]]), "")</f>
        <v>Plato_8Plato_15Plato_2Plato_1</v>
      </c>
      <c r="Y146" s="18" t="b">
        <f>IF(Tabla_Sala[[#This Row],[Tiempo de Degustacion]]&gt;0,TRUE,FALSE)</f>
        <v>0</v>
      </c>
    </row>
    <row r="147" spans="1:25" x14ac:dyDescent="0.3">
      <c r="A147" s="2">
        <v>123</v>
      </c>
      <c r="B147" s="2">
        <v>16</v>
      </c>
      <c r="C147" s="2" t="s">
        <v>228</v>
      </c>
      <c r="D147" s="4">
        <v>6</v>
      </c>
      <c r="E147" s="15">
        <f>Tabla_Sala[[#This Row],[Hora de Salida]]</f>
        <v>45018.173611111109</v>
      </c>
      <c r="F147" s="16">
        <v>45018.131249999999</v>
      </c>
      <c r="G147" s="16">
        <v>45018.173611111109</v>
      </c>
      <c r="H147" s="16">
        <f>IF(Tabla_Sala[[#This Row],[Estado de la Mesa]]="Ocupada",(Tabla_Sala[[#This Row],[Hora de Salida]]-Tabla_Sala[[#This Row],[Hora de Llegada]]) + 15/1440, Tabla_Sala[[#This Row],[Hora de Salida]]-Tabla_Sala[[#This Row],[Hora de Llegada]])</f>
        <v>4.2361111110949423E-2</v>
      </c>
      <c r="I147" s="16">
        <f>SUMIFS(Tabla_cocina[minutos preparacion],Tabla_cocina[Numero de Orden],Tabla_Sala[[#This Row],[Número de Orden]])</f>
        <v>2.2916666666666665E-2</v>
      </c>
      <c r="J147" s="16">
        <f>IF(Tabla_Sala[[#This Row],[Tiempo de Permanencia]]-Tabla_Sala[[#This Row],[Tiempo Preparacion]] &gt; 0, Tabla_Sala[[#This Row],[Tiempo de Permanencia]]-Tabla_Sala[[#This Row],[Tiempo Preparacion]], 0)</f>
        <v>1.9444444444282758E-2</v>
      </c>
      <c r="K147" s="2" t="s">
        <v>117</v>
      </c>
      <c r="L147" s="2" t="s">
        <v>40</v>
      </c>
      <c r="M147" s="2" t="s">
        <v>41</v>
      </c>
      <c r="N147" s="5">
        <v>46.88</v>
      </c>
      <c r="O147" s="2" t="s">
        <v>42</v>
      </c>
      <c r="P147" s="7">
        <f>SUMIFS(Tabla_cocina[Ganancia Bruta],Tabla_cocina[Numero de Orden],Tabla_Sala[[#This Row],[Número de Orden]])</f>
        <v>24</v>
      </c>
      <c r="Q147" s="7">
        <f>Tabla_Sala[[#This Row],[Propina]]+Tabla_Sala[[#This Row],[Monto Total de la Cuenta]]</f>
        <v>70.88</v>
      </c>
      <c r="R147" t="str">
        <f t="shared" si="2"/>
        <v>Plato_7</v>
      </c>
      <c r="S147" s="2" t="s">
        <v>76</v>
      </c>
      <c r="T147" s="2" t="s">
        <v>5</v>
      </c>
      <c r="U147" s="2"/>
      <c r="X147" t="str" cm="1">
        <f t="array" ref="X147">_xlfn.CONCAT(_xlfn._xlws.FILTER(Tabla_cocina[Nombre del Plato], Tabla_cocina[Numero de Orden]=Tabla_Sala[[#This Row],[Número de Orden]]), "")</f>
        <v>Plato_7</v>
      </c>
      <c r="Y147" s="18" t="b">
        <f>IF(Tabla_Sala[[#This Row],[Tiempo de Degustacion]]&gt;0,TRUE,FALSE)</f>
        <v>1</v>
      </c>
    </row>
    <row r="148" spans="1:25" x14ac:dyDescent="0.3">
      <c r="A148" s="2">
        <v>153</v>
      </c>
      <c r="B148" s="2">
        <v>10</v>
      </c>
      <c r="C148" s="2" t="s">
        <v>153</v>
      </c>
      <c r="D148" s="4">
        <v>1</v>
      </c>
      <c r="E148" s="15">
        <f>Tabla_Sala[[#This Row],[Hora de Salida]]</f>
        <v>45018.226388888892</v>
      </c>
      <c r="F148" s="16">
        <v>45018.129166666666</v>
      </c>
      <c r="G148" s="16">
        <v>45018.226388888892</v>
      </c>
      <c r="H148" s="16">
        <f>IF(Tabla_Sala[[#This Row],[Estado de la Mesa]]="Ocupada",(Tabla_Sala[[#This Row],[Hora de Salida]]-Tabla_Sala[[#This Row],[Hora de Llegada]]) + 15/1440, Tabla_Sala[[#This Row],[Hora de Salida]]-Tabla_Sala[[#This Row],[Hora de Llegada]])</f>
        <v>0.10763888889293109</v>
      </c>
      <c r="I148" s="16">
        <f>SUMIFS(Tabla_cocina[minutos preparacion],Tabla_cocina[Numero de Orden],Tabla_Sala[[#This Row],[Número de Orden]])</f>
        <v>6.1805555555555551E-2</v>
      </c>
      <c r="J148" s="16">
        <f>IF(Tabla_Sala[[#This Row],[Tiempo de Permanencia]]-Tabla_Sala[[#This Row],[Tiempo Preparacion]] &gt; 0, Tabla_Sala[[#This Row],[Tiempo de Permanencia]]-Tabla_Sala[[#This Row],[Tiempo Preparacion]], 0)</f>
        <v>4.5833333337375541E-2</v>
      </c>
      <c r="K148" s="2" t="s">
        <v>113</v>
      </c>
      <c r="L148" s="2" t="s">
        <v>44</v>
      </c>
      <c r="M148" s="2" t="s">
        <v>41</v>
      </c>
      <c r="N148" s="5">
        <v>42.84</v>
      </c>
      <c r="O148" s="2" t="s">
        <v>55</v>
      </c>
      <c r="P148" s="7">
        <f>SUMIFS(Tabla_cocina[Ganancia Bruta],Tabla_cocina[Numero de Orden],Tabla_Sala[[#This Row],[Número de Orden]])</f>
        <v>203</v>
      </c>
      <c r="Q148" s="7">
        <f>Tabla_Sala[[#This Row],[Propina]]+Tabla_Sala[[#This Row],[Monto Total de la Cuenta]]</f>
        <v>245.84</v>
      </c>
      <c r="R148" t="str">
        <f t="shared" si="2"/>
        <v>Plato_11,  Plato_7,  Plato_20</v>
      </c>
      <c r="S148" s="2" t="s">
        <v>52</v>
      </c>
      <c r="T148" s="2" t="s">
        <v>14</v>
      </c>
      <c r="U148" s="2" t="s">
        <v>59</v>
      </c>
      <c r="V148" s="2" t="s">
        <v>68</v>
      </c>
      <c r="X148" t="str" cm="1">
        <f t="array" ref="X148">_xlfn.CONCAT(_xlfn._xlws.FILTER(Tabla_cocina[Nombre del Plato], Tabla_cocina[Numero de Orden]=Tabla_Sala[[#This Row],[Número de Orden]]), "")</f>
        <v>Plato_11Plato_7Plato_20</v>
      </c>
      <c r="Y148" s="18" t="b">
        <f>IF(Tabla_Sala[[#This Row],[Tiempo de Degustacion]]&gt;0,TRUE,FALSE)</f>
        <v>1</v>
      </c>
    </row>
    <row r="149" spans="1:25" x14ac:dyDescent="0.3">
      <c r="A149" s="2">
        <v>254</v>
      </c>
      <c r="B149" s="2">
        <v>10</v>
      </c>
      <c r="C149" s="2" t="s">
        <v>342</v>
      </c>
      <c r="D149" s="4">
        <v>6</v>
      </c>
      <c r="E149" s="15">
        <f>Tabla_Sala[[#This Row],[Hora de Salida]]</f>
        <v>45018.240972222222</v>
      </c>
      <c r="F149" s="16">
        <v>45018.128472222219</v>
      </c>
      <c r="G149" s="16">
        <v>45018.240972222222</v>
      </c>
      <c r="H149" s="16">
        <f>IF(Tabla_Sala[[#This Row],[Estado de la Mesa]]="Ocupada",(Tabla_Sala[[#This Row],[Hora de Salida]]-Tabla_Sala[[#This Row],[Hora de Llegada]]) + 15/1440, Tabla_Sala[[#This Row],[Hora de Salida]]-Tabla_Sala[[#This Row],[Hora de Llegada]])</f>
        <v>0.11250000000291038</v>
      </c>
      <c r="I149" s="16">
        <f>SUMIFS(Tabla_cocina[minutos preparacion],Tabla_cocina[Numero de Orden],Tabla_Sala[[#This Row],[Número de Orden]])</f>
        <v>9.791666666666668E-2</v>
      </c>
      <c r="J149" s="16">
        <f>IF(Tabla_Sala[[#This Row],[Tiempo de Permanencia]]-Tabla_Sala[[#This Row],[Tiempo Preparacion]] &gt; 0, Tabla_Sala[[#This Row],[Tiempo de Permanencia]]-Tabla_Sala[[#This Row],[Tiempo Preparacion]], 0)</f>
        <v>1.4583333336243703E-2</v>
      </c>
      <c r="K149" s="2" t="s">
        <v>111</v>
      </c>
      <c r="L149" s="2" t="s">
        <v>54</v>
      </c>
      <c r="M149" s="2" t="s">
        <v>47</v>
      </c>
      <c r="N149" s="5">
        <v>36.43</v>
      </c>
      <c r="O149" s="2" t="s">
        <v>42</v>
      </c>
      <c r="P149" s="7">
        <f>SUMIFS(Tabla_cocina[Ganancia Bruta],Tabla_cocina[Numero de Orden],Tabla_Sala[[#This Row],[Número de Orden]])</f>
        <v>297</v>
      </c>
      <c r="Q149" s="7">
        <f>Tabla_Sala[[#This Row],[Propina]]+Tabla_Sala[[#This Row],[Monto Total de la Cuenta]]</f>
        <v>333.43</v>
      </c>
      <c r="R149" t="str">
        <f t="shared" si="2"/>
        <v>Plato_17,  Plato_10,  Plato_18,  Plato_16</v>
      </c>
      <c r="S149" s="2" t="s">
        <v>52</v>
      </c>
      <c r="T149" s="2" t="s">
        <v>9</v>
      </c>
      <c r="U149" s="2" t="s">
        <v>69</v>
      </c>
      <c r="V149" s="2" t="s">
        <v>74</v>
      </c>
      <c r="W149" s="2" t="s">
        <v>57</v>
      </c>
      <c r="X149" t="str" cm="1">
        <f t="array" ref="X149">_xlfn.CONCAT(_xlfn._xlws.FILTER(Tabla_cocina[Nombre del Plato], Tabla_cocina[Numero de Orden]=Tabla_Sala[[#This Row],[Número de Orden]]), "")</f>
        <v>Plato_17Plato_10Plato_18Plato_16</v>
      </c>
      <c r="Y149" s="18" t="b">
        <f>IF(Tabla_Sala[[#This Row],[Tiempo de Degustacion]]&gt;0,TRUE,FALSE)</f>
        <v>1</v>
      </c>
    </row>
    <row r="150" spans="1:25" x14ac:dyDescent="0.3">
      <c r="A150" s="2">
        <v>195</v>
      </c>
      <c r="B150" s="2">
        <v>2</v>
      </c>
      <c r="C150" s="2" t="s">
        <v>295</v>
      </c>
      <c r="D150" s="4">
        <v>1</v>
      </c>
      <c r="E150" s="15">
        <f>Tabla_Sala[[#This Row],[Hora de Salida]]</f>
        <v>45018.17291666667</v>
      </c>
      <c r="F150" s="16">
        <v>45018.12777777778</v>
      </c>
      <c r="G150" s="16">
        <v>45018.17291666667</v>
      </c>
      <c r="H150" s="16">
        <f>IF(Tabla_Sala[[#This Row],[Estado de la Mesa]]="Ocupada",(Tabla_Sala[[#This Row],[Hora de Salida]]-Tabla_Sala[[#This Row],[Hora de Llegada]]) + 15/1440, Tabla_Sala[[#This Row],[Hora de Salida]]-Tabla_Sala[[#This Row],[Hora de Llegada]])</f>
        <v>5.5555555557172433E-2</v>
      </c>
      <c r="I150" s="16">
        <f>SUMIFS(Tabla_cocina[minutos preparacion],Tabla_cocina[Numero de Orden],Tabla_Sala[[#This Row],[Número de Orden]])</f>
        <v>3.5416666666666666E-2</v>
      </c>
      <c r="J150" s="16">
        <f>IF(Tabla_Sala[[#This Row],[Tiempo de Permanencia]]-Tabla_Sala[[#This Row],[Tiempo Preparacion]] &gt; 0, Tabla_Sala[[#This Row],[Tiempo de Permanencia]]-Tabla_Sala[[#This Row],[Tiempo Preparacion]], 0)</f>
        <v>2.0138888890505767E-2</v>
      </c>
      <c r="K150" s="2" t="s">
        <v>109</v>
      </c>
      <c r="L150" s="2" t="s">
        <v>40</v>
      </c>
      <c r="M150" s="2" t="s">
        <v>41</v>
      </c>
      <c r="N150" s="5">
        <v>10.06</v>
      </c>
      <c r="O150" s="2" t="s">
        <v>55</v>
      </c>
      <c r="P150" s="7">
        <f>SUMIFS(Tabla_cocina[Ganancia Bruta],Tabla_cocina[Numero de Orden],Tabla_Sala[[#This Row],[Número de Orden]])</f>
        <v>50</v>
      </c>
      <c r="Q150" s="7">
        <f>Tabla_Sala[[#This Row],[Propina]]+Tabla_Sala[[#This Row],[Monto Total de la Cuenta]]</f>
        <v>60.06</v>
      </c>
      <c r="R150" t="str">
        <f t="shared" si="2"/>
        <v>Plato_1</v>
      </c>
      <c r="S150" s="2" t="s">
        <v>46</v>
      </c>
      <c r="T150" s="2" t="s">
        <v>26</v>
      </c>
      <c r="U150" s="2"/>
      <c r="X150" t="str" cm="1">
        <f t="array" ref="X150">_xlfn.CONCAT(_xlfn._xlws.FILTER(Tabla_cocina[Nombre del Plato], Tabla_cocina[Numero de Orden]=Tabla_Sala[[#This Row],[Número de Orden]]), "")</f>
        <v>Plato_1</v>
      </c>
      <c r="Y150" s="18" t="b">
        <f>IF(Tabla_Sala[[#This Row],[Tiempo de Degustacion]]&gt;0,TRUE,FALSE)</f>
        <v>1</v>
      </c>
    </row>
    <row r="151" spans="1:25" x14ac:dyDescent="0.3">
      <c r="A151" s="2">
        <v>144</v>
      </c>
      <c r="B151" s="2">
        <v>18</v>
      </c>
      <c r="C151" s="2" t="s">
        <v>248</v>
      </c>
      <c r="D151" s="4">
        <v>1</v>
      </c>
      <c r="E151" s="15">
        <f>Tabla_Sala[[#This Row],[Hora de Salida]]</f>
        <v>45018.230555555558</v>
      </c>
      <c r="F151" s="16">
        <v>45018.123611111114</v>
      </c>
      <c r="G151" s="16">
        <v>45018.230555555558</v>
      </c>
      <c r="H151" s="16">
        <f>IF(Tabla_Sala[[#This Row],[Estado de la Mesa]]="Ocupada",(Tabla_Sala[[#This Row],[Hora de Salida]]-Tabla_Sala[[#This Row],[Hora de Llegada]]) + 15/1440, Tabla_Sala[[#This Row],[Hora de Salida]]-Tabla_Sala[[#This Row],[Hora de Llegada]])</f>
        <v>0.11736111111046436</v>
      </c>
      <c r="I151" s="16">
        <f>SUMIFS(Tabla_cocina[minutos preparacion],Tabla_cocina[Numero de Orden],Tabla_Sala[[#This Row],[Número de Orden]])</f>
        <v>0.10416666666666667</v>
      </c>
      <c r="J151" s="16">
        <f>IF(Tabla_Sala[[#This Row],[Tiempo de Permanencia]]-Tabla_Sala[[#This Row],[Tiempo Preparacion]] &gt; 0, Tabla_Sala[[#This Row],[Tiempo de Permanencia]]-Tabla_Sala[[#This Row],[Tiempo Preparacion]], 0)</f>
        <v>1.3194444443797693E-2</v>
      </c>
      <c r="K151" s="2" t="s">
        <v>117</v>
      </c>
      <c r="L151" s="2" t="s">
        <v>54</v>
      </c>
      <c r="M151" s="2" t="s">
        <v>47</v>
      </c>
      <c r="N151" s="5">
        <v>11.22</v>
      </c>
      <c r="O151" s="2" t="s">
        <v>55</v>
      </c>
      <c r="P151" s="7">
        <f>SUMIFS(Tabla_cocina[Ganancia Bruta],Tabla_cocina[Numero de Orden],Tabla_Sala[[#This Row],[Número de Orden]])</f>
        <v>185</v>
      </c>
      <c r="Q151" s="7">
        <f>Tabla_Sala[[#This Row],[Propina]]+Tabla_Sala[[#This Row],[Monto Total de la Cuenta]]</f>
        <v>196.22</v>
      </c>
      <c r="R151" t="str">
        <f t="shared" si="2"/>
        <v>Plato_19,  Plato_12,  Plato_9,  Plato_18</v>
      </c>
      <c r="S151" s="2" t="s">
        <v>53</v>
      </c>
      <c r="T151" s="2" t="s">
        <v>12</v>
      </c>
      <c r="U151" s="2" t="s">
        <v>60</v>
      </c>
      <c r="V151" s="2" t="s">
        <v>75</v>
      </c>
      <c r="W151" s="2" t="s">
        <v>74</v>
      </c>
      <c r="X151" t="str" cm="1">
        <f t="array" ref="X151">_xlfn.CONCAT(_xlfn._xlws.FILTER(Tabla_cocina[Nombre del Plato], Tabla_cocina[Numero de Orden]=Tabla_Sala[[#This Row],[Número de Orden]]), "")</f>
        <v>Plato_19Plato_12Plato_9Plato_18</v>
      </c>
      <c r="Y151" s="18" t="b">
        <f>IF(Tabla_Sala[[#This Row],[Tiempo de Degustacion]]&gt;0,TRUE,FALSE)</f>
        <v>1</v>
      </c>
    </row>
    <row r="152" spans="1:25" x14ac:dyDescent="0.3">
      <c r="A152" s="2">
        <v>125</v>
      </c>
      <c r="B152" s="2">
        <v>14</v>
      </c>
      <c r="C152" s="2" t="s">
        <v>230</v>
      </c>
      <c r="D152" s="4">
        <v>2</v>
      </c>
      <c r="E152" s="15">
        <f>Tabla_Sala[[#This Row],[Hora de Salida]]</f>
        <v>45018.259027777778</v>
      </c>
      <c r="F152" s="16">
        <v>45018.12222222222</v>
      </c>
      <c r="G152" s="16">
        <v>45018.259027777778</v>
      </c>
      <c r="H152" s="16">
        <f>IF(Tabla_Sala[[#This Row],[Estado de la Mesa]]="Ocupada",(Tabla_Sala[[#This Row],[Hora de Salida]]-Tabla_Sala[[#This Row],[Hora de Llegada]]) + 15/1440, Tabla_Sala[[#This Row],[Hora de Salida]]-Tabla_Sala[[#This Row],[Hora de Llegada]])</f>
        <v>0.1368055555576575</v>
      </c>
      <c r="I152" s="16">
        <f>SUMIFS(Tabla_cocina[minutos preparacion],Tabla_cocina[Numero de Orden],Tabla_Sala[[#This Row],[Número de Orden]])</f>
        <v>5.8333333333333334E-2</v>
      </c>
      <c r="J152" s="16">
        <f>IF(Tabla_Sala[[#This Row],[Tiempo de Permanencia]]-Tabla_Sala[[#This Row],[Tiempo Preparacion]] &gt; 0, Tabla_Sala[[#This Row],[Tiempo de Permanencia]]-Tabla_Sala[[#This Row],[Tiempo Preparacion]], 0)</f>
        <v>7.8472222224324165E-2</v>
      </c>
      <c r="K152" s="2" t="s">
        <v>109</v>
      </c>
      <c r="L152" s="2" t="s">
        <v>40</v>
      </c>
      <c r="M152" s="2" t="s">
        <v>47</v>
      </c>
      <c r="N152" s="5">
        <v>24.66</v>
      </c>
      <c r="O152" s="2" t="s">
        <v>48</v>
      </c>
      <c r="P152" s="7">
        <f>SUMIFS(Tabla_cocina[Ganancia Bruta],Tabla_cocina[Numero de Orden],Tabla_Sala[[#This Row],[Número de Orden]])</f>
        <v>184</v>
      </c>
      <c r="Q152" s="7">
        <f>Tabla_Sala[[#This Row],[Propina]]+Tabla_Sala[[#This Row],[Monto Total de la Cuenta]]</f>
        <v>208.66</v>
      </c>
      <c r="R152" t="str">
        <f t="shared" si="2"/>
        <v>Plato_16,  Plato_18,  Plato_3</v>
      </c>
      <c r="S152" s="2" t="s">
        <v>58</v>
      </c>
      <c r="T152" s="2" t="s">
        <v>15</v>
      </c>
      <c r="U152" s="2" t="s">
        <v>74</v>
      </c>
      <c r="V152" s="2" t="s">
        <v>72</v>
      </c>
      <c r="X152" t="str" cm="1">
        <f t="array" ref="X152">_xlfn.CONCAT(_xlfn._xlws.FILTER(Tabla_cocina[Nombre del Plato], Tabla_cocina[Numero de Orden]=Tabla_Sala[[#This Row],[Número de Orden]]), "")</f>
        <v>Plato_16Plato_18Plato_3</v>
      </c>
      <c r="Y152" s="18" t="b">
        <f>IF(Tabla_Sala[[#This Row],[Tiempo de Degustacion]]&gt;0,TRUE,FALSE)</f>
        <v>1</v>
      </c>
    </row>
    <row r="153" spans="1:25" x14ac:dyDescent="0.3">
      <c r="A153" s="2">
        <v>250</v>
      </c>
      <c r="B153" s="2">
        <v>8</v>
      </c>
      <c r="C153" s="2" t="s">
        <v>338</v>
      </c>
      <c r="D153" s="4">
        <v>2</v>
      </c>
      <c r="E153" s="15">
        <f>Tabla_Sala[[#This Row],[Hora de Salida]]</f>
        <v>45018.272916666669</v>
      </c>
      <c r="F153" s="16">
        <v>45018.12222222222</v>
      </c>
      <c r="G153" s="16">
        <v>45018.272916666669</v>
      </c>
      <c r="H153" s="16">
        <f>IF(Tabla_Sala[[#This Row],[Estado de la Mesa]]="Ocupada",(Tabla_Sala[[#This Row],[Hora de Salida]]-Tabla_Sala[[#This Row],[Hora de Llegada]]) + 15/1440, Tabla_Sala[[#This Row],[Hora de Salida]]-Tabla_Sala[[#This Row],[Hora de Llegada]])</f>
        <v>0.15069444444816327</v>
      </c>
      <c r="I153" s="16">
        <f>SUMIFS(Tabla_cocina[minutos preparacion],Tabla_cocina[Numero de Orden],Tabla_Sala[[#This Row],[Número de Orden]])</f>
        <v>2.013888888888889E-2</v>
      </c>
      <c r="J153" s="16">
        <f>IF(Tabla_Sala[[#This Row],[Tiempo de Permanencia]]-Tabla_Sala[[#This Row],[Tiempo Preparacion]] &gt; 0, Tabla_Sala[[#This Row],[Tiempo de Permanencia]]-Tabla_Sala[[#This Row],[Tiempo Preparacion]], 0)</f>
        <v>0.13055555555927437</v>
      </c>
      <c r="K153" s="2" t="s">
        <v>117</v>
      </c>
      <c r="L153" s="2" t="s">
        <v>40</v>
      </c>
      <c r="M153" s="2" t="s">
        <v>47</v>
      </c>
      <c r="N153" s="5">
        <v>23.21</v>
      </c>
      <c r="O153" s="2" t="s">
        <v>48</v>
      </c>
      <c r="P153" s="7">
        <f>SUMIFS(Tabla_cocina[Ganancia Bruta],Tabla_cocina[Numero de Orden],Tabla_Sala[[#This Row],[Número de Orden]])</f>
        <v>20</v>
      </c>
      <c r="Q153" s="7">
        <f>Tabla_Sala[[#This Row],[Propina]]+Tabla_Sala[[#This Row],[Monto Total de la Cuenta]]</f>
        <v>43.21</v>
      </c>
      <c r="R153" t="str">
        <f t="shared" ref="R153:R184" si="3">_xlfn.TEXTJOIN(", ",TRUE,T153:W153)</f>
        <v>Plato_3</v>
      </c>
      <c r="S153" s="2" t="s">
        <v>43</v>
      </c>
      <c r="T153" s="2" t="s">
        <v>21</v>
      </c>
      <c r="U153" s="2"/>
      <c r="X153" t="str" cm="1">
        <f t="array" ref="X153">_xlfn.CONCAT(_xlfn._xlws.FILTER(Tabla_cocina[Nombre del Plato], Tabla_cocina[Numero de Orden]=Tabla_Sala[[#This Row],[Número de Orden]]), "")</f>
        <v>Plato_3</v>
      </c>
      <c r="Y153" s="18" t="b">
        <f>IF(Tabla_Sala[[#This Row],[Tiempo de Degustacion]]&gt;0,TRUE,FALSE)</f>
        <v>1</v>
      </c>
    </row>
    <row r="154" spans="1:25" x14ac:dyDescent="0.3">
      <c r="A154" s="2">
        <v>265</v>
      </c>
      <c r="B154" s="2">
        <v>6</v>
      </c>
      <c r="C154" s="2" t="s">
        <v>351</v>
      </c>
      <c r="D154" s="4">
        <v>1</v>
      </c>
      <c r="E154" s="15">
        <f>Tabla_Sala[[#This Row],[Hora de Salida]]</f>
        <v>45018.260416666664</v>
      </c>
      <c r="F154" s="16">
        <v>45018.120833333334</v>
      </c>
      <c r="G154" s="16">
        <v>45018.260416666664</v>
      </c>
      <c r="H154" s="16">
        <f>IF(Tabla_Sala[[#This Row],[Estado de la Mesa]]="Ocupada",(Tabla_Sala[[#This Row],[Hora de Salida]]-Tabla_Sala[[#This Row],[Hora de Llegada]]) + 15/1440, Tabla_Sala[[#This Row],[Hora de Salida]]-Tabla_Sala[[#This Row],[Hora de Llegada]])</f>
        <v>0.13958333332993789</v>
      </c>
      <c r="I154" s="16">
        <f>SUMIFS(Tabla_cocina[minutos preparacion],Tabla_cocina[Numero de Orden],Tabla_Sala[[#This Row],[Número de Orden]])</f>
        <v>9.375E-2</v>
      </c>
      <c r="J154" s="16">
        <f>IF(Tabla_Sala[[#This Row],[Tiempo de Permanencia]]-Tabla_Sala[[#This Row],[Tiempo Preparacion]] &gt; 0, Tabla_Sala[[#This Row],[Tiempo de Permanencia]]-Tabla_Sala[[#This Row],[Tiempo Preparacion]], 0)</f>
        <v>4.5833333329937886E-2</v>
      </c>
      <c r="K154" s="2" t="s">
        <v>113</v>
      </c>
      <c r="L154" s="2" t="s">
        <v>44</v>
      </c>
      <c r="M154" s="2" t="s">
        <v>41</v>
      </c>
      <c r="N154" s="5">
        <v>21.48</v>
      </c>
      <c r="O154" s="2" t="s">
        <v>48</v>
      </c>
      <c r="P154" s="7">
        <f>SUMIFS(Tabla_cocina[Ganancia Bruta],Tabla_cocina[Numero de Orden],Tabla_Sala[[#This Row],[Número de Orden]])</f>
        <v>171</v>
      </c>
      <c r="Q154" s="7">
        <f>Tabla_Sala[[#This Row],[Propina]]+Tabla_Sala[[#This Row],[Monto Total de la Cuenta]]</f>
        <v>192.48</v>
      </c>
      <c r="R154" t="str">
        <f t="shared" si="3"/>
        <v>Plato_14,  Plato_17,  Plato_6,  Plato_2</v>
      </c>
      <c r="S154" s="2" t="s">
        <v>70</v>
      </c>
      <c r="T154" s="2" t="s">
        <v>22</v>
      </c>
      <c r="U154" s="2" t="s">
        <v>50</v>
      </c>
      <c r="V154" s="2" t="s">
        <v>77</v>
      </c>
      <c r="W154" s="2" t="s">
        <v>79</v>
      </c>
      <c r="X154" t="str" cm="1">
        <f t="array" ref="X154">_xlfn.CONCAT(_xlfn._xlws.FILTER(Tabla_cocina[Nombre del Plato], Tabla_cocina[Numero de Orden]=Tabla_Sala[[#This Row],[Número de Orden]]), "")</f>
        <v>Plato_14Plato_17Plato_6Plato_2</v>
      </c>
      <c r="Y154" s="18" t="b">
        <f>IF(Tabla_Sala[[#This Row],[Tiempo de Degustacion]]&gt;0,TRUE,FALSE)</f>
        <v>1</v>
      </c>
    </row>
    <row r="155" spans="1:25" x14ac:dyDescent="0.3">
      <c r="A155" s="2">
        <v>263</v>
      </c>
      <c r="B155" s="2">
        <v>5</v>
      </c>
      <c r="C155" s="2" t="s">
        <v>230</v>
      </c>
      <c r="D155" s="4">
        <v>1</v>
      </c>
      <c r="E155" s="15">
        <f>Tabla_Sala[[#This Row],[Hora de Salida]]</f>
        <v>45018.226388888892</v>
      </c>
      <c r="F155" s="16">
        <v>45018.120138888888</v>
      </c>
      <c r="G155" s="16">
        <v>45018.226388888892</v>
      </c>
      <c r="H155" s="16">
        <f>IF(Tabla_Sala[[#This Row],[Estado de la Mesa]]="Ocupada",(Tabla_Sala[[#This Row],[Hora de Salida]]-Tabla_Sala[[#This Row],[Hora de Llegada]]) + 15/1440, Tabla_Sala[[#This Row],[Hora de Salida]]-Tabla_Sala[[#This Row],[Hora de Llegada]])</f>
        <v>0.10625000000436557</v>
      </c>
      <c r="I155" s="16">
        <f>SUMIFS(Tabla_cocina[minutos preparacion],Tabla_cocina[Numero de Orden],Tabla_Sala[[#This Row],[Número de Orden]])</f>
        <v>0.10347222222222223</v>
      </c>
      <c r="J155" s="16">
        <f>IF(Tabla_Sala[[#This Row],[Tiempo de Permanencia]]-Tabla_Sala[[#This Row],[Tiempo Preparacion]] &gt; 0, Tabla_Sala[[#This Row],[Tiempo de Permanencia]]-Tabla_Sala[[#This Row],[Tiempo Preparacion]], 0)</f>
        <v>2.7777777821433453E-3</v>
      </c>
      <c r="K155" s="2" t="s">
        <v>111</v>
      </c>
      <c r="L155" s="2" t="s">
        <v>44</v>
      </c>
      <c r="M155" s="2" t="s">
        <v>47</v>
      </c>
      <c r="N155" s="5">
        <v>42.96</v>
      </c>
      <c r="O155" s="2" t="s">
        <v>48</v>
      </c>
      <c r="P155" s="7">
        <f>SUMIFS(Tabla_cocina[Ganancia Bruta],Tabla_cocina[Numero de Orden],Tabla_Sala[[#This Row],[Número de Orden]])</f>
        <v>121</v>
      </c>
      <c r="Q155" s="7">
        <f>Tabla_Sala[[#This Row],[Propina]]+Tabla_Sala[[#This Row],[Monto Total de la Cuenta]]</f>
        <v>163.96</v>
      </c>
      <c r="R155" t="str">
        <f t="shared" si="3"/>
        <v>Plato_15,  Plato_8,  Plato_2,  Plato_7</v>
      </c>
      <c r="S155" s="2" t="s">
        <v>61</v>
      </c>
      <c r="T155" s="2" t="s">
        <v>18</v>
      </c>
      <c r="U155" s="2" t="s">
        <v>62</v>
      </c>
      <c r="V155" s="2" t="s">
        <v>79</v>
      </c>
      <c r="W155" s="2" t="s">
        <v>59</v>
      </c>
      <c r="X155" t="str" cm="1">
        <f t="array" ref="X155">_xlfn.CONCAT(_xlfn._xlws.FILTER(Tabla_cocina[Nombre del Plato], Tabla_cocina[Numero de Orden]=Tabla_Sala[[#This Row],[Número de Orden]]), "")</f>
        <v>Plato_15Plato_8Plato_2Plato_7</v>
      </c>
      <c r="Y155" s="18" t="b">
        <f>IF(Tabla_Sala[[#This Row],[Tiempo de Degustacion]]&gt;0,TRUE,FALSE)</f>
        <v>1</v>
      </c>
    </row>
    <row r="156" spans="1:25" x14ac:dyDescent="0.3">
      <c r="A156" s="2">
        <v>172</v>
      </c>
      <c r="B156" s="2">
        <v>12</v>
      </c>
      <c r="C156" s="2" t="s">
        <v>275</v>
      </c>
      <c r="D156" s="4">
        <v>3</v>
      </c>
      <c r="E156" s="15">
        <f>Tabla_Sala[[#This Row],[Hora de Salida]]</f>
        <v>45018.254166666666</v>
      </c>
      <c r="F156" s="16">
        <v>45018.117361111108</v>
      </c>
      <c r="G156" s="16">
        <v>45018.254166666666</v>
      </c>
      <c r="H156" s="16">
        <f>IF(Tabla_Sala[[#This Row],[Estado de la Mesa]]="Ocupada",(Tabla_Sala[[#This Row],[Hora de Salida]]-Tabla_Sala[[#This Row],[Hora de Llegada]]) + 15/1440, Tabla_Sala[[#This Row],[Hora de Salida]]-Tabla_Sala[[#This Row],[Hora de Llegada]])</f>
        <v>0.14722222222432416</v>
      </c>
      <c r="I156" s="16">
        <f>SUMIFS(Tabla_cocina[minutos preparacion],Tabla_cocina[Numero de Orden],Tabla_Sala[[#This Row],[Número de Orden]])</f>
        <v>1.8749999999999999E-2</v>
      </c>
      <c r="J156" s="16">
        <f>IF(Tabla_Sala[[#This Row],[Tiempo de Permanencia]]-Tabla_Sala[[#This Row],[Tiempo Preparacion]] &gt; 0, Tabla_Sala[[#This Row],[Tiempo de Permanencia]]-Tabla_Sala[[#This Row],[Tiempo Preparacion]], 0)</f>
        <v>0.12847222222432417</v>
      </c>
      <c r="K156" s="2" t="s">
        <v>111</v>
      </c>
      <c r="L156" s="2" t="s">
        <v>40</v>
      </c>
      <c r="M156" s="2" t="s">
        <v>47</v>
      </c>
      <c r="N156" s="5">
        <v>45.17</v>
      </c>
      <c r="O156" s="2" t="s">
        <v>55</v>
      </c>
      <c r="P156" s="7">
        <f>SUMIFS(Tabla_cocina[Ganancia Bruta],Tabla_cocina[Numero de Orden],Tabla_Sala[[#This Row],[Número de Orden]])</f>
        <v>68</v>
      </c>
      <c r="Q156" s="7">
        <f>Tabla_Sala[[#This Row],[Propina]]+Tabla_Sala[[#This Row],[Monto Total de la Cuenta]]</f>
        <v>113.17</v>
      </c>
      <c r="R156" t="str">
        <f t="shared" si="3"/>
        <v>Plato_18</v>
      </c>
      <c r="S156" s="2" t="s">
        <v>58</v>
      </c>
      <c r="T156" s="2" t="s">
        <v>20</v>
      </c>
      <c r="U156" s="2"/>
      <c r="X156" t="str" cm="1">
        <f t="array" ref="X156">_xlfn.CONCAT(_xlfn._xlws.FILTER(Tabla_cocina[Nombre del Plato], Tabla_cocina[Numero de Orden]=Tabla_Sala[[#This Row],[Número de Orden]]), "")</f>
        <v>Plato_18</v>
      </c>
      <c r="Y156" s="18" t="b">
        <f>IF(Tabla_Sala[[#This Row],[Tiempo de Degustacion]]&gt;0,TRUE,FALSE)</f>
        <v>1</v>
      </c>
    </row>
    <row r="157" spans="1:25" x14ac:dyDescent="0.3">
      <c r="A157" s="2">
        <v>207</v>
      </c>
      <c r="B157" s="2">
        <v>20</v>
      </c>
      <c r="C157" s="2" t="s">
        <v>306</v>
      </c>
      <c r="D157" s="4">
        <v>3</v>
      </c>
      <c r="E157" s="15">
        <f>Tabla_Sala[[#This Row],[Hora de Salida]]</f>
        <v>45018.168055555558</v>
      </c>
      <c r="F157" s="16">
        <v>45018.117361111108</v>
      </c>
      <c r="G157" s="16">
        <v>45018.168055555558</v>
      </c>
      <c r="H157" s="16">
        <f>IF(Tabla_Sala[[#This Row],[Estado de la Mesa]]="Ocupada",(Tabla_Sala[[#This Row],[Hora de Salida]]-Tabla_Sala[[#This Row],[Hora de Llegada]]) + 15/1440, Tabla_Sala[[#This Row],[Hora de Salida]]-Tabla_Sala[[#This Row],[Hora de Llegada]])</f>
        <v>5.0694444449618459E-2</v>
      </c>
      <c r="I157" s="16">
        <f>SUMIFS(Tabla_cocina[minutos preparacion],Tabla_cocina[Numero de Orden],Tabla_Sala[[#This Row],[Número de Orden]])</f>
        <v>7.7083333333333323E-2</v>
      </c>
      <c r="J157" s="16">
        <f>IF(Tabla_Sala[[#This Row],[Tiempo de Permanencia]]-Tabla_Sala[[#This Row],[Tiempo Preparacion]] &gt; 0, Tabla_Sala[[#This Row],[Tiempo de Permanencia]]-Tabla_Sala[[#This Row],[Tiempo Preparacion]], 0)</f>
        <v>0</v>
      </c>
      <c r="K157" s="2" t="s">
        <v>115</v>
      </c>
      <c r="L157" s="2" t="s">
        <v>54</v>
      </c>
      <c r="M157" s="2" t="s">
        <v>47</v>
      </c>
      <c r="N157" s="5">
        <v>46.54</v>
      </c>
      <c r="O157" s="2" t="s">
        <v>42</v>
      </c>
      <c r="P157" s="7">
        <f>SUMIFS(Tabla_cocina[Ganancia Bruta],Tabla_cocina[Numero de Orden],Tabla_Sala[[#This Row],[Número de Orden]])</f>
        <v>180</v>
      </c>
      <c r="Q157" s="7">
        <f>Tabla_Sala[[#This Row],[Propina]]+Tabla_Sala[[#This Row],[Monto Total de la Cuenta]]</f>
        <v>226.54</v>
      </c>
      <c r="R157" t="str">
        <f t="shared" si="3"/>
        <v>Plato_10,  Plato_8,  Plato_17</v>
      </c>
      <c r="S157" s="2" t="s">
        <v>49</v>
      </c>
      <c r="T157" s="2" t="s">
        <v>25</v>
      </c>
      <c r="U157" s="2" t="s">
        <v>62</v>
      </c>
      <c r="V157" s="2" t="s">
        <v>50</v>
      </c>
      <c r="X157" t="str" cm="1">
        <f t="array" ref="X157">_xlfn.CONCAT(_xlfn._xlws.FILTER(Tabla_cocina[Nombre del Plato], Tabla_cocina[Numero de Orden]=Tabla_Sala[[#This Row],[Número de Orden]]), "")</f>
        <v>Plato_10Plato_8Plato_17</v>
      </c>
      <c r="Y157" s="18" t="b">
        <f>IF(Tabla_Sala[[#This Row],[Tiempo de Degustacion]]&gt;0,TRUE,FALSE)</f>
        <v>0</v>
      </c>
    </row>
    <row r="158" spans="1:25" x14ac:dyDescent="0.3">
      <c r="A158" s="2">
        <v>185</v>
      </c>
      <c r="B158" s="2">
        <v>16</v>
      </c>
      <c r="C158" s="2" t="s">
        <v>250</v>
      </c>
      <c r="D158" s="4">
        <v>2</v>
      </c>
      <c r="E158" s="15">
        <f>Tabla_Sala[[#This Row],[Hora de Salida]]</f>
        <v>45018.268055555556</v>
      </c>
      <c r="F158" s="16">
        <v>45018.115972222222</v>
      </c>
      <c r="G158" s="16">
        <v>45018.268055555556</v>
      </c>
      <c r="H158" s="16">
        <f>IF(Tabla_Sala[[#This Row],[Estado de la Mesa]]="Ocupada",(Tabla_Sala[[#This Row],[Hora de Salida]]-Tabla_Sala[[#This Row],[Hora de Llegada]]) + 15/1440, Tabla_Sala[[#This Row],[Hora de Salida]]-Tabla_Sala[[#This Row],[Hora de Llegada]])</f>
        <v>0.15208333333430346</v>
      </c>
      <c r="I158" s="16">
        <f>SUMIFS(Tabla_cocina[minutos preparacion],Tabla_cocina[Numero de Orden],Tabla_Sala[[#This Row],[Número de Orden]])</f>
        <v>2.7777777777777776E-2</v>
      </c>
      <c r="J158" s="16">
        <f>IF(Tabla_Sala[[#This Row],[Tiempo de Permanencia]]-Tabla_Sala[[#This Row],[Tiempo Preparacion]] &gt; 0, Tabla_Sala[[#This Row],[Tiempo de Permanencia]]-Tabla_Sala[[#This Row],[Tiempo Preparacion]], 0)</f>
        <v>0.12430555555652568</v>
      </c>
      <c r="K158" s="2" t="s">
        <v>111</v>
      </c>
      <c r="L158" s="2" t="s">
        <v>44</v>
      </c>
      <c r="M158" s="2" t="s">
        <v>47</v>
      </c>
      <c r="N158" s="5">
        <v>28.07</v>
      </c>
      <c r="O158" s="2" t="s">
        <v>48</v>
      </c>
      <c r="P158" s="7">
        <f>SUMIFS(Tabla_cocina[Ganancia Bruta],Tabla_cocina[Numero de Orden],Tabla_Sala[[#This Row],[Número de Orden]])</f>
        <v>91</v>
      </c>
      <c r="Q158" s="7">
        <f>Tabla_Sala[[#This Row],[Propina]]+Tabla_Sala[[#This Row],[Monto Total de la Cuenta]]</f>
        <v>119.07</v>
      </c>
      <c r="R158" t="str">
        <f t="shared" si="3"/>
        <v>Plato_13,  Plato_16</v>
      </c>
      <c r="S158" s="2" t="s">
        <v>61</v>
      </c>
      <c r="T158" s="2" t="s">
        <v>23</v>
      </c>
      <c r="U158" s="2" t="s">
        <v>57</v>
      </c>
      <c r="X158" t="str" cm="1">
        <f t="array" ref="X158">_xlfn.CONCAT(_xlfn._xlws.FILTER(Tabla_cocina[Nombre del Plato], Tabla_cocina[Numero de Orden]=Tabla_Sala[[#This Row],[Número de Orden]]), "")</f>
        <v>Plato_13Plato_16</v>
      </c>
      <c r="Y158" s="18" t="b">
        <f>IF(Tabla_Sala[[#This Row],[Tiempo de Degustacion]]&gt;0,TRUE,FALSE)</f>
        <v>1</v>
      </c>
    </row>
    <row r="159" spans="1:25" x14ac:dyDescent="0.3">
      <c r="A159" s="2">
        <v>183</v>
      </c>
      <c r="B159" s="2">
        <v>18</v>
      </c>
      <c r="C159" s="2" t="s">
        <v>285</v>
      </c>
      <c r="D159" s="4">
        <v>1</v>
      </c>
      <c r="E159" s="15">
        <f>Tabla_Sala[[#This Row],[Hora de Salida]]</f>
        <v>45018.269444444442</v>
      </c>
      <c r="F159" s="16">
        <v>45018.115277777775</v>
      </c>
      <c r="G159" s="16">
        <v>45018.269444444442</v>
      </c>
      <c r="H159" s="16">
        <f>IF(Tabla_Sala[[#This Row],[Estado de la Mesa]]="Ocupada",(Tabla_Sala[[#This Row],[Hora de Salida]]-Tabla_Sala[[#This Row],[Hora de Llegada]]) + 15/1440, Tabla_Sala[[#This Row],[Hora de Salida]]-Tabla_Sala[[#This Row],[Hora de Llegada]])</f>
        <v>0.16458333333381839</v>
      </c>
      <c r="I159" s="16">
        <f>SUMIFS(Tabla_cocina[minutos preparacion],Tabla_cocina[Numero de Orden],Tabla_Sala[[#This Row],[Número de Orden]])</f>
        <v>0.11527777777777778</v>
      </c>
      <c r="J159" s="16">
        <f>IF(Tabla_Sala[[#This Row],[Tiempo de Permanencia]]-Tabla_Sala[[#This Row],[Tiempo Preparacion]] &gt; 0, Tabla_Sala[[#This Row],[Tiempo de Permanencia]]-Tabla_Sala[[#This Row],[Tiempo Preparacion]], 0)</f>
        <v>4.9305555556040603E-2</v>
      </c>
      <c r="K159" s="2" t="s">
        <v>111</v>
      </c>
      <c r="L159" s="2" t="s">
        <v>40</v>
      </c>
      <c r="M159" s="2" t="s">
        <v>47</v>
      </c>
      <c r="N159" s="5">
        <v>11.69</v>
      </c>
      <c r="O159" s="2" t="s">
        <v>55</v>
      </c>
      <c r="P159" s="7">
        <f>SUMIFS(Tabla_cocina[Ganancia Bruta],Tabla_cocina[Numero de Orden],Tabla_Sala[[#This Row],[Número de Orden]])</f>
        <v>255</v>
      </c>
      <c r="Q159" s="7">
        <f>Tabla_Sala[[#This Row],[Propina]]+Tabla_Sala[[#This Row],[Monto Total de la Cuenta]]</f>
        <v>266.69</v>
      </c>
      <c r="R159" t="str">
        <f t="shared" si="3"/>
        <v>Plato_15,  Plato_10,  Plato_3,  Plato_8</v>
      </c>
      <c r="S159" s="2" t="s">
        <v>61</v>
      </c>
      <c r="T159" s="2" t="s">
        <v>18</v>
      </c>
      <c r="U159" s="2" t="s">
        <v>69</v>
      </c>
      <c r="V159" s="2" t="s">
        <v>72</v>
      </c>
      <c r="W159" s="2" t="s">
        <v>62</v>
      </c>
      <c r="X159" t="str" cm="1">
        <f t="array" ref="X159">_xlfn.CONCAT(_xlfn._xlws.FILTER(Tabla_cocina[Nombre del Plato], Tabla_cocina[Numero de Orden]=Tabla_Sala[[#This Row],[Número de Orden]]), "")</f>
        <v>Plato_15Plato_10Plato_3Plato_8</v>
      </c>
      <c r="Y159" s="18" t="b">
        <f>IF(Tabla_Sala[[#This Row],[Tiempo de Degustacion]]&gt;0,TRUE,FALSE)</f>
        <v>1</v>
      </c>
    </row>
    <row r="160" spans="1:25" x14ac:dyDescent="0.3">
      <c r="A160" s="2">
        <v>197</v>
      </c>
      <c r="B160" s="2">
        <v>5</v>
      </c>
      <c r="C160" s="2" t="s">
        <v>296</v>
      </c>
      <c r="D160" s="4">
        <v>6</v>
      </c>
      <c r="E160" s="15">
        <f>Tabla_Sala[[#This Row],[Hora de Salida]]</f>
        <v>45018.20416666667</v>
      </c>
      <c r="F160" s="16">
        <v>45018.115277777775</v>
      </c>
      <c r="G160" s="16">
        <v>45018.20416666667</v>
      </c>
      <c r="H160" s="16">
        <f>IF(Tabla_Sala[[#This Row],[Estado de la Mesa]]="Ocupada",(Tabla_Sala[[#This Row],[Hora de Salida]]-Tabla_Sala[[#This Row],[Hora de Llegada]]) + 15/1440, Tabla_Sala[[#This Row],[Hora de Salida]]-Tabla_Sala[[#This Row],[Hora de Llegada]])</f>
        <v>9.9305555561538014E-2</v>
      </c>
      <c r="I160" s="16">
        <f>SUMIFS(Tabla_cocina[minutos preparacion],Tabla_cocina[Numero de Orden],Tabla_Sala[[#This Row],[Número de Orden]])</f>
        <v>0.05</v>
      </c>
      <c r="J160" s="16">
        <f>IF(Tabla_Sala[[#This Row],[Tiempo de Permanencia]]-Tabla_Sala[[#This Row],[Tiempo Preparacion]] &gt; 0, Tabla_Sala[[#This Row],[Tiempo de Permanencia]]-Tabla_Sala[[#This Row],[Tiempo Preparacion]], 0)</f>
        <v>4.9305555561538011E-2</v>
      </c>
      <c r="K160" s="2" t="s">
        <v>113</v>
      </c>
      <c r="L160" s="2" t="s">
        <v>44</v>
      </c>
      <c r="M160" s="2" t="s">
        <v>41</v>
      </c>
      <c r="N160" s="5">
        <v>20.11</v>
      </c>
      <c r="O160" s="2" t="s">
        <v>55</v>
      </c>
      <c r="P160" s="7">
        <f>SUMIFS(Tabla_cocina[Ganancia Bruta],Tabla_cocina[Numero de Orden],Tabla_Sala[[#This Row],[Número de Orden]])</f>
        <v>129</v>
      </c>
      <c r="Q160" s="7">
        <f>Tabla_Sala[[#This Row],[Propina]]+Tabla_Sala[[#This Row],[Monto Total de la Cuenta]]</f>
        <v>149.11000000000001</v>
      </c>
      <c r="R160" t="str">
        <f t="shared" si="3"/>
        <v>Plato_18,  Plato_6</v>
      </c>
      <c r="S160" s="2" t="s">
        <v>46</v>
      </c>
      <c r="T160" s="2" t="s">
        <v>20</v>
      </c>
      <c r="U160" s="2" t="s">
        <v>77</v>
      </c>
      <c r="X160" t="str" cm="1">
        <f t="array" ref="X160">_xlfn.CONCAT(_xlfn._xlws.FILTER(Tabla_cocina[Nombre del Plato], Tabla_cocina[Numero de Orden]=Tabla_Sala[[#This Row],[Número de Orden]]), "")</f>
        <v>Plato_18Plato_6</v>
      </c>
      <c r="Y160" s="18" t="b">
        <f>IF(Tabla_Sala[[#This Row],[Tiempo de Degustacion]]&gt;0,TRUE,FALSE)</f>
        <v>1</v>
      </c>
    </row>
    <row r="161" spans="1:25" x14ac:dyDescent="0.3">
      <c r="A161" s="2">
        <v>234</v>
      </c>
      <c r="B161" s="2">
        <v>17</v>
      </c>
      <c r="C161" s="2" t="s">
        <v>327</v>
      </c>
      <c r="D161" s="4">
        <v>6</v>
      </c>
      <c r="E161" s="15">
        <f>Tabla_Sala[[#This Row],[Hora de Salida]]</f>
        <v>45018.227777777778</v>
      </c>
      <c r="F161" s="16">
        <v>45018.115277777775</v>
      </c>
      <c r="G161" s="16">
        <v>45018.227777777778</v>
      </c>
      <c r="H161" s="16">
        <f>IF(Tabla_Sala[[#This Row],[Estado de la Mesa]]="Ocupada",(Tabla_Sala[[#This Row],[Hora de Salida]]-Tabla_Sala[[#This Row],[Hora de Llegada]]) + 15/1440, Tabla_Sala[[#This Row],[Hora de Salida]]-Tabla_Sala[[#This Row],[Hora de Llegada]])</f>
        <v>0.11250000000291038</v>
      </c>
      <c r="I161" s="16">
        <f>SUMIFS(Tabla_cocina[minutos preparacion],Tabla_cocina[Numero de Orden],Tabla_Sala[[#This Row],[Número de Orden]])</f>
        <v>6.8750000000000006E-2</v>
      </c>
      <c r="J161" s="16">
        <f>IF(Tabla_Sala[[#This Row],[Tiempo de Permanencia]]-Tabla_Sala[[#This Row],[Tiempo Preparacion]] &gt; 0, Tabla_Sala[[#This Row],[Tiempo de Permanencia]]-Tabla_Sala[[#This Row],[Tiempo Preparacion]], 0)</f>
        <v>4.3750000002910377E-2</v>
      </c>
      <c r="K161" s="2" t="s">
        <v>109</v>
      </c>
      <c r="L161" s="2" t="s">
        <v>44</v>
      </c>
      <c r="M161" s="2" t="s">
        <v>47</v>
      </c>
      <c r="N161" s="5">
        <v>10.220000000000001</v>
      </c>
      <c r="O161" s="2" t="s">
        <v>48</v>
      </c>
      <c r="P161" s="7">
        <f>SUMIFS(Tabla_cocina[Ganancia Bruta],Tabla_cocina[Numero de Orden],Tabla_Sala[[#This Row],[Número de Orden]])</f>
        <v>225</v>
      </c>
      <c r="Q161" s="7">
        <f>Tabla_Sala[[#This Row],[Propina]]+Tabla_Sala[[#This Row],[Monto Total de la Cuenta]]</f>
        <v>235.22</v>
      </c>
      <c r="R161" t="str">
        <f t="shared" si="3"/>
        <v>Plato_2,  Plato_7,  Plato_17</v>
      </c>
      <c r="S161" s="2" t="s">
        <v>49</v>
      </c>
      <c r="T161" s="2" t="s">
        <v>7</v>
      </c>
      <c r="U161" s="2" t="s">
        <v>59</v>
      </c>
      <c r="V161" s="2" t="s">
        <v>50</v>
      </c>
      <c r="X161" t="str" cm="1">
        <f t="array" ref="X161">_xlfn.CONCAT(_xlfn._xlws.FILTER(Tabla_cocina[Nombre del Plato], Tabla_cocina[Numero de Orden]=Tabla_Sala[[#This Row],[Número de Orden]]), "")</f>
        <v>Plato_2Plato_7Plato_17</v>
      </c>
      <c r="Y161" s="18" t="b">
        <f>IF(Tabla_Sala[[#This Row],[Tiempo de Degustacion]]&gt;0,TRUE,FALSE)</f>
        <v>1</v>
      </c>
    </row>
    <row r="162" spans="1:25" x14ac:dyDescent="0.3">
      <c r="A162" s="2">
        <v>239</v>
      </c>
      <c r="B162" s="2">
        <v>12</v>
      </c>
      <c r="C162" s="2" t="s">
        <v>330</v>
      </c>
      <c r="D162" s="4">
        <v>6</v>
      </c>
      <c r="E162" s="15">
        <f>Tabla_Sala[[#This Row],[Hora de Salida]]</f>
        <v>45018.254861111112</v>
      </c>
      <c r="F162" s="16">
        <v>45018.115277777775</v>
      </c>
      <c r="G162" s="16">
        <v>45018.254861111112</v>
      </c>
      <c r="H162" s="16">
        <f>IF(Tabla_Sala[[#This Row],[Estado de la Mesa]]="Ocupada",(Tabla_Sala[[#This Row],[Hora de Salida]]-Tabla_Sala[[#This Row],[Hora de Llegada]]) + 15/1440, Tabla_Sala[[#This Row],[Hora de Salida]]-Tabla_Sala[[#This Row],[Hora de Llegada]])</f>
        <v>0.13958333333721384</v>
      </c>
      <c r="I162" s="16">
        <f>SUMIFS(Tabla_cocina[minutos preparacion],Tabla_cocina[Numero de Orden],Tabla_Sala[[#This Row],[Número de Orden]])</f>
        <v>5.0694444444444445E-2</v>
      </c>
      <c r="J162" s="16">
        <f>IF(Tabla_Sala[[#This Row],[Tiempo de Permanencia]]-Tabla_Sala[[#This Row],[Tiempo Preparacion]] &gt; 0, Tabla_Sala[[#This Row],[Tiempo de Permanencia]]-Tabla_Sala[[#This Row],[Tiempo Preparacion]], 0)</f>
        <v>8.8888888892769399E-2</v>
      </c>
      <c r="K162" s="2" t="s">
        <v>117</v>
      </c>
      <c r="L162" s="2" t="s">
        <v>40</v>
      </c>
      <c r="M162" s="2" t="s">
        <v>45</v>
      </c>
      <c r="N162" s="5">
        <v>11.76</v>
      </c>
      <c r="O162" s="2" t="s">
        <v>42</v>
      </c>
      <c r="P162" s="7">
        <f>SUMIFS(Tabla_cocina[Ganancia Bruta],Tabla_cocina[Numero de Orden],Tabla_Sala[[#This Row],[Número de Orden]])</f>
        <v>74</v>
      </c>
      <c r="Q162" s="7">
        <f>Tabla_Sala[[#This Row],[Propina]]+Tabla_Sala[[#This Row],[Monto Total de la Cuenta]]</f>
        <v>85.76</v>
      </c>
      <c r="R162" t="str">
        <f t="shared" si="3"/>
        <v>Plato_10,  Plato_7</v>
      </c>
      <c r="S162" s="2" t="s">
        <v>49</v>
      </c>
      <c r="T162" s="2" t="s">
        <v>25</v>
      </c>
      <c r="U162" s="2" t="s">
        <v>59</v>
      </c>
      <c r="X162" t="str" cm="1">
        <f t="array" ref="X162">_xlfn.CONCAT(_xlfn._xlws.FILTER(Tabla_cocina[Nombre del Plato], Tabla_cocina[Numero de Orden]=Tabla_Sala[[#This Row],[Número de Orden]]), "")</f>
        <v>Plato_10Plato_7</v>
      </c>
      <c r="Y162" s="18" t="b">
        <f>IF(Tabla_Sala[[#This Row],[Tiempo de Degustacion]]&gt;0,TRUE,FALSE)</f>
        <v>1</v>
      </c>
    </row>
    <row r="163" spans="1:25" x14ac:dyDescent="0.3">
      <c r="A163" s="2">
        <v>126</v>
      </c>
      <c r="B163" s="2">
        <v>18</v>
      </c>
      <c r="C163" s="2" t="s">
        <v>231</v>
      </c>
      <c r="D163" s="4">
        <v>3</v>
      </c>
      <c r="E163" s="15">
        <f>Tabla_Sala[[#This Row],[Hora de Salida]]</f>
        <v>45018.216666666667</v>
      </c>
      <c r="F163" s="16">
        <v>45018.114583333336</v>
      </c>
      <c r="G163" s="16">
        <v>45018.216666666667</v>
      </c>
      <c r="H163" s="16">
        <f>IF(Tabla_Sala[[#This Row],[Estado de la Mesa]]="Ocupada",(Tabla_Sala[[#This Row],[Hora de Salida]]-Tabla_Sala[[#This Row],[Hora de Llegada]]) + 15/1440, Tabla_Sala[[#This Row],[Hora de Salida]]-Tabla_Sala[[#This Row],[Hora de Llegada]])</f>
        <v>0.10208333333139308</v>
      </c>
      <c r="I163" s="16">
        <f>SUMIFS(Tabla_cocina[minutos preparacion],Tabla_cocina[Numero de Orden],Tabla_Sala[[#This Row],[Número de Orden]])</f>
        <v>9.6527777777777768E-2</v>
      </c>
      <c r="J163" s="16">
        <f>IF(Tabla_Sala[[#This Row],[Tiempo de Permanencia]]-Tabla_Sala[[#This Row],[Tiempo Preparacion]] &gt; 0, Tabla_Sala[[#This Row],[Tiempo de Permanencia]]-Tabla_Sala[[#This Row],[Tiempo Preparacion]], 0)</f>
        <v>5.5555555536153101E-3</v>
      </c>
      <c r="K163" s="2" t="s">
        <v>111</v>
      </c>
      <c r="L163" s="2" t="s">
        <v>40</v>
      </c>
      <c r="M163" s="2" t="s">
        <v>47</v>
      </c>
      <c r="N163" s="5">
        <v>41.82</v>
      </c>
      <c r="O163" s="2" t="s">
        <v>48</v>
      </c>
      <c r="P163" s="7">
        <f>SUMIFS(Tabla_cocina[Ganancia Bruta],Tabla_cocina[Numero de Orden],Tabla_Sala[[#This Row],[Número de Orden]])</f>
        <v>165</v>
      </c>
      <c r="Q163" s="7">
        <f>Tabla_Sala[[#This Row],[Propina]]+Tabla_Sala[[#This Row],[Monto Total de la Cuenta]]</f>
        <v>206.82</v>
      </c>
      <c r="R163" t="str">
        <f t="shared" si="3"/>
        <v>Plato_16,  Plato_8,  Plato_7,  Plato_2</v>
      </c>
      <c r="S163" s="2" t="s">
        <v>53</v>
      </c>
      <c r="T163" s="2" t="s">
        <v>15</v>
      </c>
      <c r="U163" s="2" t="s">
        <v>62</v>
      </c>
      <c r="V163" s="2" t="s">
        <v>59</v>
      </c>
      <c r="W163" s="2" t="s">
        <v>79</v>
      </c>
      <c r="X163" t="str" cm="1">
        <f t="array" ref="X163">_xlfn.CONCAT(_xlfn._xlws.FILTER(Tabla_cocina[Nombre del Plato], Tabla_cocina[Numero de Orden]=Tabla_Sala[[#This Row],[Número de Orden]]), "")</f>
        <v>Plato_16Plato_8Plato_7Plato_2</v>
      </c>
      <c r="Y163" s="18" t="b">
        <f>IF(Tabla_Sala[[#This Row],[Tiempo de Degustacion]]&gt;0,TRUE,FALSE)</f>
        <v>1</v>
      </c>
    </row>
    <row r="164" spans="1:25" x14ac:dyDescent="0.3">
      <c r="A164" s="2">
        <v>158</v>
      </c>
      <c r="B164" s="2">
        <v>5</v>
      </c>
      <c r="C164" s="2" t="s">
        <v>261</v>
      </c>
      <c r="D164" s="4">
        <v>5</v>
      </c>
      <c r="E164" s="15">
        <f>Tabla_Sala[[#This Row],[Hora de Salida]]</f>
        <v>45018.165972222225</v>
      </c>
      <c r="F164" s="16">
        <v>45018.114583333336</v>
      </c>
      <c r="G164" s="16">
        <v>45018.165972222225</v>
      </c>
      <c r="H164" s="16">
        <f>IF(Tabla_Sala[[#This Row],[Estado de la Mesa]]="Ocupada",(Tabla_Sala[[#This Row],[Hora de Salida]]-Tabla_Sala[[#This Row],[Hora de Llegada]]) + 15/1440, Tabla_Sala[[#This Row],[Hora de Salida]]-Tabla_Sala[[#This Row],[Hora de Llegada]])</f>
        <v>5.1388888889050577E-2</v>
      </c>
      <c r="I164" s="16">
        <f>SUMIFS(Tabla_cocina[minutos preparacion],Tabla_cocina[Numero de Orden],Tabla_Sala[[#This Row],[Número de Orden]])</f>
        <v>9.375E-2</v>
      </c>
      <c r="J164" s="16">
        <f>IF(Tabla_Sala[[#This Row],[Tiempo de Permanencia]]-Tabla_Sala[[#This Row],[Tiempo Preparacion]] &gt; 0, Tabla_Sala[[#This Row],[Tiempo de Permanencia]]-Tabla_Sala[[#This Row],[Tiempo Preparacion]], 0)</f>
        <v>0</v>
      </c>
      <c r="K164" s="2" t="s">
        <v>109</v>
      </c>
      <c r="L164" s="2" t="s">
        <v>40</v>
      </c>
      <c r="M164" s="2" t="s">
        <v>47</v>
      </c>
      <c r="N164" s="5">
        <v>48.75</v>
      </c>
      <c r="O164" s="2" t="s">
        <v>48</v>
      </c>
      <c r="P164" s="7">
        <f>SUMIFS(Tabla_cocina[Ganancia Bruta],Tabla_cocina[Numero de Orden],Tabla_Sala[[#This Row],[Número de Orden]])</f>
        <v>310</v>
      </c>
      <c r="Q164" s="7">
        <f>Tabla_Sala[[#This Row],[Propina]]+Tabla_Sala[[#This Row],[Monto Total de la Cuenta]]</f>
        <v>358.75</v>
      </c>
      <c r="R164" t="str">
        <f t="shared" si="3"/>
        <v>Plato_12,  Plato_10,  Plato_19,  Plato_8</v>
      </c>
      <c r="S164" s="2" t="s">
        <v>70</v>
      </c>
      <c r="T164" s="2" t="s">
        <v>16</v>
      </c>
      <c r="U164" s="2" t="s">
        <v>69</v>
      </c>
      <c r="V164" s="2" t="s">
        <v>51</v>
      </c>
      <c r="W164" s="2" t="s">
        <v>62</v>
      </c>
      <c r="X164" t="str" cm="1">
        <f t="array" ref="X164">_xlfn.CONCAT(_xlfn._xlws.FILTER(Tabla_cocina[Nombre del Plato], Tabla_cocina[Numero de Orden]=Tabla_Sala[[#This Row],[Número de Orden]]), "")</f>
        <v>Plato_12Plato_10Plato_19Plato_8</v>
      </c>
      <c r="Y164" s="18" t="b">
        <f>IF(Tabla_Sala[[#This Row],[Tiempo de Degustacion]]&gt;0,TRUE,FALSE)</f>
        <v>0</v>
      </c>
    </row>
    <row r="165" spans="1:25" x14ac:dyDescent="0.3">
      <c r="A165" s="2">
        <v>181</v>
      </c>
      <c r="B165" s="2">
        <v>15</v>
      </c>
      <c r="C165" s="2" t="s">
        <v>283</v>
      </c>
      <c r="D165" s="4">
        <v>1</v>
      </c>
      <c r="E165" s="15">
        <f>Tabla_Sala[[#This Row],[Hora de Salida]]</f>
        <v>45018.162499999999</v>
      </c>
      <c r="F165" s="16">
        <v>45018.114583333336</v>
      </c>
      <c r="G165" s="16">
        <v>45018.162499999999</v>
      </c>
      <c r="H165" s="16">
        <f>IF(Tabla_Sala[[#This Row],[Estado de la Mesa]]="Ocupada",(Tabla_Sala[[#This Row],[Hora de Salida]]-Tabla_Sala[[#This Row],[Hora de Llegada]]) + 15/1440, Tabla_Sala[[#This Row],[Hora de Salida]]-Tabla_Sala[[#This Row],[Hora de Llegada]])</f>
        <v>5.833333332945282E-2</v>
      </c>
      <c r="I165" s="16">
        <f>SUMIFS(Tabla_cocina[minutos preparacion],Tabla_cocina[Numero de Orden],Tabla_Sala[[#This Row],[Número de Orden]])</f>
        <v>3.8194444444444448E-2</v>
      </c>
      <c r="J165" s="16">
        <f>IF(Tabla_Sala[[#This Row],[Tiempo de Permanencia]]-Tabla_Sala[[#This Row],[Tiempo Preparacion]] &gt; 0, Tabla_Sala[[#This Row],[Tiempo de Permanencia]]-Tabla_Sala[[#This Row],[Tiempo Preparacion]], 0)</f>
        <v>2.0138888885008373E-2</v>
      </c>
      <c r="K165" s="2" t="s">
        <v>111</v>
      </c>
      <c r="L165" s="2" t="s">
        <v>54</v>
      </c>
      <c r="M165" s="2" t="s">
        <v>47</v>
      </c>
      <c r="N165" s="5">
        <v>42.58</v>
      </c>
      <c r="O165" s="2" t="s">
        <v>55</v>
      </c>
      <c r="P165" s="7">
        <f>SUMIFS(Tabla_cocina[Ganancia Bruta],Tabla_cocina[Numero de Orden],Tabla_Sala[[#This Row],[Número de Orden]])</f>
        <v>27</v>
      </c>
      <c r="Q165" s="7">
        <f>Tabla_Sala[[#This Row],[Propina]]+Tabla_Sala[[#This Row],[Monto Total de la Cuenta]]</f>
        <v>69.58</v>
      </c>
      <c r="R165" t="str">
        <f t="shared" si="3"/>
        <v>Plato_6</v>
      </c>
      <c r="S165" s="2" t="s">
        <v>52</v>
      </c>
      <c r="T165" s="2" t="s">
        <v>10</v>
      </c>
      <c r="U165" s="2"/>
      <c r="X165" t="str" cm="1">
        <f t="array" ref="X165">_xlfn.CONCAT(_xlfn._xlws.FILTER(Tabla_cocina[Nombre del Plato], Tabla_cocina[Numero de Orden]=Tabla_Sala[[#This Row],[Número de Orden]]), "")</f>
        <v>Plato_6</v>
      </c>
      <c r="Y165" s="18" t="b">
        <f>IF(Tabla_Sala[[#This Row],[Tiempo de Degustacion]]&gt;0,TRUE,FALSE)</f>
        <v>1</v>
      </c>
    </row>
    <row r="166" spans="1:25" x14ac:dyDescent="0.3">
      <c r="A166" s="2">
        <v>237</v>
      </c>
      <c r="B166" s="2">
        <v>4</v>
      </c>
      <c r="C166" s="2" t="s">
        <v>282</v>
      </c>
      <c r="D166" s="4">
        <v>6</v>
      </c>
      <c r="E166" s="15">
        <f>Tabla_Sala[[#This Row],[Hora de Salida]]</f>
        <v>45018.25</v>
      </c>
      <c r="F166" s="16">
        <v>45018.114583333336</v>
      </c>
      <c r="G166" s="16">
        <v>45018.25</v>
      </c>
      <c r="H166" s="16">
        <f>IF(Tabla_Sala[[#This Row],[Estado de la Mesa]]="Ocupada",(Tabla_Sala[[#This Row],[Hora de Salida]]-Tabla_Sala[[#This Row],[Hora de Llegada]]) + 15/1440, Tabla_Sala[[#This Row],[Hora de Salida]]-Tabla_Sala[[#This Row],[Hora de Llegada]])</f>
        <v>0.145833333330908</v>
      </c>
      <c r="I166" s="16">
        <f>SUMIFS(Tabla_cocina[minutos preparacion],Tabla_cocina[Numero de Orden],Tabla_Sala[[#This Row],[Número de Orden]])</f>
        <v>2.5694444444444443E-2</v>
      </c>
      <c r="J166" s="16">
        <f>IF(Tabla_Sala[[#This Row],[Tiempo de Permanencia]]-Tabla_Sala[[#This Row],[Tiempo Preparacion]] &gt; 0, Tabla_Sala[[#This Row],[Tiempo de Permanencia]]-Tabla_Sala[[#This Row],[Tiempo Preparacion]], 0)</f>
        <v>0.12013888888646357</v>
      </c>
      <c r="K166" s="2" t="s">
        <v>113</v>
      </c>
      <c r="L166" s="2" t="s">
        <v>40</v>
      </c>
      <c r="M166" s="2" t="s">
        <v>47</v>
      </c>
      <c r="N166" s="5">
        <v>13.15</v>
      </c>
      <c r="O166" s="2" t="s">
        <v>55</v>
      </c>
      <c r="P166" s="7">
        <f>SUMIFS(Tabla_cocina[Ganancia Bruta],Tabla_cocina[Numero de Orden],Tabla_Sala[[#This Row],[Número de Orden]])</f>
        <v>106</v>
      </c>
      <c r="Q166" s="7">
        <f>Tabla_Sala[[#This Row],[Propina]]+Tabla_Sala[[#This Row],[Monto Total de la Cuenta]]</f>
        <v>119.15</v>
      </c>
      <c r="R166" t="str">
        <f t="shared" si="3"/>
        <v>Plato_14,  Plato_2</v>
      </c>
      <c r="S166" s="2" t="s">
        <v>53</v>
      </c>
      <c r="T166" s="2" t="s">
        <v>22</v>
      </c>
      <c r="U166" s="2" t="s">
        <v>79</v>
      </c>
      <c r="X166" t="str" cm="1">
        <f t="array" ref="X166">_xlfn.CONCAT(_xlfn._xlws.FILTER(Tabla_cocina[Nombre del Plato], Tabla_cocina[Numero de Orden]=Tabla_Sala[[#This Row],[Número de Orden]]), "")</f>
        <v>Plato_14Plato_2</v>
      </c>
      <c r="Y166" s="18" t="b">
        <f>IF(Tabla_Sala[[#This Row],[Tiempo de Degustacion]]&gt;0,TRUE,FALSE)</f>
        <v>1</v>
      </c>
    </row>
    <row r="167" spans="1:25" x14ac:dyDescent="0.3">
      <c r="A167" s="2">
        <v>210</v>
      </c>
      <c r="B167" s="2">
        <v>10</v>
      </c>
      <c r="C167" s="2" t="s">
        <v>309</v>
      </c>
      <c r="D167" s="4">
        <v>4</v>
      </c>
      <c r="E167" s="15">
        <f>Tabla_Sala[[#This Row],[Hora de Salida]]</f>
        <v>45018.186805555553</v>
      </c>
      <c r="F167" s="16">
        <v>45018.113194444442</v>
      </c>
      <c r="G167" s="16">
        <v>45018.186805555553</v>
      </c>
      <c r="H167" s="16">
        <f>IF(Tabla_Sala[[#This Row],[Estado de la Mesa]]="Ocupada",(Tabla_Sala[[#This Row],[Hora de Salida]]-Tabla_Sala[[#This Row],[Hora de Llegada]]) + 15/1440, Tabla_Sala[[#This Row],[Hora de Salida]]-Tabla_Sala[[#This Row],[Hora de Llegada]])</f>
        <v>7.3611111110949423E-2</v>
      </c>
      <c r="I167" s="16">
        <f>SUMIFS(Tabla_cocina[minutos preparacion],Tabla_cocina[Numero de Orden],Tabla_Sala[[#This Row],[Número de Orden]])</f>
        <v>0.10972222222222222</v>
      </c>
      <c r="J167" s="16">
        <f>IF(Tabla_Sala[[#This Row],[Tiempo de Permanencia]]-Tabla_Sala[[#This Row],[Tiempo Preparacion]] &gt; 0, Tabla_Sala[[#This Row],[Tiempo de Permanencia]]-Tabla_Sala[[#This Row],[Tiempo Preparacion]], 0)</f>
        <v>0</v>
      </c>
      <c r="K167" s="2" t="s">
        <v>113</v>
      </c>
      <c r="L167" s="2" t="s">
        <v>44</v>
      </c>
      <c r="M167" s="2" t="s">
        <v>47</v>
      </c>
      <c r="N167" s="5">
        <v>14.67</v>
      </c>
      <c r="O167" s="2" t="s">
        <v>48</v>
      </c>
      <c r="P167" s="7">
        <f>SUMIFS(Tabla_cocina[Ganancia Bruta],Tabla_cocina[Numero de Orden],Tabla_Sala[[#This Row],[Número de Orden]])</f>
        <v>195</v>
      </c>
      <c r="Q167" s="7">
        <f>Tabla_Sala[[#This Row],[Propina]]+Tabla_Sala[[#This Row],[Monto Total de la Cuenta]]</f>
        <v>209.67</v>
      </c>
      <c r="R167" t="str">
        <f t="shared" si="3"/>
        <v>Plato_13,  Plato_2,  Plato_7,  Plato_20</v>
      </c>
      <c r="S167" s="2" t="s">
        <v>56</v>
      </c>
      <c r="T167" s="2" t="s">
        <v>23</v>
      </c>
      <c r="U167" s="2" t="s">
        <v>79</v>
      </c>
      <c r="V167" s="2" t="s">
        <v>59</v>
      </c>
      <c r="W167" s="2" t="s">
        <v>68</v>
      </c>
      <c r="X167" t="str" cm="1">
        <f t="array" ref="X167">_xlfn.CONCAT(_xlfn._xlws.FILTER(Tabla_cocina[Nombre del Plato], Tabla_cocina[Numero de Orden]=Tabla_Sala[[#This Row],[Número de Orden]]), "")</f>
        <v>Plato_13Plato_2Plato_7Plato_20</v>
      </c>
      <c r="Y167" s="18" t="b">
        <f>IF(Tabla_Sala[[#This Row],[Tiempo de Degustacion]]&gt;0,TRUE,FALSE)</f>
        <v>0</v>
      </c>
    </row>
    <row r="168" spans="1:25" x14ac:dyDescent="0.3">
      <c r="A168" s="2">
        <v>194</v>
      </c>
      <c r="B168" s="2">
        <v>3</v>
      </c>
      <c r="C168" s="2" t="s">
        <v>294</v>
      </c>
      <c r="D168" s="4">
        <v>6</v>
      </c>
      <c r="E168" s="15">
        <f>Tabla_Sala[[#This Row],[Hora de Salida]]</f>
        <v>45018.163888888892</v>
      </c>
      <c r="F168" s="16">
        <v>45018.111111111109</v>
      </c>
      <c r="G168" s="16">
        <v>45018.163888888892</v>
      </c>
      <c r="H168" s="16">
        <f>IF(Tabla_Sala[[#This Row],[Estado de la Mesa]]="Ocupada",(Tabla_Sala[[#This Row],[Hora de Salida]]-Tabla_Sala[[#This Row],[Hora de Llegada]]) + 15/1440, Tabla_Sala[[#This Row],[Hora de Salida]]-Tabla_Sala[[#This Row],[Hora de Llegada]])</f>
        <v>5.2777777782466728E-2</v>
      </c>
      <c r="I168" s="16">
        <f>SUMIFS(Tabla_cocina[minutos preparacion],Tabla_cocina[Numero de Orden],Tabla_Sala[[#This Row],[Número de Orden]])</f>
        <v>4.7222222222222221E-2</v>
      </c>
      <c r="J168" s="16">
        <f>IF(Tabla_Sala[[#This Row],[Tiempo de Permanencia]]-Tabla_Sala[[#This Row],[Tiempo Preparacion]] &gt; 0, Tabla_Sala[[#This Row],[Tiempo de Permanencia]]-Tabla_Sala[[#This Row],[Tiempo Preparacion]], 0)</f>
        <v>5.5555555602445073E-3</v>
      </c>
      <c r="K168" s="2" t="s">
        <v>115</v>
      </c>
      <c r="L168" s="2" t="s">
        <v>40</v>
      </c>
      <c r="M168" s="2" t="s">
        <v>41</v>
      </c>
      <c r="N168" s="5">
        <v>11.41</v>
      </c>
      <c r="O168" s="2" t="s">
        <v>42</v>
      </c>
      <c r="P168" s="7">
        <f>SUMIFS(Tabla_cocina[Ganancia Bruta],Tabla_cocina[Numero de Orden],Tabla_Sala[[#This Row],[Número de Orden]])</f>
        <v>96</v>
      </c>
      <c r="Q168" s="7">
        <f>Tabla_Sala[[#This Row],[Propina]]+Tabla_Sala[[#This Row],[Monto Total de la Cuenta]]</f>
        <v>107.41</v>
      </c>
      <c r="R168" t="str">
        <f t="shared" si="3"/>
        <v>Plato_11,  Plato_2</v>
      </c>
      <c r="S168" s="2" t="s">
        <v>53</v>
      </c>
      <c r="T168" s="2" t="s">
        <v>14</v>
      </c>
      <c r="U168" s="2" t="s">
        <v>79</v>
      </c>
      <c r="X168" t="str" cm="1">
        <f t="array" ref="X168">_xlfn.CONCAT(_xlfn._xlws.FILTER(Tabla_cocina[Nombre del Plato], Tabla_cocina[Numero de Orden]=Tabla_Sala[[#This Row],[Número de Orden]]), "")</f>
        <v>Plato_11Plato_2</v>
      </c>
      <c r="Y168" s="18" t="b">
        <f>IF(Tabla_Sala[[#This Row],[Tiempo de Degustacion]]&gt;0,TRUE,FALSE)</f>
        <v>1</v>
      </c>
    </row>
    <row r="169" spans="1:25" x14ac:dyDescent="0.3">
      <c r="A169" s="2">
        <v>170</v>
      </c>
      <c r="B169" s="2">
        <v>12</v>
      </c>
      <c r="C169" s="2" t="s">
        <v>273</v>
      </c>
      <c r="D169" s="4">
        <v>2</v>
      </c>
      <c r="E169" s="15">
        <f>Tabla_Sala[[#This Row],[Hora de Salida]]</f>
        <v>45018.226388888892</v>
      </c>
      <c r="F169" s="16">
        <v>45018.109027777777</v>
      </c>
      <c r="G169" s="16">
        <v>45018.226388888892</v>
      </c>
      <c r="H169" s="16">
        <f>IF(Tabla_Sala[[#This Row],[Estado de la Mesa]]="Ocupada",(Tabla_Sala[[#This Row],[Hora de Salida]]-Tabla_Sala[[#This Row],[Hora de Llegada]]) + 15/1440, Tabla_Sala[[#This Row],[Hora de Salida]]-Tabla_Sala[[#This Row],[Hora de Llegada]])</f>
        <v>0.117361111115315</v>
      </c>
      <c r="I169" s="16">
        <f>SUMIFS(Tabla_cocina[minutos preparacion],Tabla_cocina[Numero de Orden],Tabla_Sala[[#This Row],[Número de Orden]])</f>
        <v>5.0694444444444445E-2</v>
      </c>
      <c r="J169" s="16">
        <f>IF(Tabla_Sala[[#This Row],[Tiempo de Permanencia]]-Tabla_Sala[[#This Row],[Tiempo Preparacion]] &gt; 0, Tabla_Sala[[#This Row],[Tiempo de Permanencia]]-Tabla_Sala[[#This Row],[Tiempo Preparacion]], 0)</f>
        <v>6.6666666670870553E-2</v>
      </c>
      <c r="K169" s="2" t="s">
        <v>113</v>
      </c>
      <c r="L169" s="2" t="s">
        <v>54</v>
      </c>
      <c r="M169" s="2" t="s">
        <v>47</v>
      </c>
      <c r="N169" s="5">
        <v>25.98</v>
      </c>
      <c r="O169" s="2" t="s">
        <v>48</v>
      </c>
      <c r="P169" s="7">
        <f>SUMIFS(Tabla_cocina[Ganancia Bruta],Tabla_cocina[Numero de Orden],Tabla_Sala[[#This Row],[Número de Orden]])</f>
        <v>243</v>
      </c>
      <c r="Q169" s="7">
        <f>Tabla_Sala[[#This Row],[Propina]]+Tabla_Sala[[#This Row],[Monto Total de la Cuenta]]</f>
        <v>268.98</v>
      </c>
      <c r="R169" t="str">
        <f t="shared" si="3"/>
        <v>Plato_3,  Plato_9,  Plato_19,  Plato_2</v>
      </c>
      <c r="S169" s="2" t="s">
        <v>46</v>
      </c>
      <c r="T169" s="2" t="s">
        <v>21</v>
      </c>
      <c r="U169" s="2" t="s">
        <v>75</v>
      </c>
      <c r="V169" s="2" t="s">
        <v>51</v>
      </c>
      <c r="W169" s="2" t="s">
        <v>79</v>
      </c>
      <c r="X169" t="str" cm="1">
        <f t="array" ref="X169">_xlfn.CONCAT(_xlfn._xlws.FILTER(Tabla_cocina[Nombre del Plato], Tabla_cocina[Numero de Orden]=Tabla_Sala[[#This Row],[Número de Orden]]), "")</f>
        <v>Plato_3Plato_9Plato_19Plato_2</v>
      </c>
      <c r="Y169" s="18" t="b">
        <f>IF(Tabla_Sala[[#This Row],[Tiempo de Degustacion]]&gt;0,TRUE,FALSE)</f>
        <v>1</v>
      </c>
    </row>
    <row r="170" spans="1:25" x14ac:dyDescent="0.3">
      <c r="A170" s="2">
        <v>192</v>
      </c>
      <c r="B170" s="2">
        <v>17</v>
      </c>
      <c r="C170" s="2" t="s">
        <v>292</v>
      </c>
      <c r="D170" s="4">
        <v>4</v>
      </c>
      <c r="E170" s="15">
        <f>Tabla_Sala[[#This Row],[Hora de Salida]]</f>
        <v>45018.203472222223</v>
      </c>
      <c r="F170" s="16">
        <v>45018.10833333333</v>
      </c>
      <c r="G170" s="16">
        <v>45018.203472222223</v>
      </c>
      <c r="H170" s="16">
        <f>IF(Tabla_Sala[[#This Row],[Estado de la Mesa]]="Ocupada",(Tabla_Sala[[#This Row],[Hora de Salida]]-Tabla_Sala[[#This Row],[Hora de Llegada]]) + 15/1440, Tabla_Sala[[#This Row],[Hora de Salida]]-Tabla_Sala[[#This Row],[Hora de Llegada]])</f>
        <v>9.5138888893416151E-2</v>
      </c>
      <c r="I170" s="16">
        <f>SUMIFS(Tabla_cocina[minutos preparacion],Tabla_cocina[Numero de Orden],Tabla_Sala[[#This Row],[Número de Orden]])</f>
        <v>1.8055555555555554E-2</v>
      </c>
      <c r="J170" s="16">
        <f>IF(Tabla_Sala[[#This Row],[Tiempo de Permanencia]]-Tabla_Sala[[#This Row],[Tiempo Preparacion]] &gt; 0, Tabla_Sala[[#This Row],[Tiempo de Permanencia]]-Tabla_Sala[[#This Row],[Tiempo Preparacion]], 0)</f>
        <v>7.7083333337860604E-2</v>
      </c>
      <c r="K170" s="2" t="s">
        <v>113</v>
      </c>
      <c r="L170" s="2" t="s">
        <v>44</v>
      </c>
      <c r="M170" s="2" t="s">
        <v>45</v>
      </c>
      <c r="N170" s="5">
        <v>15.99</v>
      </c>
      <c r="O170" s="2" t="s">
        <v>48</v>
      </c>
      <c r="P170" s="7">
        <f>SUMIFS(Tabla_cocina[Ganancia Bruta],Tabla_cocina[Numero de Orden],Tabla_Sala[[#This Row],[Número de Orden]])</f>
        <v>75</v>
      </c>
      <c r="Q170" s="7">
        <f>Tabla_Sala[[#This Row],[Propina]]+Tabla_Sala[[#This Row],[Monto Total de la Cuenta]]</f>
        <v>90.99</v>
      </c>
      <c r="R170" t="str">
        <f t="shared" si="3"/>
        <v>Plato_1</v>
      </c>
      <c r="S170" s="2" t="s">
        <v>70</v>
      </c>
      <c r="T170" s="2" t="s">
        <v>26</v>
      </c>
      <c r="U170" s="2"/>
      <c r="X170" t="str" cm="1">
        <f t="array" ref="X170">_xlfn.CONCAT(_xlfn._xlws.FILTER(Tabla_cocina[Nombre del Plato], Tabla_cocina[Numero de Orden]=Tabla_Sala[[#This Row],[Número de Orden]]), "")</f>
        <v>Plato_1</v>
      </c>
      <c r="Y170" s="18" t="b">
        <f>IF(Tabla_Sala[[#This Row],[Tiempo de Degustacion]]&gt;0,TRUE,FALSE)</f>
        <v>1</v>
      </c>
    </row>
    <row r="171" spans="1:25" x14ac:dyDescent="0.3">
      <c r="A171" s="2">
        <v>200</v>
      </c>
      <c r="B171" s="2">
        <v>11</v>
      </c>
      <c r="C171" s="2" t="s">
        <v>299</v>
      </c>
      <c r="D171" s="4">
        <v>4</v>
      </c>
      <c r="E171" s="15">
        <f>Tabla_Sala[[#This Row],[Hora de Salida]]</f>
        <v>45018.226388888892</v>
      </c>
      <c r="F171" s="16">
        <v>45018.107638888891</v>
      </c>
      <c r="G171" s="16">
        <v>45018.226388888892</v>
      </c>
      <c r="H171" s="16">
        <f>IF(Tabla_Sala[[#This Row],[Estado de la Mesa]]="Ocupada",(Tabla_Sala[[#This Row],[Hora de Salida]]-Tabla_Sala[[#This Row],[Hora de Llegada]]) + 15/1440, Tabla_Sala[[#This Row],[Hora de Salida]]-Tabla_Sala[[#This Row],[Hora de Llegada]])</f>
        <v>0.11875000000145519</v>
      </c>
      <c r="I171" s="16">
        <f>SUMIFS(Tabla_cocina[minutos preparacion],Tabla_cocina[Numero de Orden],Tabla_Sala[[#This Row],[Número de Orden]])</f>
        <v>4.6527777777777779E-2</v>
      </c>
      <c r="J171" s="16">
        <f>IF(Tabla_Sala[[#This Row],[Tiempo de Permanencia]]-Tabla_Sala[[#This Row],[Tiempo Preparacion]] &gt; 0, Tabla_Sala[[#This Row],[Tiempo de Permanencia]]-Tabla_Sala[[#This Row],[Tiempo Preparacion]], 0)</f>
        <v>7.2222222223677413E-2</v>
      </c>
      <c r="K171" s="2" t="s">
        <v>109</v>
      </c>
      <c r="L171" s="2" t="s">
        <v>40</v>
      </c>
      <c r="M171" s="2" t="s">
        <v>47</v>
      </c>
      <c r="N171" s="5">
        <v>48.73</v>
      </c>
      <c r="O171" s="2" t="s">
        <v>42</v>
      </c>
      <c r="P171" s="7">
        <f>SUMIFS(Tabla_cocina[Ganancia Bruta],Tabla_cocina[Numero de Orden],Tabla_Sala[[#This Row],[Número de Orden]])</f>
        <v>88</v>
      </c>
      <c r="Q171" s="7">
        <f>Tabla_Sala[[#This Row],[Propina]]+Tabla_Sala[[#This Row],[Monto Total de la Cuenta]]</f>
        <v>136.72999999999999</v>
      </c>
      <c r="R171" t="str">
        <f t="shared" si="3"/>
        <v>Plato_12,  Plato_1</v>
      </c>
      <c r="S171" s="2" t="s">
        <v>46</v>
      </c>
      <c r="T171" s="2" t="s">
        <v>16</v>
      </c>
      <c r="U171" s="2" t="s">
        <v>71</v>
      </c>
      <c r="X171" t="str" cm="1">
        <f t="array" ref="X171">_xlfn.CONCAT(_xlfn._xlws.FILTER(Tabla_cocina[Nombre del Plato], Tabla_cocina[Numero de Orden]=Tabla_Sala[[#This Row],[Número de Orden]]), "")</f>
        <v>Plato_12Plato_1</v>
      </c>
      <c r="Y171" s="18" t="b">
        <f>IF(Tabla_Sala[[#This Row],[Tiempo de Degustacion]]&gt;0,TRUE,FALSE)</f>
        <v>1</v>
      </c>
    </row>
    <row r="172" spans="1:25" x14ac:dyDescent="0.3">
      <c r="A172" s="2">
        <v>212</v>
      </c>
      <c r="B172" s="2">
        <v>14</v>
      </c>
      <c r="C172" s="2" t="s">
        <v>197</v>
      </c>
      <c r="D172" s="4">
        <v>6</v>
      </c>
      <c r="E172" s="15">
        <f>Tabla_Sala[[#This Row],[Hora de Salida]]</f>
        <v>45018.152777777781</v>
      </c>
      <c r="F172" s="16">
        <v>45018.107638888891</v>
      </c>
      <c r="G172" s="16">
        <v>45018.152777777781</v>
      </c>
      <c r="H172" s="16">
        <f>IF(Tabla_Sala[[#This Row],[Estado de la Mesa]]="Ocupada",(Tabla_Sala[[#This Row],[Hora de Salida]]-Tabla_Sala[[#This Row],[Hora de Llegada]]) + 15/1440, Tabla_Sala[[#This Row],[Hora de Salida]]-Tabla_Sala[[#This Row],[Hora de Llegada]])</f>
        <v>5.5555555557172433E-2</v>
      </c>
      <c r="I172" s="16">
        <f>SUMIFS(Tabla_cocina[minutos preparacion],Tabla_cocina[Numero de Orden],Tabla_Sala[[#This Row],[Número de Orden]])</f>
        <v>0.1138888888888889</v>
      </c>
      <c r="J172" s="16">
        <f>IF(Tabla_Sala[[#This Row],[Tiempo de Permanencia]]-Tabla_Sala[[#This Row],[Tiempo Preparacion]] &gt; 0, Tabla_Sala[[#This Row],[Tiempo de Permanencia]]-Tabla_Sala[[#This Row],[Tiempo Preparacion]], 0)</f>
        <v>0</v>
      </c>
      <c r="K172" s="2" t="s">
        <v>117</v>
      </c>
      <c r="L172" s="2" t="s">
        <v>40</v>
      </c>
      <c r="M172" s="2" t="s">
        <v>41</v>
      </c>
      <c r="N172" s="5">
        <v>18.850000000000001</v>
      </c>
      <c r="O172" s="2" t="s">
        <v>55</v>
      </c>
      <c r="P172" s="7">
        <f>SUMIFS(Tabla_cocina[Ganancia Bruta],Tabla_cocina[Numero de Orden],Tabla_Sala[[#This Row],[Número de Orden]])</f>
        <v>245</v>
      </c>
      <c r="Q172" s="7">
        <f>Tabla_Sala[[#This Row],[Propina]]+Tabla_Sala[[#This Row],[Monto Total de la Cuenta]]</f>
        <v>263.85000000000002</v>
      </c>
      <c r="R172" t="str">
        <f t="shared" si="3"/>
        <v>Plato_2,  Plato_10,  Plato_13,  Plato_16</v>
      </c>
      <c r="S172" s="2" t="s">
        <v>53</v>
      </c>
      <c r="T172" s="2" t="s">
        <v>7</v>
      </c>
      <c r="U172" s="2" t="s">
        <v>69</v>
      </c>
      <c r="V172" s="2" t="s">
        <v>65</v>
      </c>
      <c r="W172" s="2" t="s">
        <v>57</v>
      </c>
      <c r="X172" t="str" cm="1">
        <f t="array" ref="X172">_xlfn.CONCAT(_xlfn._xlws.FILTER(Tabla_cocina[Nombre del Plato], Tabla_cocina[Numero de Orden]=Tabla_Sala[[#This Row],[Número de Orden]]), "")</f>
        <v>Plato_2Plato_10Plato_13Plato_16</v>
      </c>
      <c r="Y172" s="18" t="b">
        <f>IF(Tabla_Sala[[#This Row],[Tiempo de Degustacion]]&gt;0,TRUE,FALSE)</f>
        <v>0</v>
      </c>
    </row>
    <row r="173" spans="1:25" x14ac:dyDescent="0.3">
      <c r="A173" s="2">
        <v>164</v>
      </c>
      <c r="B173" s="2">
        <v>8</v>
      </c>
      <c r="C173" s="2" t="s">
        <v>267</v>
      </c>
      <c r="D173" s="4">
        <v>2</v>
      </c>
      <c r="E173" s="15">
        <f>Tabla_Sala[[#This Row],[Hora de Salida]]</f>
        <v>45018.251388888886</v>
      </c>
      <c r="F173" s="16">
        <v>45018.106944444444</v>
      </c>
      <c r="G173" s="16">
        <v>45018.251388888886</v>
      </c>
      <c r="H173" s="16">
        <f>IF(Tabla_Sala[[#This Row],[Estado de la Mesa]]="Ocupada",(Tabla_Sala[[#This Row],[Hora de Salida]]-Tabla_Sala[[#This Row],[Hora de Llegada]]) + 15/1440, Tabla_Sala[[#This Row],[Hora de Salida]]-Tabla_Sala[[#This Row],[Hora de Llegada]])</f>
        <v>0.1444444444423425</v>
      </c>
      <c r="I173" s="16">
        <f>SUMIFS(Tabla_cocina[minutos preparacion],Tabla_cocina[Numero de Orden],Tabla_Sala[[#This Row],[Número de Orden]])</f>
        <v>7.2916666666666671E-2</v>
      </c>
      <c r="J173" s="16">
        <f>IF(Tabla_Sala[[#This Row],[Tiempo de Permanencia]]-Tabla_Sala[[#This Row],[Tiempo Preparacion]] &gt; 0, Tabla_Sala[[#This Row],[Tiempo de Permanencia]]-Tabla_Sala[[#This Row],[Tiempo Preparacion]], 0)</f>
        <v>7.152777777567583E-2</v>
      </c>
      <c r="K173" s="2" t="s">
        <v>117</v>
      </c>
      <c r="L173" s="2" t="s">
        <v>54</v>
      </c>
      <c r="M173" s="2" t="s">
        <v>47</v>
      </c>
      <c r="N173" s="5">
        <v>47.53</v>
      </c>
      <c r="O173" s="2" t="s">
        <v>42</v>
      </c>
      <c r="P173" s="7">
        <f>SUMIFS(Tabla_cocina[Ganancia Bruta],Tabla_cocina[Numero de Orden],Tabla_Sala[[#This Row],[Número de Orden]])</f>
        <v>170</v>
      </c>
      <c r="Q173" s="7">
        <f>Tabla_Sala[[#This Row],[Propina]]+Tabla_Sala[[#This Row],[Monto Total de la Cuenta]]</f>
        <v>217.53</v>
      </c>
      <c r="R173" t="str">
        <f t="shared" si="3"/>
        <v>Plato_5,  Plato_19,  Plato_15,  Plato_7</v>
      </c>
      <c r="S173" s="2" t="s">
        <v>46</v>
      </c>
      <c r="T173" s="2" t="s">
        <v>19</v>
      </c>
      <c r="U173" s="2" t="s">
        <v>51</v>
      </c>
      <c r="V173" s="2" t="s">
        <v>73</v>
      </c>
      <c r="W173" s="2" t="s">
        <v>59</v>
      </c>
      <c r="X173" t="str" cm="1">
        <f t="array" ref="X173">_xlfn.CONCAT(_xlfn._xlws.FILTER(Tabla_cocina[Nombre del Plato], Tabla_cocina[Numero de Orden]=Tabla_Sala[[#This Row],[Número de Orden]]), "")</f>
        <v>Plato_5Plato_19Plato_15Plato_7</v>
      </c>
      <c r="Y173" s="18" t="b">
        <f>IF(Tabla_Sala[[#This Row],[Tiempo de Degustacion]]&gt;0,TRUE,FALSE)</f>
        <v>1</v>
      </c>
    </row>
    <row r="174" spans="1:25" x14ac:dyDescent="0.3">
      <c r="A174" s="2">
        <v>229</v>
      </c>
      <c r="B174" s="2">
        <v>14</v>
      </c>
      <c r="C174" s="2" t="s">
        <v>324</v>
      </c>
      <c r="D174" s="4">
        <v>3</v>
      </c>
      <c r="E174" s="15">
        <f>Tabla_Sala[[#This Row],[Hora de Salida]]</f>
        <v>45018.1875</v>
      </c>
      <c r="F174" s="16">
        <v>45018.106944444444</v>
      </c>
      <c r="G174" s="16">
        <v>45018.1875</v>
      </c>
      <c r="H174" s="16">
        <f>IF(Tabla_Sala[[#This Row],[Estado de la Mesa]]="Ocupada",(Tabla_Sala[[#This Row],[Hora de Salida]]-Tabla_Sala[[#This Row],[Hora de Llegada]]) + 15/1440, Tabla_Sala[[#This Row],[Hora de Salida]]-Tabla_Sala[[#This Row],[Hora de Llegada]])</f>
        <v>8.0555555556202307E-2</v>
      </c>
      <c r="I174" s="16">
        <f>SUMIFS(Tabla_cocina[minutos preparacion],Tabla_cocina[Numero de Orden],Tabla_Sala[[#This Row],[Número de Orden]])</f>
        <v>8.1250000000000003E-2</v>
      </c>
      <c r="J174" s="16">
        <f>IF(Tabla_Sala[[#This Row],[Tiempo de Permanencia]]-Tabla_Sala[[#This Row],[Tiempo Preparacion]] &gt; 0, Tabla_Sala[[#This Row],[Tiempo de Permanencia]]-Tabla_Sala[[#This Row],[Tiempo Preparacion]], 0)</f>
        <v>0</v>
      </c>
      <c r="K174" s="2" t="s">
        <v>113</v>
      </c>
      <c r="L174" s="2" t="s">
        <v>54</v>
      </c>
      <c r="M174" s="2" t="s">
        <v>47</v>
      </c>
      <c r="N174" s="5">
        <v>28.58</v>
      </c>
      <c r="O174" s="2" t="s">
        <v>42</v>
      </c>
      <c r="P174" s="7">
        <f>SUMIFS(Tabla_cocina[Ganancia Bruta],Tabla_cocina[Numero de Orden],Tabla_Sala[[#This Row],[Número de Orden]])</f>
        <v>124</v>
      </c>
      <c r="Q174" s="7">
        <f>Tabla_Sala[[#This Row],[Propina]]+Tabla_Sala[[#This Row],[Monto Total de la Cuenta]]</f>
        <v>152.57999999999998</v>
      </c>
      <c r="R174" t="str">
        <f t="shared" si="3"/>
        <v>Plato_1,  Plato_8,  Plato_19,  Plato_16</v>
      </c>
      <c r="S174" s="2" t="s">
        <v>58</v>
      </c>
      <c r="T174" s="2" t="s">
        <v>26</v>
      </c>
      <c r="U174" s="2" t="s">
        <v>62</v>
      </c>
      <c r="V174" s="2" t="s">
        <v>51</v>
      </c>
      <c r="W174" s="2" t="s">
        <v>57</v>
      </c>
      <c r="X174" t="str" cm="1">
        <f t="array" ref="X174">_xlfn.CONCAT(_xlfn._xlws.FILTER(Tabla_cocina[Nombre del Plato], Tabla_cocina[Numero de Orden]=Tabla_Sala[[#This Row],[Número de Orden]]), "")</f>
        <v>Plato_1Plato_8Plato_19Plato_16</v>
      </c>
      <c r="Y174" s="18" t="b">
        <f>IF(Tabla_Sala[[#This Row],[Tiempo de Degustacion]]&gt;0,TRUE,FALSE)</f>
        <v>0</v>
      </c>
    </row>
    <row r="175" spans="1:25" x14ac:dyDescent="0.3">
      <c r="A175" s="2">
        <v>247</v>
      </c>
      <c r="B175" s="2">
        <v>11</v>
      </c>
      <c r="C175" s="2" t="s">
        <v>263</v>
      </c>
      <c r="D175" s="4">
        <v>6</v>
      </c>
      <c r="E175" s="15">
        <f>Tabla_Sala[[#This Row],[Hora de Salida]]</f>
        <v>45018.222916666666</v>
      </c>
      <c r="F175" s="16">
        <v>45018.106944444444</v>
      </c>
      <c r="G175" s="16">
        <v>45018.222916666666</v>
      </c>
      <c r="H175" s="16">
        <f>IF(Tabla_Sala[[#This Row],[Estado de la Mesa]]="Ocupada",(Tabla_Sala[[#This Row],[Hora de Salida]]-Tabla_Sala[[#This Row],[Hora de Llegada]]) + 15/1440, Tabla_Sala[[#This Row],[Hora de Salida]]-Tabla_Sala[[#This Row],[Hora de Llegada]])</f>
        <v>0.1263888888885655</v>
      </c>
      <c r="I175" s="16">
        <f>SUMIFS(Tabla_cocina[minutos preparacion],Tabla_cocina[Numero de Orden],Tabla_Sala[[#This Row],[Número de Orden]])</f>
        <v>4.0972222222222222E-2</v>
      </c>
      <c r="J175" s="16">
        <f>IF(Tabla_Sala[[#This Row],[Tiempo de Permanencia]]-Tabla_Sala[[#This Row],[Tiempo Preparacion]] &gt; 0, Tabla_Sala[[#This Row],[Tiempo de Permanencia]]-Tabla_Sala[[#This Row],[Tiempo Preparacion]], 0)</f>
        <v>8.5416666666343288E-2</v>
      </c>
      <c r="K175" s="2" t="s">
        <v>113</v>
      </c>
      <c r="L175" s="2" t="s">
        <v>40</v>
      </c>
      <c r="M175" s="2" t="s">
        <v>47</v>
      </c>
      <c r="N175" s="5">
        <v>49.07</v>
      </c>
      <c r="O175" s="2" t="s">
        <v>55</v>
      </c>
      <c r="P175" s="7">
        <f>SUMIFS(Tabla_cocina[Ganancia Bruta],Tabla_cocina[Numero de Orden],Tabla_Sala[[#This Row],[Número de Orden]])</f>
        <v>66</v>
      </c>
      <c r="Q175" s="7">
        <f>Tabla_Sala[[#This Row],[Propina]]+Tabla_Sala[[#This Row],[Monto Total de la Cuenta]]</f>
        <v>115.07</v>
      </c>
      <c r="R175" t="str">
        <f t="shared" si="3"/>
        <v>Plato_11</v>
      </c>
      <c r="S175" s="2" t="s">
        <v>66</v>
      </c>
      <c r="T175" s="2" t="s">
        <v>14</v>
      </c>
      <c r="U175" s="2"/>
      <c r="X175" t="str" cm="1">
        <f t="array" ref="X175">_xlfn.CONCAT(_xlfn._xlws.FILTER(Tabla_cocina[Nombre del Plato], Tabla_cocina[Numero de Orden]=Tabla_Sala[[#This Row],[Número de Orden]]), "")</f>
        <v>Plato_11</v>
      </c>
      <c r="Y175" s="18" t="b">
        <f>IF(Tabla_Sala[[#This Row],[Tiempo de Degustacion]]&gt;0,TRUE,FALSE)</f>
        <v>1</v>
      </c>
    </row>
    <row r="176" spans="1:25" x14ac:dyDescent="0.3">
      <c r="A176" s="2">
        <v>219</v>
      </c>
      <c r="B176" s="2">
        <v>1</v>
      </c>
      <c r="C176" s="2" t="s">
        <v>316</v>
      </c>
      <c r="D176" s="4">
        <v>5</v>
      </c>
      <c r="E176" s="15">
        <f>Tabla_Sala[[#This Row],[Hora de Salida]]</f>
        <v>45018.200694444444</v>
      </c>
      <c r="F176" s="16">
        <v>45018.106249999997</v>
      </c>
      <c r="G176" s="16">
        <v>45018.200694444444</v>
      </c>
      <c r="H176" s="16">
        <f>IF(Tabla_Sala[[#This Row],[Estado de la Mesa]]="Ocupada",(Tabla_Sala[[#This Row],[Hora de Salida]]-Tabla_Sala[[#This Row],[Hora de Llegada]]) + 15/1440, Tabla_Sala[[#This Row],[Hora de Salida]]-Tabla_Sala[[#This Row],[Hora de Llegada]])</f>
        <v>9.4444444446708076E-2</v>
      </c>
      <c r="I176" s="16">
        <f>SUMIFS(Tabla_cocina[minutos preparacion],Tabla_cocina[Numero de Orden],Tabla_Sala[[#This Row],[Número de Orden]])</f>
        <v>1.5972222222222221E-2</v>
      </c>
      <c r="J176" s="16">
        <f>IF(Tabla_Sala[[#This Row],[Tiempo de Permanencia]]-Tabla_Sala[[#This Row],[Tiempo Preparacion]] &gt; 0, Tabla_Sala[[#This Row],[Tiempo de Permanencia]]-Tabla_Sala[[#This Row],[Tiempo Preparacion]], 0)</f>
        <v>7.8472222224485855E-2</v>
      </c>
      <c r="K176" s="2" t="s">
        <v>109</v>
      </c>
      <c r="L176" s="2" t="s">
        <v>40</v>
      </c>
      <c r="M176" s="2" t="s">
        <v>47</v>
      </c>
      <c r="N176" s="5">
        <v>46.96</v>
      </c>
      <c r="O176" s="2" t="s">
        <v>48</v>
      </c>
      <c r="P176" s="7">
        <f>SUMIFS(Tabla_cocina[Ganancia Bruta],Tabla_cocina[Numero de Orden],Tabla_Sala[[#This Row],[Número de Orden]])</f>
        <v>139</v>
      </c>
      <c r="Q176" s="7">
        <f>Tabla_Sala[[#This Row],[Propina]]+Tabla_Sala[[#This Row],[Monto Total de la Cuenta]]</f>
        <v>185.96</v>
      </c>
      <c r="R176" t="str">
        <f t="shared" si="3"/>
        <v>Plato_14,  Plato_17</v>
      </c>
      <c r="S176" s="2" t="s">
        <v>56</v>
      </c>
      <c r="T176" s="2" t="s">
        <v>22</v>
      </c>
      <c r="U176" s="2" t="s">
        <v>50</v>
      </c>
      <c r="X176" t="str" cm="1">
        <f t="array" ref="X176">_xlfn.CONCAT(_xlfn._xlws.FILTER(Tabla_cocina[Nombre del Plato], Tabla_cocina[Numero de Orden]=Tabla_Sala[[#This Row],[Número de Orden]]), "")</f>
        <v>Plato_14Plato_17</v>
      </c>
      <c r="Y176" s="18" t="b">
        <f>IF(Tabla_Sala[[#This Row],[Tiempo de Degustacion]]&gt;0,TRUE,FALSE)</f>
        <v>1</v>
      </c>
    </row>
    <row r="177" spans="1:25" x14ac:dyDescent="0.3">
      <c r="A177" s="2">
        <v>176</v>
      </c>
      <c r="B177" s="2">
        <v>20</v>
      </c>
      <c r="C177" s="2" t="s">
        <v>278</v>
      </c>
      <c r="D177" s="4">
        <v>4</v>
      </c>
      <c r="E177" s="15">
        <f>Tabla_Sala[[#This Row],[Hora de Salida]]</f>
        <v>45018.188888888886</v>
      </c>
      <c r="F177" s="16">
        <v>45018.102083333331</v>
      </c>
      <c r="G177" s="16">
        <v>45018.188888888886</v>
      </c>
      <c r="H177" s="16">
        <f>IF(Tabla_Sala[[#This Row],[Estado de la Mesa]]="Ocupada",(Tabla_Sala[[#This Row],[Hora de Salida]]-Tabla_Sala[[#This Row],[Hora de Llegada]]) + 15/1440, Tabla_Sala[[#This Row],[Hora de Salida]]-Tabla_Sala[[#This Row],[Hora de Llegada]])</f>
        <v>9.7222222221413787E-2</v>
      </c>
      <c r="I177" s="16">
        <f>SUMIFS(Tabla_cocina[minutos preparacion],Tabla_cocina[Numero de Orden],Tabla_Sala[[#This Row],[Número de Orden]])</f>
        <v>3.3333333333333333E-2</v>
      </c>
      <c r="J177" s="16">
        <f>IF(Tabla_Sala[[#This Row],[Tiempo de Permanencia]]-Tabla_Sala[[#This Row],[Tiempo Preparacion]] &gt; 0, Tabla_Sala[[#This Row],[Tiempo de Permanencia]]-Tabla_Sala[[#This Row],[Tiempo Preparacion]], 0)</f>
        <v>6.3888888888080447E-2</v>
      </c>
      <c r="K177" s="2" t="s">
        <v>113</v>
      </c>
      <c r="L177" s="2" t="s">
        <v>40</v>
      </c>
      <c r="M177" s="2" t="s">
        <v>47</v>
      </c>
      <c r="N177" s="5">
        <v>30.5</v>
      </c>
      <c r="O177" s="2" t="s">
        <v>55</v>
      </c>
      <c r="P177" s="7">
        <f>SUMIFS(Tabla_cocina[Ganancia Bruta],Tabla_cocina[Numero de Orden],Tabla_Sala[[#This Row],[Número de Orden]])</f>
        <v>63</v>
      </c>
      <c r="Q177" s="7">
        <f>Tabla_Sala[[#This Row],[Propina]]+Tabla_Sala[[#This Row],[Monto Total de la Cuenta]]</f>
        <v>93.5</v>
      </c>
      <c r="R177" t="str">
        <f t="shared" si="3"/>
        <v>Plato_13</v>
      </c>
      <c r="S177" s="2" t="s">
        <v>70</v>
      </c>
      <c r="T177" s="2" t="s">
        <v>23</v>
      </c>
      <c r="U177" s="2"/>
      <c r="X177" t="str" cm="1">
        <f t="array" ref="X177">_xlfn.CONCAT(_xlfn._xlws.FILTER(Tabla_cocina[Nombre del Plato], Tabla_cocina[Numero de Orden]=Tabla_Sala[[#This Row],[Número de Orden]]), "")</f>
        <v>Plato_13</v>
      </c>
      <c r="Y177" s="18" t="b">
        <f>IF(Tabla_Sala[[#This Row],[Tiempo de Degustacion]]&gt;0,TRUE,FALSE)</f>
        <v>1</v>
      </c>
    </row>
    <row r="178" spans="1:25" x14ac:dyDescent="0.3">
      <c r="A178" s="2">
        <v>187</v>
      </c>
      <c r="B178" s="2">
        <v>5</v>
      </c>
      <c r="C178" s="2" t="s">
        <v>288</v>
      </c>
      <c r="D178" s="4">
        <v>1</v>
      </c>
      <c r="E178" s="15">
        <f>Tabla_Sala[[#This Row],[Hora de Salida]]</f>
        <v>45018.227777777778</v>
      </c>
      <c r="F178" s="16">
        <v>45018.099305555559</v>
      </c>
      <c r="G178" s="16">
        <v>45018.227777777778</v>
      </c>
      <c r="H178" s="16">
        <f>IF(Tabla_Sala[[#This Row],[Estado de la Mesa]]="Ocupada",(Tabla_Sala[[#This Row],[Hora de Salida]]-Tabla_Sala[[#This Row],[Hora de Llegada]]) + 15/1440, Tabla_Sala[[#This Row],[Hora de Salida]]-Tabla_Sala[[#This Row],[Hora de Llegada]])</f>
        <v>0.12847222221898846</v>
      </c>
      <c r="I178" s="16">
        <f>SUMIFS(Tabla_cocina[minutos preparacion],Tabla_cocina[Numero de Orden],Tabla_Sala[[#This Row],[Número de Orden]])</f>
        <v>8.7499999999999994E-2</v>
      </c>
      <c r="J178" s="16">
        <f>IF(Tabla_Sala[[#This Row],[Tiempo de Permanencia]]-Tabla_Sala[[#This Row],[Tiempo Preparacion]] &gt; 0, Tabla_Sala[[#This Row],[Tiempo de Permanencia]]-Tabla_Sala[[#This Row],[Tiempo Preparacion]], 0)</f>
        <v>4.0972222218988469E-2</v>
      </c>
      <c r="K178" s="2" t="s">
        <v>117</v>
      </c>
      <c r="L178" s="2" t="s">
        <v>40</v>
      </c>
      <c r="M178" s="2" t="s">
        <v>47</v>
      </c>
      <c r="N178" s="5">
        <v>17.399999999999999</v>
      </c>
      <c r="O178" s="2" t="s">
        <v>48</v>
      </c>
      <c r="P178" s="7">
        <f>SUMIFS(Tabla_cocina[Ganancia Bruta],Tabla_cocina[Numero de Orden],Tabla_Sala[[#This Row],[Número de Orden]])</f>
        <v>208</v>
      </c>
      <c r="Q178" s="7">
        <f>Tabla_Sala[[#This Row],[Propina]]+Tabla_Sala[[#This Row],[Monto Total de la Cuenta]]</f>
        <v>225.4</v>
      </c>
      <c r="R178" t="str">
        <f t="shared" si="3"/>
        <v>Plato_18,  Plato_10,  Plato_9,  Plato_6</v>
      </c>
      <c r="S178" s="2" t="s">
        <v>56</v>
      </c>
      <c r="T178" s="2" t="s">
        <v>20</v>
      </c>
      <c r="U178" s="2" t="s">
        <v>69</v>
      </c>
      <c r="V178" s="2" t="s">
        <v>75</v>
      </c>
      <c r="W178" s="2" t="s">
        <v>77</v>
      </c>
      <c r="X178" t="str" cm="1">
        <f t="array" ref="X178">_xlfn.CONCAT(_xlfn._xlws.FILTER(Tabla_cocina[Nombre del Plato], Tabla_cocina[Numero de Orden]=Tabla_Sala[[#This Row],[Número de Orden]]), "")</f>
        <v>Plato_18Plato_10Plato_9Plato_6</v>
      </c>
      <c r="Y178" s="18" t="b">
        <f>IF(Tabla_Sala[[#This Row],[Tiempo de Degustacion]]&gt;0,TRUE,FALSE)</f>
        <v>1</v>
      </c>
    </row>
    <row r="179" spans="1:25" x14ac:dyDescent="0.3">
      <c r="A179" s="2">
        <v>255</v>
      </c>
      <c r="B179" s="2">
        <v>8</v>
      </c>
      <c r="C179" s="2" t="s">
        <v>343</v>
      </c>
      <c r="D179" s="4">
        <v>4</v>
      </c>
      <c r="E179" s="15">
        <f>Tabla_Sala[[#This Row],[Hora de Salida]]</f>
        <v>45018.165972222225</v>
      </c>
      <c r="F179" s="16">
        <v>45018.099305555559</v>
      </c>
      <c r="G179" s="16">
        <v>45018.165972222225</v>
      </c>
      <c r="H179" s="16">
        <f>IF(Tabla_Sala[[#This Row],[Estado de la Mesa]]="Ocupada",(Tabla_Sala[[#This Row],[Hora de Salida]]-Tabla_Sala[[#This Row],[Hora de Llegada]]) + 15/1440, Tabla_Sala[[#This Row],[Hora de Salida]]-Tabla_Sala[[#This Row],[Hora de Llegada]])</f>
        <v>6.6666666665696539E-2</v>
      </c>
      <c r="I179" s="16">
        <f>SUMIFS(Tabla_cocina[minutos preparacion],Tabla_cocina[Numero de Orden],Tabla_Sala[[#This Row],[Número de Orden]])</f>
        <v>2.5694444444444443E-2</v>
      </c>
      <c r="J179" s="16">
        <f>IF(Tabla_Sala[[#This Row],[Tiempo de Permanencia]]-Tabla_Sala[[#This Row],[Tiempo Preparacion]] &gt; 0, Tabla_Sala[[#This Row],[Tiempo de Permanencia]]-Tabla_Sala[[#This Row],[Tiempo Preparacion]], 0)</f>
        <v>4.0972222221252096E-2</v>
      </c>
      <c r="K179" s="2" t="s">
        <v>113</v>
      </c>
      <c r="L179" s="2" t="s">
        <v>54</v>
      </c>
      <c r="M179" s="2" t="s">
        <v>45</v>
      </c>
      <c r="N179" s="5">
        <v>13.34</v>
      </c>
      <c r="O179" s="2" t="s">
        <v>42</v>
      </c>
      <c r="P179" s="7">
        <f>SUMIFS(Tabla_cocina[Ganancia Bruta],Tabla_cocina[Numero de Orden],Tabla_Sala[[#This Row],[Número de Orden]])</f>
        <v>25</v>
      </c>
      <c r="Q179" s="7">
        <f>Tabla_Sala[[#This Row],[Propina]]+Tabla_Sala[[#This Row],[Monto Total de la Cuenta]]</f>
        <v>38.340000000000003</v>
      </c>
      <c r="R179" t="str">
        <f t="shared" si="3"/>
        <v>Plato_1</v>
      </c>
      <c r="S179" s="2" t="s">
        <v>61</v>
      </c>
      <c r="T179" s="2" t="s">
        <v>26</v>
      </c>
      <c r="U179" s="2"/>
      <c r="X179" t="str" cm="1">
        <f t="array" ref="X179">_xlfn.CONCAT(_xlfn._xlws.FILTER(Tabla_cocina[Nombre del Plato], Tabla_cocina[Numero de Orden]=Tabla_Sala[[#This Row],[Número de Orden]]), "")</f>
        <v>Plato_1</v>
      </c>
      <c r="Y179" s="18" t="b">
        <f>IF(Tabla_Sala[[#This Row],[Tiempo de Degustacion]]&gt;0,TRUE,FALSE)</f>
        <v>1</v>
      </c>
    </row>
    <row r="180" spans="1:25" x14ac:dyDescent="0.3">
      <c r="A180" s="2">
        <v>165</v>
      </c>
      <c r="B180" s="2">
        <v>10</v>
      </c>
      <c r="C180" s="2" t="s">
        <v>268</v>
      </c>
      <c r="D180" s="4">
        <v>3</v>
      </c>
      <c r="E180" s="15">
        <f>Tabla_Sala[[#This Row],[Hora de Salida]]</f>
        <v>45018.216666666667</v>
      </c>
      <c r="F180" s="16">
        <v>45018.097916666666</v>
      </c>
      <c r="G180" s="16">
        <v>45018.216666666667</v>
      </c>
      <c r="H180" s="16">
        <f>IF(Tabla_Sala[[#This Row],[Estado de la Mesa]]="Ocupada",(Tabla_Sala[[#This Row],[Hora de Salida]]-Tabla_Sala[[#This Row],[Hora de Llegada]]) + 15/1440, Tabla_Sala[[#This Row],[Hora de Salida]]-Tabla_Sala[[#This Row],[Hora de Llegada]])</f>
        <v>0.12916666666812185</v>
      </c>
      <c r="I180" s="16">
        <f>SUMIFS(Tabla_cocina[minutos preparacion],Tabla_cocina[Numero de Orden],Tabla_Sala[[#This Row],[Número de Orden]])</f>
        <v>3.888888888888889E-2</v>
      </c>
      <c r="J180" s="16">
        <f>IF(Tabla_Sala[[#This Row],[Tiempo de Permanencia]]-Tabla_Sala[[#This Row],[Tiempo Preparacion]] &gt; 0, Tabla_Sala[[#This Row],[Tiempo de Permanencia]]-Tabla_Sala[[#This Row],[Tiempo Preparacion]], 0)</f>
        <v>9.0277777779232959E-2</v>
      </c>
      <c r="K180" s="2" t="s">
        <v>109</v>
      </c>
      <c r="L180" s="2" t="s">
        <v>54</v>
      </c>
      <c r="M180" s="2" t="s">
        <v>47</v>
      </c>
      <c r="N180" s="5">
        <v>41.9</v>
      </c>
      <c r="O180" s="2" t="s">
        <v>55</v>
      </c>
      <c r="P180" s="7">
        <f>SUMIFS(Tabla_cocina[Ganancia Bruta],Tabla_cocina[Numero de Orden],Tabla_Sala[[#This Row],[Número de Orden]])</f>
        <v>90</v>
      </c>
      <c r="Q180" s="7">
        <f>Tabla_Sala[[#This Row],[Propina]]+Tabla_Sala[[#This Row],[Monto Total de la Cuenta]]</f>
        <v>131.9</v>
      </c>
      <c r="R180" t="str">
        <f t="shared" si="3"/>
        <v>Plato_7,  Plato_13</v>
      </c>
      <c r="S180" s="2" t="s">
        <v>53</v>
      </c>
      <c r="T180" s="2" t="s">
        <v>5</v>
      </c>
      <c r="U180" s="2" t="s">
        <v>65</v>
      </c>
      <c r="X180" t="str" cm="1">
        <f t="array" ref="X180">_xlfn.CONCAT(_xlfn._xlws.FILTER(Tabla_cocina[Nombre del Plato], Tabla_cocina[Numero de Orden]=Tabla_Sala[[#This Row],[Número de Orden]]), "")</f>
        <v>Plato_7Plato_13</v>
      </c>
      <c r="Y180" s="18" t="b">
        <f>IF(Tabla_Sala[[#This Row],[Tiempo de Degustacion]]&gt;0,TRUE,FALSE)</f>
        <v>1</v>
      </c>
    </row>
    <row r="181" spans="1:25" x14ac:dyDescent="0.3">
      <c r="A181" s="2">
        <v>180</v>
      </c>
      <c r="B181" s="2">
        <v>10</v>
      </c>
      <c r="C181" s="2" t="s">
        <v>282</v>
      </c>
      <c r="D181" s="4">
        <v>1</v>
      </c>
      <c r="E181" s="15">
        <f>Tabla_Sala[[#This Row],[Hora de Salida]]</f>
        <v>45018.214583333334</v>
      </c>
      <c r="F181" s="16">
        <v>45018.097916666666</v>
      </c>
      <c r="G181" s="16">
        <v>45018.214583333334</v>
      </c>
      <c r="H181" s="16">
        <f>IF(Tabla_Sala[[#This Row],[Estado de la Mesa]]="Ocupada",(Tabla_Sala[[#This Row],[Hora de Salida]]-Tabla_Sala[[#This Row],[Hora de Llegada]]) + 15/1440, Tabla_Sala[[#This Row],[Hora de Salida]]-Tabla_Sala[[#This Row],[Hora de Llegada]])</f>
        <v>0.11666666666860692</v>
      </c>
      <c r="I181" s="16">
        <f>SUMIFS(Tabla_cocina[minutos preparacion],Tabla_cocina[Numero de Orden],Tabla_Sala[[#This Row],[Número de Orden]])</f>
        <v>0.11180555555555556</v>
      </c>
      <c r="J181" s="16">
        <f>IF(Tabla_Sala[[#This Row],[Tiempo de Permanencia]]-Tabla_Sala[[#This Row],[Tiempo Preparacion]] &gt; 0, Tabla_Sala[[#This Row],[Tiempo de Permanencia]]-Tabla_Sala[[#This Row],[Tiempo Preparacion]], 0)</f>
        <v>4.8611111130513612E-3</v>
      </c>
      <c r="K181" s="2" t="s">
        <v>113</v>
      </c>
      <c r="L181" s="2" t="s">
        <v>54</v>
      </c>
      <c r="M181" s="2" t="s">
        <v>47</v>
      </c>
      <c r="N181" s="5">
        <v>46.61</v>
      </c>
      <c r="O181" s="2" t="s">
        <v>42</v>
      </c>
      <c r="P181" s="7">
        <f>SUMIFS(Tabla_cocina[Ganancia Bruta],Tabla_cocina[Numero de Orden],Tabla_Sala[[#This Row],[Número de Orden]])</f>
        <v>166</v>
      </c>
      <c r="Q181" s="7">
        <f>Tabla_Sala[[#This Row],[Propina]]+Tabla_Sala[[#This Row],[Monto Total de la Cuenta]]</f>
        <v>212.61</v>
      </c>
      <c r="R181" t="str">
        <f t="shared" si="3"/>
        <v>Plato_9,  Plato_2,  Plato_3,  Plato_6</v>
      </c>
      <c r="S181" s="2" t="s">
        <v>49</v>
      </c>
      <c r="T181" s="2" t="s">
        <v>13</v>
      </c>
      <c r="U181" s="2" t="s">
        <v>79</v>
      </c>
      <c r="V181" s="2" t="s">
        <v>72</v>
      </c>
      <c r="W181" s="2" t="s">
        <v>77</v>
      </c>
      <c r="X181" t="str" cm="1">
        <f t="array" ref="X181">_xlfn.CONCAT(_xlfn._xlws.FILTER(Tabla_cocina[Nombre del Plato], Tabla_cocina[Numero de Orden]=Tabla_Sala[[#This Row],[Número de Orden]]), "")</f>
        <v>Plato_9Plato_2Plato_3Plato_6</v>
      </c>
      <c r="Y181" s="18" t="b">
        <f>IF(Tabla_Sala[[#This Row],[Tiempo de Degustacion]]&gt;0,TRUE,FALSE)</f>
        <v>1</v>
      </c>
    </row>
    <row r="182" spans="1:25" x14ac:dyDescent="0.3">
      <c r="A182" s="2">
        <v>238</v>
      </c>
      <c r="B182" s="2">
        <v>13</v>
      </c>
      <c r="C182" s="2" t="s">
        <v>329</v>
      </c>
      <c r="D182" s="4">
        <v>6</v>
      </c>
      <c r="E182" s="15">
        <f>Tabla_Sala[[#This Row],[Hora de Salida]]</f>
        <v>45018.205555555556</v>
      </c>
      <c r="F182" s="16">
        <v>45018.095138888886</v>
      </c>
      <c r="G182" s="16">
        <v>45018.205555555556</v>
      </c>
      <c r="H182" s="16">
        <f>IF(Tabla_Sala[[#This Row],[Estado de la Mesa]]="Ocupada",(Tabla_Sala[[#This Row],[Hora de Salida]]-Tabla_Sala[[#This Row],[Hora de Llegada]]) + 15/1440, Tabla_Sala[[#This Row],[Hora de Salida]]-Tabla_Sala[[#This Row],[Hora de Llegada]])</f>
        <v>0.11041666667006211</v>
      </c>
      <c r="I182" s="16">
        <f>SUMIFS(Tabla_cocina[minutos preparacion],Tabla_cocina[Numero de Orden],Tabla_Sala[[#This Row],[Número de Orden]])</f>
        <v>3.125E-2</v>
      </c>
      <c r="J182" s="16">
        <f>IF(Tabla_Sala[[#This Row],[Tiempo de Permanencia]]-Tabla_Sala[[#This Row],[Tiempo Preparacion]] &gt; 0, Tabla_Sala[[#This Row],[Tiempo de Permanencia]]-Tabla_Sala[[#This Row],[Tiempo Preparacion]], 0)</f>
        <v>7.9166666670062114E-2</v>
      </c>
      <c r="K182" s="2" t="s">
        <v>113</v>
      </c>
      <c r="L182" s="2" t="s">
        <v>44</v>
      </c>
      <c r="M182" s="2" t="s">
        <v>47</v>
      </c>
      <c r="N182" s="5">
        <v>33.020000000000003</v>
      </c>
      <c r="O182" s="2" t="s">
        <v>48</v>
      </c>
      <c r="P182" s="7">
        <f>SUMIFS(Tabla_cocina[Ganancia Bruta],Tabla_cocina[Numero de Orden],Tabla_Sala[[#This Row],[Número de Orden]])</f>
        <v>72</v>
      </c>
      <c r="Q182" s="7">
        <f>Tabla_Sala[[#This Row],[Propina]]+Tabla_Sala[[#This Row],[Monto Total de la Cuenta]]</f>
        <v>105.02000000000001</v>
      </c>
      <c r="R182" t="str">
        <f t="shared" si="3"/>
        <v>Plato_19</v>
      </c>
      <c r="S182" s="2" t="s">
        <v>49</v>
      </c>
      <c r="T182" s="2" t="s">
        <v>12</v>
      </c>
      <c r="U182" s="2"/>
      <c r="X182" t="str" cm="1">
        <f t="array" ref="X182">_xlfn.CONCAT(_xlfn._xlws.FILTER(Tabla_cocina[Nombre del Plato], Tabla_cocina[Numero de Orden]=Tabla_Sala[[#This Row],[Número de Orden]]), "")</f>
        <v>Plato_19</v>
      </c>
      <c r="Y182" s="18" t="b">
        <f>IF(Tabla_Sala[[#This Row],[Tiempo de Degustacion]]&gt;0,TRUE,FALSE)</f>
        <v>1</v>
      </c>
    </row>
    <row r="183" spans="1:25" x14ac:dyDescent="0.3">
      <c r="A183" s="2">
        <v>205</v>
      </c>
      <c r="B183" s="2">
        <v>14</v>
      </c>
      <c r="C183" s="2" t="s">
        <v>304</v>
      </c>
      <c r="D183" s="4">
        <v>1</v>
      </c>
      <c r="E183" s="15">
        <f>Tabla_Sala[[#This Row],[Hora de Salida]]</f>
        <v>45018.259722222225</v>
      </c>
      <c r="F183" s="16">
        <v>45018.09375</v>
      </c>
      <c r="G183" s="16">
        <v>45018.259722222225</v>
      </c>
      <c r="H183" s="16">
        <f>IF(Tabla_Sala[[#This Row],[Estado de la Mesa]]="Ocupada",(Tabla_Sala[[#This Row],[Hora de Salida]]-Tabla_Sala[[#This Row],[Hora de Llegada]]) + 15/1440, Tabla_Sala[[#This Row],[Hora de Salida]]-Tabla_Sala[[#This Row],[Hora de Llegada]])</f>
        <v>0.16597222222480923</v>
      </c>
      <c r="I183" s="16">
        <f>SUMIFS(Tabla_cocina[minutos preparacion],Tabla_cocina[Numero de Orden],Tabla_Sala[[#This Row],[Número de Orden]])</f>
        <v>5.9722222222222218E-2</v>
      </c>
      <c r="J183" s="16">
        <f>IF(Tabla_Sala[[#This Row],[Tiempo de Permanencia]]-Tabla_Sala[[#This Row],[Tiempo Preparacion]] &gt; 0, Tabla_Sala[[#This Row],[Tiempo de Permanencia]]-Tabla_Sala[[#This Row],[Tiempo Preparacion]], 0)</f>
        <v>0.10625000000258701</v>
      </c>
      <c r="K183" s="2" t="s">
        <v>113</v>
      </c>
      <c r="L183" s="2" t="s">
        <v>40</v>
      </c>
      <c r="M183" s="2" t="s">
        <v>41</v>
      </c>
      <c r="N183" s="5">
        <v>26.49</v>
      </c>
      <c r="O183" s="2" t="s">
        <v>48</v>
      </c>
      <c r="P183" s="7">
        <f>SUMIFS(Tabla_cocina[Ganancia Bruta],Tabla_cocina[Numero de Orden],Tabla_Sala[[#This Row],[Número de Orden]])</f>
        <v>61</v>
      </c>
      <c r="Q183" s="7">
        <f>Tabla_Sala[[#This Row],[Propina]]+Tabla_Sala[[#This Row],[Monto Total de la Cuenta]]</f>
        <v>87.49</v>
      </c>
      <c r="R183" t="str">
        <f t="shared" si="3"/>
        <v>Plato_15,  Plato_9</v>
      </c>
      <c r="S183" s="2" t="s">
        <v>70</v>
      </c>
      <c r="T183" s="2" t="s">
        <v>18</v>
      </c>
      <c r="U183" s="2" t="s">
        <v>75</v>
      </c>
      <c r="X183" t="str" cm="1">
        <f t="array" ref="X183">_xlfn.CONCAT(_xlfn._xlws.FILTER(Tabla_cocina[Nombre del Plato], Tabla_cocina[Numero de Orden]=Tabla_Sala[[#This Row],[Número de Orden]]), "")</f>
        <v>Plato_15Plato_9</v>
      </c>
      <c r="Y183" s="18" t="b">
        <f>IF(Tabla_Sala[[#This Row],[Tiempo de Degustacion]]&gt;0,TRUE,FALSE)</f>
        <v>1</v>
      </c>
    </row>
    <row r="184" spans="1:25" x14ac:dyDescent="0.3">
      <c r="A184" s="2">
        <v>230</v>
      </c>
      <c r="B184" s="2">
        <v>5</v>
      </c>
      <c r="C184" s="2" t="s">
        <v>150</v>
      </c>
      <c r="D184" s="4">
        <v>5</v>
      </c>
      <c r="E184" s="15">
        <f>Tabla_Sala[[#This Row],[Hora de Salida]]</f>
        <v>45018.2</v>
      </c>
      <c r="F184" s="16">
        <v>45018.09375</v>
      </c>
      <c r="G184" s="16">
        <v>45018.2</v>
      </c>
      <c r="H184" s="16">
        <f>IF(Tabla_Sala[[#This Row],[Estado de la Mesa]]="Ocupada",(Tabla_Sala[[#This Row],[Hora de Salida]]-Tabla_Sala[[#This Row],[Hora de Llegada]]) + 15/1440, Tabla_Sala[[#This Row],[Hora de Salida]]-Tabla_Sala[[#This Row],[Hora de Llegada]])</f>
        <v>0.10624999999708962</v>
      </c>
      <c r="I184" s="16">
        <f>SUMIFS(Tabla_cocina[minutos preparacion],Tabla_cocina[Numero de Orden],Tabla_Sala[[#This Row],[Número de Orden]])</f>
        <v>6.3194444444444442E-2</v>
      </c>
      <c r="J184" s="16">
        <f>IF(Tabla_Sala[[#This Row],[Tiempo de Permanencia]]-Tabla_Sala[[#This Row],[Tiempo Preparacion]] &gt; 0, Tabla_Sala[[#This Row],[Tiempo de Permanencia]]-Tabla_Sala[[#This Row],[Tiempo Preparacion]], 0)</f>
        <v>4.3055555552645175E-2</v>
      </c>
      <c r="K184" s="2" t="s">
        <v>113</v>
      </c>
      <c r="L184" s="2" t="s">
        <v>40</v>
      </c>
      <c r="M184" s="2" t="s">
        <v>47</v>
      </c>
      <c r="N184" s="5">
        <v>15.84</v>
      </c>
      <c r="O184" s="2" t="s">
        <v>48</v>
      </c>
      <c r="P184" s="7">
        <f>SUMIFS(Tabla_cocina[Ganancia Bruta],Tabla_cocina[Numero de Orden],Tabla_Sala[[#This Row],[Número de Orden]])</f>
        <v>214</v>
      </c>
      <c r="Q184" s="7">
        <f>Tabla_Sala[[#This Row],[Propina]]+Tabla_Sala[[#This Row],[Monto Total de la Cuenta]]</f>
        <v>229.84</v>
      </c>
      <c r="R184" t="str">
        <f t="shared" si="3"/>
        <v>Plato_15,  Plato_16,  Plato_17</v>
      </c>
      <c r="S184" s="2" t="s">
        <v>56</v>
      </c>
      <c r="T184" s="2" t="s">
        <v>18</v>
      </c>
      <c r="U184" s="2" t="s">
        <v>57</v>
      </c>
      <c r="V184" s="2" t="s">
        <v>50</v>
      </c>
      <c r="X184" t="str" cm="1">
        <f t="array" ref="X184">_xlfn.CONCAT(_xlfn._xlws.FILTER(Tabla_cocina[Nombre del Plato], Tabla_cocina[Numero de Orden]=Tabla_Sala[[#This Row],[Número de Orden]]), "")</f>
        <v>Plato_15Plato_16Plato_17</v>
      </c>
      <c r="Y184" s="18" t="b">
        <f>IF(Tabla_Sala[[#This Row],[Tiempo de Degustacion]]&gt;0,TRUE,FALSE)</f>
        <v>1</v>
      </c>
    </row>
    <row r="185" spans="1:25" x14ac:dyDescent="0.3">
      <c r="A185" s="2">
        <v>154</v>
      </c>
      <c r="B185" s="2">
        <v>11</v>
      </c>
      <c r="C185" s="2" t="s">
        <v>257</v>
      </c>
      <c r="D185" s="4">
        <v>6</v>
      </c>
      <c r="E185" s="15">
        <f>Tabla_Sala[[#This Row],[Hora de Salida]]</f>
        <v>45018.15</v>
      </c>
      <c r="F185" s="16">
        <v>45018.089583333334</v>
      </c>
      <c r="G185" s="16">
        <v>45018.15</v>
      </c>
      <c r="H185" s="16">
        <f>IF(Tabla_Sala[[#This Row],[Estado de la Mesa]]="Ocupada",(Tabla_Sala[[#This Row],[Hora de Salida]]-Tabla_Sala[[#This Row],[Hora de Llegada]]) + 15/1440, Tabla_Sala[[#This Row],[Hora de Salida]]-Tabla_Sala[[#This Row],[Hora de Llegada]])</f>
        <v>6.0416666667151731E-2</v>
      </c>
      <c r="I185" s="16">
        <f>SUMIFS(Tabla_cocina[minutos preparacion],Tabla_cocina[Numero de Orden],Tabla_Sala[[#This Row],[Número de Orden]])</f>
        <v>5.6944444444444436E-2</v>
      </c>
      <c r="J185" s="16">
        <f>IF(Tabla_Sala[[#This Row],[Tiempo de Permanencia]]-Tabla_Sala[[#This Row],[Tiempo Preparacion]] &gt; 0, Tabla_Sala[[#This Row],[Tiempo de Permanencia]]-Tabla_Sala[[#This Row],[Tiempo Preparacion]], 0)</f>
        <v>3.4722222227072941E-3</v>
      </c>
      <c r="K185" s="2" t="s">
        <v>111</v>
      </c>
      <c r="L185" s="2" t="s">
        <v>44</v>
      </c>
      <c r="M185" s="2" t="s">
        <v>47</v>
      </c>
      <c r="N185" s="5">
        <v>17.2</v>
      </c>
      <c r="O185" s="2" t="s">
        <v>48</v>
      </c>
      <c r="P185" s="7">
        <f>SUMIFS(Tabla_cocina[Ganancia Bruta],Tabla_cocina[Numero de Orden],Tabla_Sala[[#This Row],[Número de Orden]])</f>
        <v>144</v>
      </c>
      <c r="Q185" s="7">
        <f>Tabla_Sala[[#This Row],[Propina]]+Tabla_Sala[[#This Row],[Monto Total de la Cuenta]]</f>
        <v>161.19999999999999</v>
      </c>
      <c r="R185" t="str">
        <f t="shared" ref="R185:R216" si="4">_xlfn.TEXTJOIN(", ",TRUE,T185:W185)</f>
        <v>Plato_19,  Plato_4</v>
      </c>
      <c r="S185" s="2" t="s">
        <v>66</v>
      </c>
      <c r="T185" s="2" t="s">
        <v>12</v>
      </c>
      <c r="U185" s="2" t="s">
        <v>67</v>
      </c>
      <c r="X185" t="str" cm="1">
        <f t="array" ref="X185">_xlfn.CONCAT(_xlfn._xlws.FILTER(Tabla_cocina[Nombre del Plato], Tabla_cocina[Numero de Orden]=Tabla_Sala[[#This Row],[Número de Orden]]), "")</f>
        <v>Plato_19Plato_4</v>
      </c>
      <c r="Y185" s="18" t="b">
        <f>IF(Tabla_Sala[[#This Row],[Tiempo de Degustacion]]&gt;0,TRUE,FALSE)</f>
        <v>1</v>
      </c>
    </row>
    <row r="186" spans="1:25" x14ac:dyDescent="0.3">
      <c r="A186" s="2">
        <v>257</v>
      </c>
      <c r="B186" s="2">
        <v>12</v>
      </c>
      <c r="C186" s="2" t="s">
        <v>345</v>
      </c>
      <c r="D186" s="4">
        <v>5</v>
      </c>
      <c r="E186" s="15">
        <f>Tabla_Sala[[#This Row],[Hora de Salida]]</f>
        <v>45018.136805555558</v>
      </c>
      <c r="F186" s="16">
        <v>45018.088888888888</v>
      </c>
      <c r="G186" s="16">
        <v>45018.136805555558</v>
      </c>
      <c r="H186" s="16">
        <f>IF(Tabla_Sala[[#This Row],[Estado de la Mesa]]="Ocupada",(Tabla_Sala[[#This Row],[Hora de Salida]]-Tabla_Sala[[#This Row],[Hora de Llegada]]) + 15/1440, Tabla_Sala[[#This Row],[Hora de Salida]]-Tabla_Sala[[#This Row],[Hora de Llegada]])</f>
        <v>4.7916666670062114E-2</v>
      </c>
      <c r="I186" s="16">
        <f>SUMIFS(Tabla_cocina[minutos preparacion],Tabla_cocina[Numero de Orden],Tabla_Sala[[#This Row],[Número de Orden]])</f>
        <v>1.9444444444444445E-2</v>
      </c>
      <c r="J186" s="16">
        <f>IF(Tabla_Sala[[#This Row],[Tiempo de Permanencia]]-Tabla_Sala[[#This Row],[Tiempo Preparacion]] &gt; 0, Tabla_Sala[[#This Row],[Tiempo de Permanencia]]-Tabla_Sala[[#This Row],[Tiempo Preparacion]], 0)</f>
        <v>2.8472222225617669E-2</v>
      </c>
      <c r="K186" s="2" t="s">
        <v>113</v>
      </c>
      <c r="L186" s="2" t="s">
        <v>40</v>
      </c>
      <c r="M186" s="2" t="s">
        <v>47</v>
      </c>
      <c r="N186" s="5">
        <v>26.78</v>
      </c>
      <c r="O186" s="2" t="s">
        <v>42</v>
      </c>
      <c r="P186" s="7">
        <f>SUMIFS(Tabla_cocina[Ganancia Bruta],Tabla_cocina[Numero de Orden],Tabla_Sala[[#This Row],[Número de Orden]])</f>
        <v>46</v>
      </c>
      <c r="Q186" s="7">
        <f>Tabla_Sala[[#This Row],[Propina]]+Tabla_Sala[[#This Row],[Monto Total de la Cuenta]]</f>
        <v>72.78</v>
      </c>
      <c r="R186" t="str">
        <f t="shared" si="4"/>
        <v>Plato_14</v>
      </c>
      <c r="S186" s="2" t="s">
        <v>66</v>
      </c>
      <c r="T186" s="2" t="s">
        <v>22</v>
      </c>
      <c r="U186" s="2"/>
      <c r="X186" t="str" cm="1">
        <f t="array" ref="X186">_xlfn.CONCAT(_xlfn._xlws.FILTER(Tabla_cocina[Nombre del Plato], Tabla_cocina[Numero de Orden]=Tabla_Sala[[#This Row],[Número de Orden]]), "")</f>
        <v>Plato_14</v>
      </c>
      <c r="Y186" s="18" t="b">
        <f>IF(Tabla_Sala[[#This Row],[Tiempo de Degustacion]]&gt;0,TRUE,FALSE)</f>
        <v>1</v>
      </c>
    </row>
    <row r="187" spans="1:25" x14ac:dyDescent="0.3">
      <c r="A187" s="2">
        <v>224</v>
      </c>
      <c r="B187" s="2">
        <v>7</v>
      </c>
      <c r="C187" s="2" t="s">
        <v>320</v>
      </c>
      <c r="D187" s="4">
        <v>6</v>
      </c>
      <c r="E187" s="15">
        <f>Tabla_Sala[[#This Row],[Hora de Salida]]</f>
        <v>45018.240972222222</v>
      </c>
      <c r="F187" s="16">
        <v>45018.088194444441</v>
      </c>
      <c r="G187" s="16">
        <v>45018.240972222222</v>
      </c>
      <c r="H187" s="16">
        <f>IF(Tabla_Sala[[#This Row],[Estado de la Mesa]]="Ocupada",(Tabla_Sala[[#This Row],[Hora de Salida]]-Tabla_Sala[[#This Row],[Hora de Llegada]]) + 15/1440, Tabla_Sala[[#This Row],[Hora de Salida]]-Tabla_Sala[[#This Row],[Hora de Llegada]])</f>
        <v>0.16319444444767819</v>
      </c>
      <c r="I187" s="16">
        <f>SUMIFS(Tabla_cocina[minutos preparacion],Tabla_cocina[Numero de Orden],Tabla_Sala[[#This Row],[Número de Orden]])</f>
        <v>1.3888888888888888E-2</v>
      </c>
      <c r="J187" s="16">
        <f>IF(Tabla_Sala[[#This Row],[Tiempo de Permanencia]]-Tabla_Sala[[#This Row],[Tiempo Preparacion]] &gt; 0, Tabla_Sala[[#This Row],[Tiempo de Permanencia]]-Tabla_Sala[[#This Row],[Tiempo Preparacion]], 0)</f>
        <v>0.1493055555587893</v>
      </c>
      <c r="K187" s="2" t="s">
        <v>109</v>
      </c>
      <c r="L187" s="2" t="s">
        <v>40</v>
      </c>
      <c r="M187" s="2" t="s">
        <v>47</v>
      </c>
      <c r="N187" s="5">
        <v>17.61</v>
      </c>
      <c r="O187" s="2" t="s">
        <v>55</v>
      </c>
      <c r="P187" s="7">
        <f>SUMIFS(Tabla_cocina[Ganancia Bruta],Tabla_cocina[Numero de Orden],Tabla_Sala[[#This Row],[Número de Orden]])</f>
        <v>52</v>
      </c>
      <c r="Q187" s="7">
        <f>Tabla_Sala[[#This Row],[Propina]]+Tabla_Sala[[#This Row],[Monto Total de la Cuenta]]</f>
        <v>69.61</v>
      </c>
      <c r="R187" t="str">
        <f t="shared" si="4"/>
        <v>Plato_10</v>
      </c>
      <c r="S187" s="2" t="s">
        <v>58</v>
      </c>
      <c r="T187" s="2" t="s">
        <v>25</v>
      </c>
      <c r="U187" s="2"/>
      <c r="X187" t="str" cm="1">
        <f t="array" ref="X187">_xlfn.CONCAT(_xlfn._xlws.FILTER(Tabla_cocina[Nombre del Plato], Tabla_cocina[Numero de Orden]=Tabla_Sala[[#This Row],[Número de Orden]]), "")</f>
        <v>Plato_10</v>
      </c>
      <c r="Y187" s="18" t="b">
        <f>IF(Tabla_Sala[[#This Row],[Tiempo de Degustacion]]&gt;0,TRUE,FALSE)</f>
        <v>1</v>
      </c>
    </row>
    <row r="188" spans="1:25" x14ac:dyDescent="0.3">
      <c r="A188" s="2">
        <v>142</v>
      </c>
      <c r="B188" s="2">
        <v>14</v>
      </c>
      <c r="C188" s="2" t="s">
        <v>246</v>
      </c>
      <c r="D188" s="4">
        <v>3</v>
      </c>
      <c r="E188" s="15">
        <f>Tabla_Sala[[#This Row],[Hora de Salida]]</f>
        <v>45018.170138888891</v>
      </c>
      <c r="F188" s="16">
        <v>45018.086805555555</v>
      </c>
      <c r="G188" s="16">
        <v>45018.170138888891</v>
      </c>
      <c r="H188" s="16">
        <f>IF(Tabla_Sala[[#This Row],[Estado de la Mesa]]="Ocupada",(Tabla_Sala[[#This Row],[Hora de Salida]]-Tabla_Sala[[#This Row],[Hora de Llegada]]) + 15/1440, Tabla_Sala[[#This Row],[Hora de Salida]]-Tabla_Sala[[#This Row],[Hora de Llegada]])</f>
        <v>9.3750000002425324E-2</v>
      </c>
      <c r="I188" s="16">
        <f>SUMIFS(Tabla_cocina[minutos preparacion],Tabla_cocina[Numero de Orden],Tabla_Sala[[#This Row],[Número de Orden]])</f>
        <v>4.8611111111111112E-2</v>
      </c>
      <c r="J188" s="16">
        <f>IF(Tabla_Sala[[#This Row],[Tiempo de Permanencia]]-Tabla_Sala[[#This Row],[Tiempo Preparacion]] &gt; 0, Tabla_Sala[[#This Row],[Tiempo de Permanencia]]-Tabla_Sala[[#This Row],[Tiempo Preparacion]], 0)</f>
        <v>4.5138888891314212E-2</v>
      </c>
      <c r="K188" s="2" t="s">
        <v>117</v>
      </c>
      <c r="L188" s="2" t="s">
        <v>40</v>
      </c>
      <c r="M188" s="2" t="s">
        <v>47</v>
      </c>
      <c r="N188" s="5">
        <v>16.29</v>
      </c>
      <c r="O188" s="2" t="s">
        <v>55</v>
      </c>
      <c r="P188" s="7">
        <f>SUMIFS(Tabla_cocina[Ganancia Bruta],Tabla_cocina[Numero de Orden],Tabla_Sala[[#This Row],[Número de Orden]])</f>
        <v>181</v>
      </c>
      <c r="Q188" s="7">
        <f>Tabla_Sala[[#This Row],[Propina]]+Tabla_Sala[[#This Row],[Monto Total de la Cuenta]]</f>
        <v>197.29</v>
      </c>
      <c r="R188" t="str">
        <f t="shared" si="4"/>
        <v>Plato_7,  Plato_14,  Plato_20</v>
      </c>
      <c r="S188" s="2" t="s">
        <v>76</v>
      </c>
      <c r="T188" s="2" t="s">
        <v>5</v>
      </c>
      <c r="U188" s="2" t="s">
        <v>64</v>
      </c>
      <c r="V188" s="2" t="s">
        <v>68</v>
      </c>
      <c r="X188" t="str" cm="1">
        <f t="array" ref="X188">_xlfn.CONCAT(_xlfn._xlws.FILTER(Tabla_cocina[Nombre del Plato], Tabla_cocina[Numero de Orden]=Tabla_Sala[[#This Row],[Número de Orden]]), "")</f>
        <v>Plato_7Plato_14Plato_20</v>
      </c>
      <c r="Y188" s="18" t="b">
        <f>IF(Tabla_Sala[[#This Row],[Tiempo de Degustacion]]&gt;0,TRUE,FALSE)</f>
        <v>1</v>
      </c>
    </row>
    <row r="189" spans="1:25" x14ac:dyDescent="0.3">
      <c r="A189" s="2">
        <v>168</v>
      </c>
      <c r="B189" s="2">
        <v>17</v>
      </c>
      <c r="C189" s="2" t="s">
        <v>271</v>
      </c>
      <c r="D189" s="4">
        <v>4</v>
      </c>
      <c r="E189" s="15">
        <f>Tabla_Sala[[#This Row],[Hora de Salida]]</f>
        <v>45018.140972222223</v>
      </c>
      <c r="F189" s="16">
        <v>45018.086805555555</v>
      </c>
      <c r="G189" s="16">
        <v>45018.140972222223</v>
      </c>
      <c r="H189" s="16">
        <f>IF(Tabla_Sala[[#This Row],[Estado de la Mesa]]="Ocupada",(Tabla_Sala[[#This Row],[Hora de Salida]]-Tabla_Sala[[#This Row],[Hora de Llegada]]) + 15/1440, Tabla_Sala[[#This Row],[Hora de Salida]]-Tabla_Sala[[#This Row],[Hora de Llegada]])</f>
        <v>5.4166666668606922E-2</v>
      </c>
      <c r="I189" s="16">
        <f>SUMIFS(Tabla_cocina[minutos preparacion],Tabla_cocina[Numero de Orden],Tabla_Sala[[#This Row],[Número de Orden]])</f>
        <v>4.8611111111111112E-3</v>
      </c>
      <c r="J189" s="16">
        <f>IF(Tabla_Sala[[#This Row],[Tiempo de Permanencia]]-Tabla_Sala[[#This Row],[Tiempo Preparacion]] &gt; 0, Tabla_Sala[[#This Row],[Tiempo de Permanencia]]-Tabla_Sala[[#This Row],[Tiempo Preparacion]], 0)</f>
        <v>4.9305555557495814E-2</v>
      </c>
      <c r="K189" s="2" t="s">
        <v>111</v>
      </c>
      <c r="L189" s="2" t="s">
        <v>40</v>
      </c>
      <c r="M189" s="2" t="s">
        <v>47</v>
      </c>
      <c r="N189" s="5">
        <v>17.09</v>
      </c>
      <c r="O189" s="2" t="s">
        <v>42</v>
      </c>
      <c r="P189" s="7">
        <f>SUMIFS(Tabla_cocina[Ganancia Bruta],Tabla_cocina[Numero de Orden],Tabla_Sala[[#This Row],[Número de Orden]])</f>
        <v>44</v>
      </c>
      <c r="Q189" s="7">
        <f>Tabla_Sala[[#This Row],[Propina]]+Tabla_Sala[[#This Row],[Monto Total de la Cuenta]]</f>
        <v>61.09</v>
      </c>
      <c r="R189" t="str">
        <f t="shared" si="4"/>
        <v>Plato_5</v>
      </c>
      <c r="S189" s="2" t="s">
        <v>56</v>
      </c>
      <c r="T189" s="2" t="s">
        <v>19</v>
      </c>
      <c r="U189" s="2"/>
      <c r="X189" t="str" cm="1">
        <f t="array" ref="X189">_xlfn.CONCAT(_xlfn._xlws.FILTER(Tabla_cocina[Nombre del Plato], Tabla_cocina[Numero de Orden]=Tabla_Sala[[#This Row],[Número de Orden]]), "")</f>
        <v>Plato_5</v>
      </c>
      <c r="Y189" s="18" t="b">
        <f>IF(Tabla_Sala[[#This Row],[Tiempo de Degustacion]]&gt;0,TRUE,FALSE)</f>
        <v>1</v>
      </c>
    </row>
    <row r="190" spans="1:25" x14ac:dyDescent="0.3">
      <c r="A190" s="2">
        <v>232</v>
      </c>
      <c r="B190" s="2">
        <v>2</v>
      </c>
      <c r="C190" s="2" t="s">
        <v>326</v>
      </c>
      <c r="D190" s="4">
        <v>2</v>
      </c>
      <c r="E190" s="15">
        <f>Tabla_Sala[[#This Row],[Hora de Salida]]</f>
        <v>45018.142361111109</v>
      </c>
      <c r="F190" s="16">
        <v>45018.086111111108</v>
      </c>
      <c r="G190" s="16">
        <v>45018.142361111109</v>
      </c>
      <c r="H190" s="16">
        <f>IF(Tabla_Sala[[#This Row],[Estado de la Mesa]]="Ocupada",(Tabla_Sala[[#This Row],[Hora de Salida]]-Tabla_Sala[[#This Row],[Hora de Llegada]]) + 15/1440, Tabla_Sala[[#This Row],[Hora de Salida]]-Tabla_Sala[[#This Row],[Hora de Llegada]])</f>
        <v>5.6250000001455192E-2</v>
      </c>
      <c r="I190" s="16">
        <f>SUMIFS(Tabla_cocina[minutos preparacion],Tabla_cocina[Numero de Orden],Tabla_Sala[[#This Row],[Número de Orden]])</f>
        <v>9.6527777777777768E-2</v>
      </c>
      <c r="J190" s="16">
        <f>IF(Tabla_Sala[[#This Row],[Tiempo de Permanencia]]-Tabla_Sala[[#This Row],[Tiempo Preparacion]] &gt; 0, Tabla_Sala[[#This Row],[Tiempo de Permanencia]]-Tabla_Sala[[#This Row],[Tiempo Preparacion]], 0)</f>
        <v>0</v>
      </c>
      <c r="K190" s="2" t="s">
        <v>111</v>
      </c>
      <c r="L190" s="2" t="s">
        <v>40</v>
      </c>
      <c r="M190" s="2" t="s">
        <v>47</v>
      </c>
      <c r="N190" s="5">
        <v>15.43</v>
      </c>
      <c r="O190" s="2" t="s">
        <v>42</v>
      </c>
      <c r="P190" s="7">
        <f>SUMIFS(Tabla_cocina[Ganancia Bruta],Tabla_cocina[Numero de Orden],Tabla_Sala[[#This Row],[Número de Orden]])</f>
        <v>190</v>
      </c>
      <c r="Q190" s="7">
        <f>Tabla_Sala[[#This Row],[Propina]]+Tabla_Sala[[#This Row],[Monto Total de la Cuenta]]</f>
        <v>205.43</v>
      </c>
      <c r="R190" t="str">
        <f t="shared" si="4"/>
        <v>Plato_7,  Plato_6,  Plato_2,  Plato_10</v>
      </c>
      <c r="S190" s="2" t="s">
        <v>76</v>
      </c>
      <c r="T190" s="2" t="s">
        <v>5</v>
      </c>
      <c r="U190" s="2" t="s">
        <v>77</v>
      </c>
      <c r="V190" s="2" t="s">
        <v>79</v>
      </c>
      <c r="W190" s="2" t="s">
        <v>69</v>
      </c>
      <c r="X190" t="str" cm="1">
        <f t="array" ref="X190">_xlfn.CONCAT(_xlfn._xlws.FILTER(Tabla_cocina[Nombre del Plato], Tabla_cocina[Numero de Orden]=Tabla_Sala[[#This Row],[Número de Orden]]), "")</f>
        <v>Plato_7Plato_6Plato_2Plato_10</v>
      </c>
      <c r="Y190" s="18" t="b">
        <f>IF(Tabla_Sala[[#This Row],[Tiempo de Degustacion]]&gt;0,TRUE,FALSE)</f>
        <v>0</v>
      </c>
    </row>
    <row r="191" spans="1:25" x14ac:dyDescent="0.3">
      <c r="A191" s="2">
        <v>141</v>
      </c>
      <c r="B191" s="2">
        <v>4</v>
      </c>
      <c r="C191" s="2" t="s">
        <v>245</v>
      </c>
      <c r="D191" s="4">
        <v>4</v>
      </c>
      <c r="E191" s="15">
        <f>Tabla_Sala[[#This Row],[Hora de Salida]]</f>
        <v>45018.239583333336</v>
      </c>
      <c r="F191" s="16">
        <v>45018.081944444442</v>
      </c>
      <c r="G191" s="16">
        <v>45018.239583333336</v>
      </c>
      <c r="H191" s="16">
        <f>IF(Tabla_Sala[[#This Row],[Estado de la Mesa]]="Ocupada",(Tabla_Sala[[#This Row],[Hora de Salida]]-Tabla_Sala[[#This Row],[Hora de Llegada]]) + 15/1440, Tabla_Sala[[#This Row],[Hora de Salida]]-Tabla_Sala[[#This Row],[Hora de Llegada]])</f>
        <v>0.15763888889341615</v>
      </c>
      <c r="I191" s="16">
        <f>SUMIFS(Tabla_cocina[minutos preparacion],Tabla_cocina[Numero de Orden],Tabla_Sala[[#This Row],[Número de Orden]])</f>
        <v>1.9444444444444445E-2</v>
      </c>
      <c r="J191" s="16">
        <f>IF(Tabla_Sala[[#This Row],[Tiempo de Permanencia]]-Tabla_Sala[[#This Row],[Tiempo Preparacion]] &gt; 0, Tabla_Sala[[#This Row],[Tiempo de Permanencia]]-Tabla_Sala[[#This Row],[Tiempo Preparacion]], 0)</f>
        <v>0.13819444444897172</v>
      </c>
      <c r="K191" s="2" t="s">
        <v>109</v>
      </c>
      <c r="L191" s="2" t="s">
        <v>44</v>
      </c>
      <c r="M191" s="2" t="s">
        <v>47</v>
      </c>
      <c r="N191" s="5">
        <v>41.56</v>
      </c>
      <c r="O191" s="2" t="s">
        <v>42</v>
      </c>
      <c r="P191" s="7">
        <f>SUMIFS(Tabla_cocina[Ganancia Bruta],Tabla_cocina[Numero de Orden],Tabla_Sala[[#This Row],[Número de Orden]])</f>
        <v>21</v>
      </c>
      <c r="Q191" s="7">
        <f>Tabla_Sala[[#This Row],[Propina]]+Tabla_Sala[[#This Row],[Monto Total de la Cuenta]]</f>
        <v>62.56</v>
      </c>
      <c r="R191" t="str">
        <f t="shared" si="4"/>
        <v>Plato_13</v>
      </c>
      <c r="S191" s="2" t="s">
        <v>66</v>
      </c>
      <c r="T191" s="2" t="s">
        <v>23</v>
      </c>
      <c r="U191" s="2"/>
      <c r="X191" t="str" cm="1">
        <f t="array" ref="X191">_xlfn.CONCAT(_xlfn._xlws.FILTER(Tabla_cocina[Nombre del Plato], Tabla_cocina[Numero de Orden]=Tabla_Sala[[#This Row],[Número de Orden]]), "")</f>
        <v>Plato_13</v>
      </c>
      <c r="Y191" s="18" t="b">
        <f>IF(Tabla_Sala[[#This Row],[Tiempo de Degustacion]]&gt;0,TRUE,FALSE)</f>
        <v>1</v>
      </c>
    </row>
    <row r="192" spans="1:25" x14ac:dyDescent="0.3">
      <c r="A192" s="2">
        <v>169</v>
      </c>
      <c r="B192" s="2">
        <v>19</v>
      </c>
      <c r="C192" s="2" t="s">
        <v>272</v>
      </c>
      <c r="D192" s="4">
        <v>1</v>
      </c>
      <c r="E192" s="15">
        <f>Tabla_Sala[[#This Row],[Hora de Salida]]</f>
        <v>45018.218055555553</v>
      </c>
      <c r="F192" s="16">
        <v>45018.080555555556</v>
      </c>
      <c r="G192" s="16">
        <v>45018.218055555553</v>
      </c>
      <c r="H192" s="16">
        <f>IF(Tabla_Sala[[#This Row],[Estado de la Mesa]]="Ocupada",(Tabla_Sala[[#This Row],[Hora de Salida]]-Tabla_Sala[[#This Row],[Hora de Llegada]]) + 15/1440, Tabla_Sala[[#This Row],[Hora de Salida]]-Tabla_Sala[[#This Row],[Hora de Llegada]])</f>
        <v>0.13749999999708962</v>
      </c>
      <c r="I192" s="16">
        <f>SUMIFS(Tabla_cocina[minutos preparacion],Tabla_cocina[Numero de Orden],Tabla_Sala[[#This Row],[Número de Orden]])</f>
        <v>7.6388888888888881E-2</v>
      </c>
      <c r="J192" s="16">
        <f>IF(Tabla_Sala[[#This Row],[Tiempo de Permanencia]]-Tabla_Sala[[#This Row],[Tiempo Preparacion]] &gt; 0, Tabla_Sala[[#This Row],[Tiempo de Permanencia]]-Tabla_Sala[[#This Row],[Tiempo Preparacion]], 0)</f>
        <v>6.1111111108200736E-2</v>
      </c>
      <c r="K192" s="2" t="s">
        <v>109</v>
      </c>
      <c r="L192" s="2" t="s">
        <v>40</v>
      </c>
      <c r="M192" s="2" t="s">
        <v>41</v>
      </c>
      <c r="N192" s="5">
        <v>16.62</v>
      </c>
      <c r="O192" s="2" t="s">
        <v>48</v>
      </c>
      <c r="P192" s="7">
        <f>SUMIFS(Tabla_cocina[Ganancia Bruta],Tabla_cocina[Numero de Orden],Tabla_Sala[[#This Row],[Número de Orden]])</f>
        <v>154</v>
      </c>
      <c r="Q192" s="7">
        <f>Tabla_Sala[[#This Row],[Propina]]+Tabla_Sala[[#This Row],[Monto Total de la Cuenta]]</f>
        <v>170.62</v>
      </c>
      <c r="R192" t="str">
        <f t="shared" si="4"/>
        <v>Plato_13,  Plato_18,  Plato_5</v>
      </c>
      <c r="S192" s="2" t="s">
        <v>52</v>
      </c>
      <c r="T192" s="2" t="s">
        <v>23</v>
      </c>
      <c r="U192" s="2" t="s">
        <v>74</v>
      </c>
      <c r="V192" s="2" t="s">
        <v>78</v>
      </c>
      <c r="X192" t="str" cm="1">
        <f t="array" ref="X192">_xlfn.CONCAT(_xlfn._xlws.FILTER(Tabla_cocina[Nombre del Plato], Tabla_cocina[Numero de Orden]=Tabla_Sala[[#This Row],[Número de Orden]]), "")</f>
        <v>Plato_13Plato_18Plato_5</v>
      </c>
      <c r="Y192" s="18" t="b">
        <f>IF(Tabla_Sala[[#This Row],[Tiempo de Degustacion]]&gt;0,TRUE,FALSE)</f>
        <v>1</v>
      </c>
    </row>
    <row r="193" spans="1:25" x14ac:dyDescent="0.3">
      <c r="A193" s="2">
        <v>199</v>
      </c>
      <c r="B193" s="2">
        <v>11</v>
      </c>
      <c r="C193" s="2" t="s">
        <v>298</v>
      </c>
      <c r="D193" s="4">
        <v>5</v>
      </c>
      <c r="E193" s="15">
        <f>Tabla_Sala[[#This Row],[Hora de Salida]]</f>
        <v>45018.236111111109</v>
      </c>
      <c r="F193" s="16">
        <v>45018.080555555556</v>
      </c>
      <c r="G193" s="16">
        <v>45018.236111111109</v>
      </c>
      <c r="H193" s="16">
        <f>IF(Tabla_Sala[[#This Row],[Estado de la Mesa]]="Ocupada",(Tabla_Sala[[#This Row],[Hora de Salida]]-Tabla_Sala[[#This Row],[Hora de Llegada]]) + 15/1440, Tabla_Sala[[#This Row],[Hora de Salida]]-Tabla_Sala[[#This Row],[Hora de Llegada]])</f>
        <v>0.15555555555329192</v>
      </c>
      <c r="I193" s="16">
        <f>SUMIFS(Tabla_cocina[minutos preparacion],Tabla_cocina[Numero de Orden],Tabla_Sala[[#This Row],[Número de Orden]])</f>
        <v>9.8611111111111108E-2</v>
      </c>
      <c r="J193" s="16">
        <f>IF(Tabla_Sala[[#This Row],[Tiempo de Permanencia]]-Tabla_Sala[[#This Row],[Tiempo Preparacion]] &gt; 0, Tabla_Sala[[#This Row],[Tiempo de Permanencia]]-Tabla_Sala[[#This Row],[Tiempo Preparacion]], 0)</f>
        <v>5.6944444442180817E-2</v>
      </c>
      <c r="K193" s="2" t="s">
        <v>113</v>
      </c>
      <c r="L193" s="2" t="s">
        <v>54</v>
      </c>
      <c r="M193" s="2" t="s">
        <v>41</v>
      </c>
      <c r="N193" s="5">
        <v>13.26</v>
      </c>
      <c r="O193" s="2" t="s">
        <v>48</v>
      </c>
      <c r="P193" s="7">
        <f>SUMIFS(Tabla_cocina[Ganancia Bruta],Tabla_cocina[Numero de Orden],Tabla_Sala[[#This Row],[Número de Orden]])</f>
        <v>261</v>
      </c>
      <c r="Q193" s="7">
        <f>Tabla_Sala[[#This Row],[Propina]]+Tabla_Sala[[#This Row],[Monto Total de la Cuenta]]</f>
        <v>274.26</v>
      </c>
      <c r="R193" t="str">
        <f t="shared" si="4"/>
        <v>Plato_9,  Plato_8,  Plato_13,  Plato_6</v>
      </c>
      <c r="S193" s="2" t="s">
        <v>52</v>
      </c>
      <c r="T193" s="2" t="s">
        <v>13</v>
      </c>
      <c r="U193" s="2" t="s">
        <v>62</v>
      </c>
      <c r="V193" s="2" t="s">
        <v>65</v>
      </c>
      <c r="W193" s="2" t="s">
        <v>77</v>
      </c>
      <c r="X193" t="str" cm="1">
        <f t="array" ref="X193">_xlfn.CONCAT(_xlfn._xlws.FILTER(Tabla_cocina[Nombre del Plato], Tabla_cocina[Numero de Orden]=Tabla_Sala[[#This Row],[Número de Orden]]), "")</f>
        <v>Plato_9Plato_8Plato_13Plato_6</v>
      </c>
      <c r="Y193" s="18" t="b">
        <f>IF(Tabla_Sala[[#This Row],[Tiempo de Degustacion]]&gt;0,TRUE,FALSE)</f>
        <v>1</v>
      </c>
    </row>
    <row r="194" spans="1:25" x14ac:dyDescent="0.3">
      <c r="A194" s="2">
        <v>155</v>
      </c>
      <c r="B194" s="2">
        <v>7</v>
      </c>
      <c r="C194" s="2" t="s">
        <v>258</v>
      </c>
      <c r="D194" s="4">
        <v>2</v>
      </c>
      <c r="E194" s="15">
        <f>Tabla_Sala[[#This Row],[Hora de Salida]]</f>
        <v>45018.197222222225</v>
      </c>
      <c r="F194" s="16">
        <v>45018.078472222223</v>
      </c>
      <c r="G194" s="16">
        <v>45018.197222222225</v>
      </c>
      <c r="H194" s="16">
        <f>IF(Tabla_Sala[[#This Row],[Estado de la Mesa]]="Ocupada",(Tabla_Sala[[#This Row],[Hora de Salida]]-Tabla_Sala[[#This Row],[Hora de Llegada]]) + 15/1440, Tabla_Sala[[#This Row],[Hora de Salida]]-Tabla_Sala[[#This Row],[Hora de Llegada]])</f>
        <v>0.11875000000145519</v>
      </c>
      <c r="I194" s="16">
        <f>SUMIFS(Tabla_cocina[minutos preparacion],Tabla_cocina[Numero de Orden],Tabla_Sala[[#This Row],[Número de Orden]])</f>
        <v>6.9444444444444448E-2</v>
      </c>
      <c r="J194" s="16">
        <f>IF(Tabla_Sala[[#This Row],[Tiempo de Permanencia]]-Tabla_Sala[[#This Row],[Tiempo Preparacion]] &gt; 0, Tabla_Sala[[#This Row],[Tiempo de Permanencia]]-Tabla_Sala[[#This Row],[Tiempo Preparacion]], 0)</f>
        <v>4.9305555557010744E-2</v>
      </c>
      <c r="K194" s="2" t="s">
        <v>115</v>
      </c>
      <c r="L194" s="2" t="s">
        <v>40</v>
      </c>
      <c r="M194" s="2" t="s">
        <v>47</v>
      </c>
      <c r="N194" s="5">
        <v>25.72</v>
      </c>
      <c r="O194" s="2" t="s">
        <v>42</v>
      </c>
      <c r="P194" s="7">
        <f>SUMIFS(Tabla_cocina[Ganancia Bruta],Tabla_cocina[Numero de Orden],Tabla_Sala[[#This Row],[Número de Orden]])</f>
        <v>136</v>
      </c>
      <c r="Q194" s="7">
        <f>Tabla_Sala[[#This Row],[Propina]]+Tabla_Sala[[#This Row],[Monto Total de la Cuenta]]</f>
        <v>161.72</v>
      </c>
      <c r="R194" t="str">
        <f t="shared" si="4"/>
        <v>Plato_6,  Plato_17,  Plato_3</v>
      </c>
      <c r="S194" s="2" t="s">
        <v>56</v>
      </c>
      <c r="T194" s="2" t="s">
        <v>10</v>
      </c>
      <c r="U194" s="2" t="s">
        <v>50</v>
      </c>
      <c r="V194" s="2" t="s">
        <v>72</v>
      </c>
      <c r="X194" t="str" cm="1">
        <f t="array" ref="X194">_xlfn.CONCAT(_xlfn._xlws.FILTER(Tabla_cocina[Nombre del Plato], Tabla_cocina[Numero de Orden]=Tabla_Sala[[#This Row],[Número de Orden]]), "")</f>
        <v>Plato_6Plato_17Plato_3</v>
      </c>
      <c r="Y194" s="18" t="b">
        <f>IF(Tabla_Sala[[#This Row],[Tiempo de Degustacion]]&gt;0,TRUE,FALSE)</f>
        <v>1</v>
      </c>
    </row>
    <row r="195" spans="1:25" x14ac:dyDescent="0.3">
      <c r="A195" s="2">
        <v>171</v>
      </c>
      <c r="B195" s="2">
        <v>16</v>
      </c>
      <c r="C195" s="2" t="s">
        <v>274</v>
      </c>
      <c r="D195" s="4">
        <v>6</v>
      </c>
      <c r="E195" s="15">
        <f>Tabla_Sala[[#This Row],[Hora de Salida]]</f>
        <v>45018.12777777778</v>
      </c>
      <c r="F195" s="16">
        <v>45018.078472222223</v>
      </c>
      <c r="G195" s="16">
        <v>45018.12777777778</v>
      </c>
      <c r="H195" s="16">
        <f>IF(Tabla_Sala[[#This Row],[Estado de la Mesa]]="Ocupada",(Tabla_Sala[[#This Row],[Hora de Salida]]-Tabla_Sala[[#This Row],[Hora de Llegada]]) + 15/1440, Tabla_Sala[[#This Row],[Hora de Salida]]-Tabla_Sala[[#This Row],[Hora de Llegada]])</f>
        <v>4.9305555556202307E-2</v>
      </c>
      <c r="I195" s="16">
        <f>SUMIFS(Tabla_cocina[minutos preparacion],Tabla_cocina[Numero de Orden],Tabla_Sala[[#This Row],[Número de Orden]])</f>
        <v>3.5416666666666666E-2</v>
      </c>
      <c r="J195" s="16">
        <f>IF(Tabla_Sala[[#This Row],[Tiempo de Permanencia]]-Tabla_Sala[[#This Row],[Tiempo Preparacion]] &gt; 0, Tabla_Sala[[#This Row],[Tiempo de Permanencia]]-Tabla_Sala[[#This Row],[Tiempo Preparacion]], 0)</f>
        <v>1.3888888889535642E-2</v>
      </c>
      <c r="K195" s="2" t="s">
        <v>113</v>
      </c>
      <c r="L195" s="2" t="s">
        <v>54</v>
      </c>
      <c r="M195" s="2" t="s">
        <v>47</v>
      </c>
      <c r="N195" s="5">
        <v>46.56</v>
      </c>
      <c r="O195" s="2" t="s">
        <v>48</v>
      </c>
      <c r="P195" s="7">
        <f>SUMIFS(Tabla_cocina[Ganancia Bruta],Tabla_cocina[Numero de Orden],Tabla_Sala[[#This Row],[Número de Orden]])</f>
        <v>139</v>
      </c>
      <c r="Q195" s="7">
        <f>Tabla_Sala[[#This Row],[Propina]]+Tabla_Sala[[#This Row],[Monto Total de la Cuenta]]</f>
        <v>185.56</v>
      </c>
      <c r="R195" t="str">
        <f t="shared" si="4"/>
        <v>Plato_10,  Plato_9</v>
      </c>
      <c r="S195" s="2" t="s">
        <v>49</v>
      </c>
      <c r="T195" s="2" t="s">
        <v>25</v>
      </c>
      <c r="U195" s="2" t="s">
        <v>75</v>
      </c>
      <c r="X195" t="str" cm="1">
        <f t="array" ref="X195">_xlfn.CONCAT(_xlfn._xlws.FILTER(Tabla_cocina[Nombre del Plato], Tabla_cocina[Numero de Orden]=Tabla_Sala[[#This Row],[Número de Orden]]), "")</f>
        <v>Plato_10Plato_9</v>
      </c>
      <c r="Y195" s="18" t="b">
        <f>IF(Tabla_Sala[[#This Row],[Tiempo de Degustacion]]&gt;0,TRUE,FALSE)</f>
        <v>1</v>
      </c>
    </row>
    <row r="196" spans="1:25" x14ac:dyDescent="0.3">
      <c r="A196" s="2">
        <v>178</v>
      </c>
      <c r="B196" s="2">
        <v>11</v>
      </c>
      <c r="C196" s="2" t="s">
        <v>280</v>
      </c>
      <c r="D196" s="4">
        <v>6</v>
      </c>
      <c r="E196" s="15">
        <f>Tabla_Sala[[#This Row],[Hora de Salida]]</f>
        <v>45018.220833333333</v>
      </c>
      <c r="F196" s="16">
        <v>45018.078472222223</v>
      </c>
      <c r="G196" s="16">
        <v>45018.220833333333</v>
      </c>
      <c r="H196" s="16">
        <f>IF(Tabla_Sala[[#This Row],[Estado de la Mesa]]="Ocupada",(Tabla_Sala[[#This Row],[Hora de Salida]]-Tabla_Sala[[#This Row],[Hora de Llegada]]) + 15/1440, Tabla_Sala[[#This Row],[Hora de Salida]]-Tabla_Sala[[#This Row],[Hora de Llegada]])</f>
        <v>0.14236111110949423</v>
      </c>
      <c r="I196" s="16">
        <f>SUMIFS(Tabla_cocina[minutos preparacion],Tabla_cocina[Numero de Orden],Tabla_Sala[[#This Row],[Número de Orden]])</f>
        <v>0.10138888888888889</v>
      </c>
      <c r="J196" s="16">
        <f>IF(Tabla_Sala[[#This Row],[Tiempo de Permanencia]]-Tabla_Sala[[#This Row],[Tiempo Preparacion]] &gt; 0, Tabla_Sala[[#This Row],[Tiempo de Permanencia]]-Tabla_Sala[[#This Row],[Tiempo Preparacion]], 0)</f>
        <v>4.0972222220605342E-2</v>
      </c>
      <c r="K196" s="2" t="s">
        <v>109</v>
      </c>
      <c r="L196" s="2" t="s">
        <v>54</v>
      </c>
      <c r="M196" s="2" t="s">
        <v>47</v>
      </c>
      <c r="N196" s="5">
        <v>31.6</v>
      </c>
      <c r="O196" s="2" t="s">
        <v>42</v>
      </c>
      <c r="P196" s="7">
        <f>SUMIFS(Tabla_cocina[Ganancia Bruta],Tabla_cocina[Numero de Orden],Tabla_Sala[[#This Row],[Número de Orden]])</f>
        <v>208</v>
      </c>
      <c r="Q196" s="7">
        <f>Tabla_Sala[[#This Row],[Propina]]+Tabla_Sala[[#This Row],[Monto Total de la Cuenta]]</f>
        <v>239.6</v>
      </c>
      <c r="R196" t="str">
        <f t="shared" si="4"/>
        <v>Plato_2,  Plato_8,  Plato_5,  Plato_11</v>
      </c>
      <c r="S196" s="2" t="s">
        <v>56</v>
      </c>
      <c r="T196" s="2" t="s">
        <v>7</v>
      </c>
      <c r="U196" s="2" t="s">
        <v>62</v>
      </c>
      <c r="V196" s="2" t="s">
        <v>78</v>
      </c>
      <c r="W196" s="2" t="s">
        <v>63</v>
      </c>
      <c r="X196" t="str" cm="1">
        <f t="array" ref="X196">_xlfn.CONCAT(_xlfn._xlws.FILTER(Tabla_cocina[Nombre del Plato], Tabla_cocina[Numero de Orden]=Tabla_Sala[[#This Row],[Número de Orden]]), "")</f>
        <v>Plato_2Plato_8Plato_5Plato_11</v>
      </c>
      <c r="Y196" s="18" t="b">
        <f>IF(Tabla_Sala[[#This Row],[Tiempo de Degustacion]]&gt;0,TRUE,FALSE)</f>
        <v>1</v>
      </c>
    </row>
    <row r="197" spans="1:25" x14ac:dyDescent="0.3">
      <c r="A197" s="2">
        <v>221</v>
      </c>
      <c r="B197" s="2">
        <v>16</v>
      </c>
      <c r="C197" s="2" t="s">
        <v>317</v>
      </c>
      <c r="D197" s="4">
        <v>1</v>
      </c>
      <c r="E197" s="15">
        <f>Tabla_Sala[[#This Row],[Hora de Salida]]</f>
        <v>45018.128472222219</v>
      </c>
      <c r="F197" s="16">
        <v>45018.07708333333</v>
      </c>
      <c r="G197" s="16">
        <v>45018.128472222219</v>
      </c>
      <c r="H197" s="16">
        <f>IF(Tabla_Sala[[#This Row],[Estado de la Mesa]]="Ocupada",(Tabla_Sala[[#This Row],[Hora de Salida]]-Tabla_Sala[[#This Row],[Hora de Llegada]]) + 15/1440, Tabla_Sala[[#This Row],[Hora de Salida]]-Tabla_Sala[[#This Row],[Hora de Llegada]])</f>
        <v>5.1388888889050577E-2</v>
      </c>
      <c r="I197" s="16">
        <f>SUMIFS(Tabla_cocina[minutos preparacion],Tabla_cocina[Numero de Orden],Tabla_Sala[[#This Row],[Número de Orden]])</f>
        <v>7.5000000000000011E-2</v>
      </c>
      <c r="J197" s="16">
        <f>IF(Tabla_Sala[[#This Row],[Tiempo de Permanencia]]-Tabla_Sala[[#This Row],[Tiempo Preparacion]] &gt; 0, Tabla_Sala[[#This Row],[Tiempo de Permanencia]]-Tabla_Sala[[#This Row],[Tiempo Preparacion]], 0)</f>
        <v>0</v>
      </c>
      <c r="K197" s="2" t="s">
        <v>109</v>
      </c>
      <c r="L197" s="2" t="s">
        <v>40</v>
      </c>
      <c r="M197" s="2" t="s">
        <v>47</v>
      </c>
      <c r="N197" s="5">
        <v>17.829999999999998</v>
      </c>
      <c r="O197" s="2" t="s">
        <v>48</v>
      </c>
      <c r="P197" s="7">
        <f>SUMIFS(Tabla_cocina[Ganancia Bruta],Tabla_cocina[Numero de Orden],Tabla_Sala[[#This Row],[Número de Orden]])</f>
        <v>193</v>
      </c>
      <c r="Q197" s="7">
        <f>Tabla_Sala[[#This Row],[Propina]]+Tabla_Sala[[#This Row],[Monto Total de la Cuenta]]</f>
        <v>210.82999999999998</v>
      </c>
      <c r="R197" t="str">
        <f t="shared" si="4"/>
        <v>Plato_15,  Plato_18,  Plato_9</v>
      </c>
      <c r="S197" s="2" t="s">
        <v>70</v>
      </c>
      <c r="T197" s="2" t="s">
        <v>18</v>
      </c>
      <c r="U197" s="2" t="s">
        <v>74</v>
      </c>
      <c r="V197" s="2" t="s">
        <v>75</v>
      </c>
      <c r="X197" t="str" cm="1">
        <f t="array" ref="X197">_xlfn.CONCAT(_xlfn._xlws.FILTER(Tabla_cocina[Nombre del Plato], Tabla_cocina[Numero de Orden]=Tabla_Sala[[#This Row],[Número de Orden]]), "")</f>
        <v>Plato_15Plato_18Plato_9</v>
      </c>
      <c r="Y197" s="18" t="b">
        <f>IF(Tabla_Sala[[#This Row],[Tiempo de Degustacion]]&gt;0,TRUE,FALSE)</f>
        <v>0</v>
      </c>
    </row>
    <row r="198" spans="1:25" x14ac:dyDescent="0.3">
      <c r="A198" s="2">
        <v>136</v>
      </c>
      <c r="B198" s="2">
        <v>6</v>
      </c>
      <c r="C198" s="2" t="s">
        <v>240</v>
      </c>
      <c r="D198" s="4">
        <v>1</v>
      </c>
      <c r="E198" s="15">
        <f>Tabla_Sala[[#This Row],[Hora de Salida]]</f>
        <v>45018.209027777775</v>
      </c>
      <c r="F198" s="16">
        <v>45018.076388888891</v>
      </c>
      <c r="G198" s="16">
        <v>45018.209027777775</v>
      </c>
      <c r="H198" s="16">
        <f>IF(Tabla_Sala[[#This Row],[Estado de la Mesa]]="Ocupada",(Tabla_Sala[[#This Row],[Hora de Salida]]-Tabla_Sala[[#This Row],[Hora de Llegada]]) + 15/1440, Tabla_Sala[[#This Row],[Hora de Salida]]-Tabla_Sala[[#This Row],[Hora de Llegada]])</f>
        <v>0.14305555555135166</v>
      </c>
      <c r="I198" s="16">
        <f>SUMIFS(Tabla_cocina[minutos preparacion],Tabla_cocina[Numero de Orden],Tabla_Sala[[#This Row],[Número de Orden]])</f>
        <v>9.0277777777777769E-3</v>
      </c>
      <c r="J198" s="16">
        <f>IF(Tabla_Sala[[#This Row],[Tiempo de Permanencia]]-Tabla_Sala[[#This Row],[Tiempo Preparacion]] &gt; 0, Tabla_Sala[[#This Row],[Tiempo de Permanencia]]-Tabla_Sala[[#This Row],[Tiempo Preparacion]], 0)</f>
        <v>0.13402777777357389</v>
      </c>
      <c r="K198" s="2" t="s">
        <v>111</v>
      </c>
      <c r="L198" s="2" t="s">
        <v>40</v>
      </c>
      <c r="M198" s="2" t="s">
        <v>47</v>
      </c>
      <c r="N198" s="5">
        <v>30.25</v>
      </c>
      <c r="O198" s="2" t="s">
        <v>55</v>
      </c>
      <c r="P198" s="7">
        <f>SUMIFS(Tabla_cocina[Ganancia Bruta],Tabla_cocina[Numero de Orden],Tabla_Sala[[#This Row],[Número de Orden]])</f>
        <v>80</v>
      </c>
      <c r="Q198" s="7">
        <f>Tabla_Sala[[#This Row],[Propina]]+Tabla_Sala[[#This Row],[Monto Total de la Cuenta]]</f>
        <v>110.25</v>
      </c>
      <c r="R198" t="str">
        <f t="shared" si="4"/>
        <v>Plato_20</v>
      </c>
      <c r="S198" s="2" t="s">
        <v>58</v>
      </c>
      <c r="T198" s="2" t="s">
        <v>11</v>
      </c>
      <c r="U198" s="2"/>
      <c r="X198" t="str" cm="1">
        <f t="array" ref="X198">_xlfn.CONCAT(_xlfn._xlws.FILTER(Tabla_cocina[Nombre del Plato], Tabla_cocina[Numero de Orden]=Tabla_Sala[[#This Row],[Número de Orden]]), "")</f>
        <v>Plato_20</v>
      </c>
      <c r="Y198" s="18" t="b">
        <f>IF(Tabla_Sala[[#This Row],[Tiempo de Degustacion]]&gt;0,TRUE,FALSE)</f>
        <v>1</v>
      </c>
    </row>
    <row r="199" spans="1:25" x14ac:dyDescent="0.3">
      <c r="A199" s="2">
        <v>246</v>
      </c>
      <c r="B199" s="2">
        <v>2</v>
      </c>
      <c r="C199" s="2" t="s">
        <v>333</v>
      </c>
      <c r="D199" s="4">
        <v>6</v>
      </c>
      <c r="E199" s="15">
        <f>Tabla_Sala[[#This Row],[Hora de Salida]]</f>
        <v>45018.17291666667</v>
      </c>
      <c r="F199" s="16">
        <v>45018.076388888891</v>
      </c>
      <c r="G199" s="16">
        <v>45018.17291666667</v>
      </c>
      <c r="H199" s="16">
        <f>IF(Tabla_Sala[[#This Row],[Estado de la Mesa]]="Ocupada",(Tabla_Sala[[#This Row],[Hora de Salida]]-Tabla_Sala[[#This Row],[Hora de Llegada]]) + 15/1440, Tabla_Sala[[#This Row],[Hora de Salida]]-Tabla_Sala[[#This Row],[Hora de Llegada]])</f>
        <v>9.6527777779556345E-2</v>
      </c>
      <c r="I199" s="16">
        <f>SUMIFS(Tabla_cocina[minutos preparacion],Tabla_cocina[Numero de Orden],Tabla_Sala[[#This Row],[Número de Orden]])</f>
        <v>0.10138888888888888</v>
      </c>
      <c r="J199" s="16">
        <f>IF(Tabla_Sala[[#This Row],[Tiempo de Permanencia]]-Tabla_Sala[[#This Row],[Tiempo Preparacion]] &gt; 0, Tabla_Sala[[#This Row],[Tiempo de Permanencia]]-Tabla_Sala[[#This Row],[Tiempo Preparacion]], 0)</f>
        <v>0</v>
      </c>
      <c r="K199" s="2" t="s">
        <v>113</v>
      </c>
      <c r="L199" s="2" t="s">
        <v>40</v>
      </c>
      <c r="M199" s="2" t="s">
        <v>47</v>
      </c>
      <c r="N199" s="5">
        <v>42.75</v>
      </c>
      <c r="O199" s="2" t="s">
        <v>48</v>
      </c>
      <c r="P199" s="7">
        <f>SUMIFS(Tabla_cocina[Ganancia Bruta],Tabla_cocina[Numero de Orden],Tabla_Sala[[#This Row],[Número de Orden]])</f>
        <v>327</v>
      </c>
      <c r="Q199" s="7">
        <f>Tabla_Sala[[#This Row],[Propina]]+Tabla_Sala[[#This Row],[Monto Total de la Cuenta]]</f>
        <v>369.75</v>
      </c>
      <c r="R199" t="str">
        <f t="shared" si="4"/>
        <v>Plato_6,  Plato_7,  Plato_8,  Plato_17</v>
      </c>
      <c r="S199" s="2" t="s">
        <v>58</v>
      </c>
      <c r="T199" s="2" t="s">
        <v>10</v>
      </c>
      <c r="U199" s="2" t="s">
        <v>59</v>
      </c>
      <c r="V199" s="2" t="s">
        <v>62</v>
      </c>
      <c r="W199" s="2" t="s">
        <v>50</v>
      </c>
      <c r="X199" t="str" cm="1">
        <f t="array" ref="X199">_xlfn.CONCAT(_xlfn._xlws.FILTER(Tabla_cocina[Nombre del Plato], Tabla_cocina[Numero de Orden]=Tabla_Sala[[#This Row],[Número de Orden]]), "")</f>
        <v>Plato_6Plato_7Plato_8Plato_17</v>
      </c>
      <c r="Y199" s="18" t="b">
        <f>IF(Tabla_Sala[[#This Row],[Tiempo de Degustacion]]&gt;0,TRUE,FALSE)</f>
        <v>0</v>
      </c>
    </row>
    <row r="200" spans="1:25" x14ac:dyDescent="0.3">
      <c r="A200" s="2">
        <v>227</v>
      </c>
      <c r="B200" s="2">
        <v>17</v>
      </c>
      <c r="C200" s="2" t="s">
        <v>200</v>
      </c>
      <c r="D200" s="4">
        <v>6</v>
      </c>
      <c r="E200" s="15">
        <f>Tabla_Sala[[#This Row],[Hora de Salida]]</f>
        <v>45018.202777777777</v>
      </c>
      <c r="F200" s="16">
        <v>45018.075694444444</v>
      </c>
      <c r="G200" s="16">
        <v>45018.202777777777</v>
      </c>
      <c r="H200" s="16">
        <f>IF(Tabla_Sala[[#This Row],[Estado de la Mesa]]="Ocupada",(Tabla_Sala[[#This Row],[Hora de Salida]]-Tabla_Sala[[#This Row],[Hora de Llegada]]) + 15/1440, Tabla_Sala[[#This Row],[Hora de Salida]]-Tabla_Sala[[#This Row],[Hora de Llegada]])</f>
        <v>0.12708333333284827</v>
      </c>
      <c r="I200" s="16">
        <f>SUMIFS(Tabla_cocina[minutos preparacion],Tabla_cocina[Numero de Orden],Tabla_Sala[[#This Row],[Número de Orden]])</f>
        <v>8.2638888888888887E-2</v>
      </c>
      <c r="J200" s="16">
        <f>IF(Tabla_Sala[[#This Row],[Tiempo de Permanencia]]-Tabla_Sala[[#This Row],[Tiempo Preparacion]] &gt; 0, Tabla_Sala[[#This Row],[Tiempo de Permanencia]]-Tabla_Sala[[#This Row],[Tiempo Preparacion]], 0)</f>
        <v>4.4444444443959383E-2</v>
      </c>
      <c r="K200" s="2" t="s">
        <v>115</v>
      </c>
      <c r="L200" s="2" t="s">
        <v>40</v>
      </c>
      <c r="M200" s="2" t="s">
        <v>47</v>
      </c>
      <c r="N200" s="5">
        <v>41.05</v>
      </c>
      <c r="O200" s="2" t="s">
        <v>48</v>
      </c>
      <c r="P200" s="7">
        <f>SUMIFS(Tabla_cocina[Ganancia Bruta],Tabla_cocina[Numero de Orden],Tabla_Sala[[#This Row],[Número de Orden]])</f>
        <v>211</v>
      </c>
      <c r="Q200" s="7">
        <f>Tabla_Sala[[#This Row],[Propina]]+Tabla_Sala[[#This Row],[Monto Total de la Cuenta]]</f>
        <v>252.05</v>
      </c>
      <c r="R200" t="str">
        <f t="shared" si="4"/>
        <v>Plato_7,  Plato_17,  Plato_16,  Plato_11</v>
      </c>
      <c r="S200" s="2" t="s">
        <v>70</v>
      </c>
      <c r="T200" s="2" t="s">
        <v>5</v>
      </c>
      <c r="U200" s="2" t="s">
        <v>50</v>
      </c>
      <c r="V200" s="2" t="s">
        <v>57</v>
      </c>
      <c r="W200" s="2" t="s">
        <v>63</v>
      </c>
      <c r="X200" t="str" cm="1">
        <f t="array" ref="X200">_xlfn.CONCAT(_xlfn._xlws.FILTER(Tabla_cocina[Nombre del Plato], Tabla_cocina[Numero de Orden]=Tabla_Sala[[#This Row],[Número de Orden]]), "")</f>
        <v>Plato_7Plato_17Plato_16Plato_11</v>
      </c>
      <c r="Y200" s="18" t="b">
        <f>IF(Tabla_Sala[[#This Row],[Tiempo de Degustacion]]&gt;0,TRUE,FALSE)</f>
        <v>1</v>
      </c>
    </row>
    <row r="201" spans="1:25" x14ac:dyDescent="0.3">
      <c r="A201" s="2">
        <v>213</v>
      </c>
      <c r="B201" s="2">
        <v>13</v>
      </c>
      <c r="C201" s="2" t="s">
        <v>311</v>
      </c>
      <c r="D201" s="4">
        <v>6</v>
      </c>
      <c r="E201" s="15">
        <f>Tabla_Sala[[#This Row],[Hora de Salida]]</f>
        <v>45018.206944444442</v>
      </c>
      <c r="F201" s="16">
        <v>45018.073611111111</v>
      </c>
      <c r="G201" s="16">
        <v>45018.206944444442</v>
      </c>
      <c r="H201" s="16">
        <f>IF(Tabla_Sala[[#This Row],[Estado de la Mesa]]="Ocupada",(Tabla_Sala[[#This Row],[Hora de Salida]]-Tabla_Sala[[#This Row],[Hora de Llegada]]) + 15/1440, Tabla_Sala[[#This Row],[Hora de Salida]]-Tabla_Sala[[#This Row],[Hora de Llegada]])</f>
        <v>0.13333333333139308</v>
      </c>
      <c r="I201" s="16">
        <f>SUMIFS(Tabla_cocina[minutos preparacion],Tabla_cocina[Numero de Orden],Tabla_Sala[[#This Row],[Número de Orden]])</f>
        <v>6.9444444444444448E-2</v>
      </c>
      <c r="J201" s="16">
        <f>IF(Tabla_Sala[[#This Row],[Tiempo de Permanencia]]-Tabla_Sala[[#This Row],[Tiempo Preparacion]] &gt; 0, Tabla_Sala[[#This Row],[Tiempo de Permanencia]]-Tabla_Sala[[#This Row],[Tiempo Preparacion]], 0)</f>
        <v>6.388888888694863E-2</v>
      </c>
      <c r="K201" s="2" t="s">
        <v>115</v>
      </c>
      <c r="L201" s="2" t="s">
        <v>40</v>
      </c>
      <c r="M201" s="2" t="s">
        <v>47</v>
      </c>
      <c r="N201" s="5">
        <v>28.1</v>
      </c>
      <c r="O201" s="2" t="s">
        <v>48</v>
      </c>
      <c r="P201" s="7">
        <f>SUMIFS(Tabla_cocina[Ganancia Bruta],Tabla_cocina[Numero de Orden],Tabla_Sala[[#This Row],[Número de Orden]])</f>
        <v>87</v>
      </c>
      <c r="Q201" s="7">
        <f>Tabla_Sala[[#This Row],[Propina]]+Tabla_Sala[[#This Row],[Monto Total de la Cuenta]]</f>
        <v>115.1</v>
      </c>
      <c r="R201" t="str">
        <f t="shared" si="4"/>
        <v>Plato_6,  Plato_2</v>
      </c>
      <c r="S201" s="2" t="s">
        <v>53</v>
      </c>
      <c r="T201" s="2" t="s">
        <v>10</v>
      </c>
      <c r="U201" s="2" t="s">
        <v>79</v>
      </c>
      <c r="X201" t="str" cm="1">
        <f t="array" ref="X201">_xlfn.CONCAT(_xlfn._xlws.FILTER(Tabla_cocina[Nombre del Plato], Tabla_cocina[Numero de Orden]=Tabla_Sala[[#This Row],[Número de Orden]]), "")</f>
        <v>Plato_6Plato_2</v>
      </c>
      <c r="Y201" s="18" t="b">
        <f>IF(Tabla_Sala[[#This Row],[Tiempo de Degustacion]]&gt;0,TRUE,FALSE)</f>
        <v>1</v>
      </c>
    </row>
    <row r="202" spans="1:25" x14ac:dyDescent="0.3">
      <c r="A202" s="2">
        <v>216</v>
      </c>
      <c r="B202" s="2">
        <v>17</v>
      </c>
      <c r="C202" s="2" t="s">
        <v>314</v>
      </c>
      <c r="D202" s="4">
        <v>6</v>
      </c>
      <c r="E202" s="15">
        <f>Tabla_Sala[[#This Row],[Hora de Salida]]</f>
        <v>45018.23333333333</v>
      </c>
      <c r="F202" s="16">
        <v>45018.073611111111</v>
      </c>
      <c r="G202" s="16">
        <v>45018.23333333333</v>
      </c>
      <c r="H202" s="16">
        <f>IF(Tabla_Sala[[#This Row],[Estado de la Mesa]]="Ocupada",(Tabla_Sala[[#This Row],[Hora de Salida]]-Tabla_Sala[[#This Row],[Hora de Llegada]]) + 15/1440, Tabla_Sala[[#This Row],[Hora de Salida]]-Tabla_Sala[[#This Row],[Hora de Llegada]])</f>
        <v>0.15972222221898846</v>
      </c>
      <c r="I202" s="16">
        <f>SUMIFS(Tabla_cocina[minutos preparacion],Tabla_cocina[Numero de Orden],Tabla_Sala[[#This Row],[Número de Orden]])</f>
        <v>8.3333333333333343E-2</v>
      </c>
      <c r="J202" s="16">
        <f>IF(Tabla_Sala[[#This Row],[Tiempo de Permanencia]]-Tabla_Sala[[#This Row],[Tiempo Preparacion]] &gt; 0, Tabla_Sala[[#This Row],[Tiempo de Permanencia]]-Tabla_Sala[[#This Row],[Tiempo Preparacion]], 0)</f>
        <v>7.6388888885655121E-2</v>
      </c>
      <c r="K202" s="2" t="s">
        <v>113</v>
      </c>
      <c r="L202" s="2" t="s">
        <v>40</v>
      </c>
      <c r="M202" s="2" t="s">
        <v>47</v>
      </c>
      <c r="N202" s="5">
        <v>35.69</v>
      </c>
      <c r="O202" s="2" t="s">
        <v>48</v>
      </c>
      <c r="P202" s="7">
        <f>SUMIFS(Tabla_cocina[Ganancia Bruta],Tabla_cocina[Numero de Orden],Tabla_Sala[[#This Row],[Número de Orden]])</f>
        <v>142</v>
      </c>
      <c r="Q202" s="7">
        <f>Tabla_Sala[[#This Row],[Propina]]+Tabla_Sala[[#This Row],[Monto Total de la Cuenta]]</f>
        <v>177.69</v>
      </c>
      <c r="R202" t="str">
        <f t="shared" si="4"/>
        <v>Plato_1,  Plato_13,  Plato_6</v>
      </c>
      <c r="S202" s="2" t="s">
        <v>61</v>
      </c>
      <c r="T202" s="2" t="s">
        <v>26</v>
      </c>
      <c r="U202" s="2" t="s">
        <v>65</v>
      </c>
      <c r="V202" s="2" t="s">
        <v>77</v>
      </c>
      <c r="X202" t="str" cm="1">
        <f t="array" ref="X202">_xlfn.CONCAT(_xlfn._xlws.FILTER(Tabla_cocina[Nombre del Plato], Tabla_cocina[Numero de Orden]=Tabla_Sala[[#This Row],[Número de Orden]]), "")</f>
        <v>Plato_1Plato_13Plato_6</v>
      </c>
      <c r="Y202" s="18" t="b">
        <f>IF(Tabla_Sala[[#This Row],[Tiempo de Degustacion]]&gt;0,TRUE,FALSE)</f>
        <v>1</v>
      </c>
    </row>
    <row r="203" spans="1:25" x14ac:dyDescent="0.3">
      <c r="A203" s="2">
        <v>146</v>
      </c>
      <c r="B203" s="2">
        <v>8</v>
      </c>
      <c r="C203" s="2" t="s">
        <v>250</v>
      </c>
      <c r="D203" s="4">
        <v>6</v>
      </c>
      <c r="E203" s="15">
        <f>Tabla_Sala[[#This Row],[Hora de Salida]]</f>
        <v>45018.120833333334</v>
      </c>
      <c r="F203" s="16">
        <v>45018.069444444445</v>
      </c>
      <c r="G203" s="16">
        <v>45018.120833333334</v>
      </c>
      <c r="H203" s="16">
        <f>IF(Tabla_Sala[[#This Row],[Estado de la Mesa]]="Ocupada",(Tabla_Sala[[#This Row],[Hora de Salida]]-Tabla_Sala[[#This Row],[Hora de Llegada]]) + 15/1440, Tabla_Sala[[#This Row],[Hora de Salida]]-Tabla_Sala[[#This Row],[Hora de Llegada]])</f>
        <v>5.1388888889050577E-2</v>
      </c>
      <c r="I203" s="16">
        <f>SUMIFS(Tabla_cocina[minutos preparacion],Tabla_cocina[Numero de Orden],Tabla_Sala[[#This Row],[Número de Orden]])</f>
        <v>3.2638888888888891E-2</v>
      </c>
      <c r="J203" s="16">
        <f>IF(Tabla_Sala[[#This Row],[Tiempo de Permanencia]]-Tabla_Sala[[#This Row],[Tiempo Preparacion]] &gt; 0, Tabla_Sala[[#This Row],[Tiempo de Permanencia]]-Tabla_Sala[[#This Row],[Tiempo Preparacion]], 0)</f>
        <v>1.8750000000161686E-2</v>
      </c>
      <c r="K203" s="2" t="s">
        <v>109</v>
      </c>
      <c r="L203" s="2" t="s">
        <v>40</v>
      </c>
      <c r="M203" s="2" t="s">
        <v>47</v>
      </c>
      <c r="N203" s="5">
        <v>38.4</v>
      </c>
      <c r="O203" s="2" t="s">
        <v>42</v>
      </c>
      <c r="P203" s="7">
        <f>SUMIFS(Tabla_cocina[Ganancia Bruta],Tabla_cocina[Numero de Orden],Tabla_Sala[[#This Row],[Número de Orden]])</f>
        <v>62</v>
      </c>
      <c r="Q203" s="7">
        <f>Tabla_Sala[[#This Row],[Propina]]+Tabla_Sala[[#This Row],[Monto Total de la Cuenta]]</f>
        <v>100.4</v>
      </c>
      <c r="R203" t="str">
        <f t="shared" si="4"/>
        <v>Plato_17</v>
      </c>
      <c r="S203" s="2" t="s">
        <v>52</v>
      </c>
      <c r="T203" s="2" t="s">
        <v>9</v>
      </c>
      <c r="U203" s="2"/>
      <c r="X203" t="str" cm="1">
        <f t="array" ref="X203">_xlfn.CONCAT(_xlfn._xlws.FILTER(Tabla_cocina[Nombre del Plato], Tabla_cocina[Numero de Orden]=Tabla_Sala[[#This Row],[Número de Orden]]), "")</f>
        <v>Plato_17</v>
      </c>
      <c r="Y203" s="18" t="b">
        <f>IF(Tabla_Sala[[#This Row],[Tiempo de Degustacion]]&gt;0,TRUE,FALSE)</f>
        <v>1</v>
      </c>
    </row>
    <row r="204" spans="1:25" x14ac:dyDescent="0.3">
      <c r="A204" s="2">
        <v>228</v>
      </c>
      <c r="B204" s="2">
        <v>16</v>
      </c>
      <c r="C204" s="2" t="s">
        <v>323</v>
      </c>
      <c r="D204" s="4">
        <v>4</v>
      </c>
      <c r="E204" s="15">
        <f>Tabla_Sala[[#This Row],[Hora de Salida]]</f>
        <v>45018.168055555558</v>
      </c>
      <c r="F204" s="16">
        <v>45018.069444444445</v>
      </c>
      <c r="G204" s="16">
        <v>45018.168055555558</v>
      </c>
      <c r="H204" s="16">
        <f>IF(Tabla_Sala[[#This Row],[Estado de la Mesa]]="Ocupada",(Tabla_Sala[[#This Row],[Hora de Salida]]-Tabla_Sala[[#This Row],[Hora de Llegada]]) + 15/1440, Tabla_Sala[[#This Row],[Hora de Salida]]-Tabla_Sala[[#This Row],[Hora de Llegada]])</f>
        <v>0.10902777777907129</v>
      </c>
      <c r="I204" s="16">
        <f>SUMIFS(Tabla_cocina[minutos preparacion],Tabla_cocina[Numero de Orden],Tabla_Sala[[#This Row],[Número de Orden]])</f>
        <v>2.4305555555555556E-2</v>
      </c>
      <c r="J204" s="16">
        <f>IF(Tabla_Sala[[#This Row],[Tiempo de Permanencia]]-Tabla_Sala[[#This Row],[Tiempo Preparacion]] &gt; 0, Tabla_Sala[[#This Row],[Tiempo de Permanencia]]-Tabla_Sala[[#This Row],[Tiempo Preparacion]], 0)</f>
        <v>8.4722222223515734E-2</v>
      </c>
      <c r="K204" s="2" t="s">
        <v>109</v>
      </c>
      <c r="L204" s="2" t="s">
        <v>40</v>
      </c>
      <c r="M204" s="2" t="s">
        <v>47</v>
      </c>
      <c r="N204" s="5">
        <v>10.66</v>
      </c>
      <c r="O204" s="2" t="s">
        <v>55</v>
      </c>
      <c r="P204" s="7">
        <f>SUMIFS(Tabla_cocina[Ganancia Bruta],Tabla_cocina[Numero de Orden],Tabla_Sala[[#This Row],[Número de Orden]])</f>
        <v>69</v>
      </c>
      <c r="Q204" s="7">
        <f>Tabla_Sala[[#This Row],[Propina]]+Tabla_Sala[[#This Row],[Monto Total de la Cuenta]]</f>
        <v>79.66</v>
      </c>
      <c r="R204" t="str">
        <f t="shared" si="4"/>
        <v>Plato_14</v>
      </c>
      <c r="S204" s="2" t="s">
        <v>66</v>
      </c>
      <c r="T204" s="2" t="s">
        <v>22</v>
      </c>
      <c r="U204" s="2"/>
      <c r="X204" t="str" cm="1">
        <f t="array" ref="X204">_xlfn.CONCAT(_xlfn._xlws.FILTER(Tabla_cocina[Nombre del Plato], Tabla_cocina[Numero de Orden]=Tabla_Sala[[#This Row],[Número de Orden]]), "")</f>
        <v>Plato_14</v>
      </c>
      <c r="Y204" s="18" t="b">
        <f>IF(Tabla_Sala[[#This Row],[Tiempo de Degustacion]]&gt;0,TRUE,FALSE)</f>
        <v>1</v>
      </c>
    </row>
    <row r="205" spans="1:25" x14ac:dyDescent="0.3">
      <c r="A205" s="2">
        <v>149</v>
      </c>
      <c r="B205" s="2">
        <v>18</v>
      </c>
      <c r="C205" s="2" t="s">
        <v>253</v>
      </c>
      <c r="D205" s="4">
        <v>4</v>
      </c>
      <c r="E205" s="15">
        <f>Tabla_Sala[[#This Row],[Hora de Salida]]</f>
        <v>45018.201388888891</v>
      </c>
      <c r="F205" s="16">
        <v>45018.065972222219</v>
      </c>
      <c r="G205" s="16">
        <v>45018.201388888891</v>
      </c>
      <c r="H205" s="16">
        <f>IF(Tabla_Sala[[#This Row],[Estado de la Mesa]]="Ocupada",(Tabla_Sala[[#This Row],[Hora de Salida]]-Tabla_Sala[[#This Row],[Hora de Llegada]]) + 15/1440, Tabla_Sala[[#This Row],[Hora de Salida]]-Tabla_Sala[[#This Row],[Hora de Llegada]])</f>
        <v>0.14583333333818396</v>
      </c>
      <c r="I205" s="16">
        <f>SUMIFS(Tabla_cocina[minutos preparacion],Tabla_cocina[Numero de Orden],Tabla_Sala[[#This Row],[Número de Orden]])</f>
        <v>9.6527777777777768E-2</v>
      </c>
      <c r="J205" s="16">
        <f>IF(Tabla_Sala[[#This Row],[Tiempo de Permanencia]]-Tabla_Sala[[#This Row],[Tiempo Preparacion]] &gt; 0, Tabla_Sala[[#This Row],[Tiempo de Permanencia]]-Tabla_Sala[[#This Row],[Tiempo Preparacion]], 0)</f>
        <v>4.9305555560406195E-2</v>
      </c>
      <c r="K205" s="2" t="s">
        <v>115</v>
      </c>
      <c r="L205" s="2" t="s">
        <v>44</v>
      </c>
      <c r="M205" s="2" t="s">
        <v>47</v>
      </c>
      <c r="N205" s="5">
        <v>15.92</v>
      </c>
      <c r="O205" s="2" t="s">
        <v>55</v>
      </c>
      <c r="P205" s="7">
        <f>SUMIFS(Tabla_cocina[Ganancia Bruta],Tabla_cocina[Numero de Orden],Tabla_Sala[[#This Row],[Número de Orden]])</f>
        <v>226</v>
      </c>
      <c r="Q205" s="7">
        <f>Tabla_Sala[[#This Row],[Propina]]+Tabla_Sala[[#This Row],[Monto Total de la Cuenta]]</f>
        <v>241.92</v>
      </c>
      <c r="R205" t="str">
        <f t="shared" si="4"/>
        <v>Plato_18,  Plato_2,  Plato_4,  Plato_9</v>
      </c>
      <c r="S205" s="2" t="s">
        <v>49</v>
      </c>
      <c r="T205" s="2" t="s">
        <v>20</v>
      </c>
      <c r="U205" s="2" t="s">
        <v>79</v>
      </c>
      <c r="V205" s="2" t="s">
        <v>67</v>
      </c>
      <c r="W205" s="2" t="s">
        <v>75</v>
      </c>
      <c r="X205" t="str" cm="1">
        <f t="array" ref="X205">_xlfn.CONCAT(_xlfn._xlws.FILTER(Tabla_cocina[Nombre del Plato], Tabla_cocina[Numero de Orden]=Tabla_Sala[[#This Row],[Número de Orden]]), "")</f>
        <v>Plato_18Plato_2Plato_4Plato_9</v>
      </c>
      <c r="Y205" s="18" t="b">
        <f>IF(Tabla_Sala[[#This Row],[Tiempo de Degustacion]]&gt;0,TRUE,FALSE)</f>
        <v>1</v>
      </c>
    </row>
    <row r="206" spans="1:25" x14ac:dyDescent="0.3">
      <c r="A206" s="2">
        <v>163</v>
      </c>
      <c r="B206" s="2">
        <v>6</v>
      </c>
      <c r="C206" s="2" t="s">
        <v>266</v>
      </c>
      <c r="D206" s="4">
        <v>1</v>
      </c>
      <c r="E206" s="15">
        <f>Tabla_Sala[[#This Row],[Hora de Salida]]</f>
        <v>45018.17291666667</v>
      </c>
      <c r="F206" s="16">
        <v>45018.065972222219</v>
      </c>
      <c r="G206" s="16">
        <v>45018.17291666667</v>
      </c>
      <c r="H206" s="16">
        <f>IF(Tabla_Sala[[#This Row],[Estado de la Mesa]]="Ocupada",(Tabla_Sala[[#This Row],[Hora de Salida]]-Tabla_Sala[[#This Row],[Hora de Llegada]]) + 15/1440, Tabla_Sala[[#This Row],[Hora de Salida]]-Tabla_Sala[[#This Row],[Hora de Llegada]])</f>
        <v>0.11736111111774032</v>
      </c>
      <c r="I206" s="16">
        <f>SUMIFS(Tabla_cocina[minutos preparacion],Tabla_cocina[Numero de Orden],Tabla_Sala[[#This Row],[Número de Orden]])</f>
        <v>4.9305555555555547E-2</v>
      </c>
      <c r="J206" s="16">
        <f>IF(Tabla_Sala[[#This Row],[Tiempo de Permanencia]]-Tabla_Sala[[#This Row],[Tiempo Preparacion]] &gt; 0, Tabla_Sala[[#This Row],[Tiempo de Permanencia]]-Tabla_Sala[[#This Row],[Tiempo Preparacion]], 0)</f>
        <v>6.8055555562184775E-2</v>
      </c>
      <c r="K206" s="2" t="s">
        <v>115</v>
      </c>
      <c r="L206" s="2" t="s">
        <v>40</v>
      </c>
      <c r="M206" s="2" t="s">
        <v>47</v>
      </c>
      <c r="N206" s="5">
        <v>14.94</v>
      </c>
      <c r="O206" s="2" t="s">
        <v>55</v>
      </c>
      <c r="P206" s="7">
        <f>SUMIFS(Tabla_cocina[Ganancia Bruta],Tabla_cocina[Numero de Orden],Tabla_Sala[[#This Row],[Número de Orden]])</f>
        <v>271</v>
      </c>
      <c r="Q206" s="7">
        <f>Tabla_Sala[[#This Row],[Propina]]+Tabla_Sala[[#This Row],[Monto Total de la Cuenta]]</f>
        <v>285.94</v>
      </c>
      <c r="R206" t="str">
        <f t="shared" si="4"/>
        <v>Plato_17,  Plato_2,  Plato_11,  Plato_5</v>
      </c>
      <c r="S206" s="2" t="s">
        <v>70</v>
      </c>
      <c r="T206" s="2" t="s">
        <v>9</v>
      </c>
      <c r="U206" s="2" t="s">
        <v>79</v>
      </c>
      <c r="V206" s="2" t="s">
        <v>63</v>
      </c>
      <c r="W206" s="2" t="s">
        <v>78</v>
      </c>
      <c r="X206" t="str" cm="1">
        <f t="array" ref="X206">_xlfn.CONCAT(_xlfn._xlws.FILTER(Tabla_cocina[Nombre del Plato], Tabla_cocina[Numero de Orden]=Tabla_Sala[[#This Row],[Número de Orden]]), "")</f>
        <v>Plato_17Plato_2Plato_11Plato_5</v>
      </c>
      <c r="Y206" s="18" t="b">
        <f>IF(Tabla_Sala[[#This Row],[Tiempo de Degustacion]]&gt;0,TRUE,FALSE)</f>
        <v>1</v>
      </c>
    </row>
    <row r="207" spans="1:25" x14ac:dyDescent="0.3">
      <c r="A207" s="2">
        <v>128</v>
      </c>
      <c r="B207" s="2">
        <v>2</v>
      </c>
      <c r="C207" s="2" t="s">
        <v>233</v>
      </c>
      <c r="D207" s="4">
        <v>5</v>
      </c>
      <c r="E207" s="15">
        <f>Tabla_Sala[[#This Row],[Hora de Salida]]</f>
        <v>45018.144444444442</v>
      </c>
      <c r="F207" s="16">
        <v>45018.063194444447</v>
      </c>
      <c r="G207" s="16">
        <v>45018.144444444442</v>
      </c>
      <c r="H207" s="16">
        <f>IF(Tabla_Sala[[#This Row],[Estado de la Mesa]]="Ocupada",(Tabla_Sala[[#This Row],[Hora de Salida]]-Tabla_Sala[[#This Row],[Hora de Llegada]]) + 15/1440, Tabla_Sala[[#This Row],[Hora de Salida]]-Tabla_Sala[[#This Row],[Hora de Llegada]])</f>
        <v>9.1666666662301097E-2</v>
      </c>
      <c r="I207" s="16">
        <f>SUMIFS(Tabla_cocina[minutos preparacion],Tabla_cocina[Numero de Orden],Tabla_Sala[[#This Row],[Número de Orden]])</f>
        <v>0.11944444444444444</v>
      </c>
      <c r="J207" s="16">
        <f>IF(Tabla_Sala[[#This Row],[Tiempo de Permanencia]]-Tabla_Sala[[#This Row],[Tiempo Preparacion]] &gt; 0, Tabla_Sala[[#This Row],[Tiempo de Permanencia]]-Tabla_Sala[[#This Row],[Tiempo Preparacion]], 0)</f>
        <v>0</v>
      </c>
      <c r="K207" s="2" t="s">
        <v>113</v>
      </c>
      <c r="L207" s="2" t="s">
        <v>40</v>
      </c>
      <c r="M207" s="2" t="s">
        <v>45</v>
      </c>
      <c r="N207" s="5">
        <v>49.36</v>
      </c>
      <c r="O207" s="2" t="s">
        <v>55</v>
      </c>
      <c r="P207" s="7">
        <f>SUMIFS(Tabla_cocina[Ganancia Bruta],Tabla_cocina[Numero de Orden],Tabla_Sala[[#This Row],[Número de Orden]])</f>
        <v>239</v>
      </c>
      <c r="Q207" s="7">
        <f>Tabla_Sala[[#This Row],[Propina]]+Tabla_Sala[[#This Row],[Monto Total de la Cuenta]]</f>
        <v>288.36</v>
      </c>
      <c r="R207" t="str">
        <f t="shared" si="4"/>
        <v>Plato_1,  Plato_4,  Plato_7,  Plato_17</v>
      </c>
      <c r="S207" s="2" t="s">
        <v>61</v>
      </c>
      <c r="T207" s="2" t="s">
        <v>26</v>
      </c>
      <c r="U207" s="2" t="s">
        <v>67</v>
      </c>
      <c r="V207" s="2" t="s">
        <v>59</v>
      </c>
      <c r="W207" s="2" t="s">
        <v>50</v>
      </c>
      <c r="X207" t="str" cm="1">
        <f t="array" ref="X207">_xlfn.CONCAT(_xlfn._xlws.FILTER(Tabla_cocina[Nombre del Plato], Tabla_cocina[Numero de Orden]=Tabla_Sala[[#This Row],[Número de Orden]]), "")</f>
        <v>Plato_1Plato_4Plato_7Plato_17</v>
      </c>
      <c r="Y207" s="18" t="b">
        <f>IF(Tabla_Sala[[#This Row],[Tiempo de Degustacion]]&gt;0,TRUE,FALSE)</f>
        <v>0</v>
      </c>
    </row>
    <row r="208" spans="1:25" x14ac:dyDescent="0.3">
      <c r="A208" s="2">
        <v>190</v>
      </c>
      <c r="B208" s="2">
        <v>5</v>
      </c>
      <c r="C208" s="2" t="s">
        <v>253</v>
      </c>
      <c r="D208" s="4">
        <v>2</v>
      </c>
      <c r="E208" s="15">
        <f>Tabla_Sala[[#This Row],[Hora de Salida]]</f>
        <v>45018.140277777777</v>
      </c>
      <c r="F208" s="16">
        <v>45018.063194444447</v>
      </c>
      <c r="G208" s="16">
        <v>45018.140277777777</v>
      </c>
      <c r="H208" s="16">
        <f>IF(Tabla_Sala[[#This Row],[Estado de la Mesa]]="Ocupada",(Tabla_Sala[[#This Row],[Hora de Salida]]-Tabla_Sala[[#This Row],[Hora de Llegada]]) + 15/1440, Tabla_Sala[[#This Row],[Hora de Salida]]-Tabla_Sala[[#This Row],[Hora de Llegada]])</f>
        <v>7.7083333329937886E-2</v>
      </c>
      <c r="I208" s="16">
        <f>SUMIFS(Tabla_cocina[minutos preparacion],Tabla_cocina[Numero de Orden],Tabla_Sala[[#This Row],[Número de Orden]])</f>
        <v>7.0833333333333331E-2</v>
      </c>
      <c r="J208" s="16">
        <f>IF(Tabla_Sala[[#This Row],[Tiempo de Permanencia]]-Tabla_Sala[[#This Row],[Tiempo Preparacion]] &gt; 0, Tabla_Sala[[#This Row],[Tiempo de Permanencia]]-Tabla_Sala[[#This Row],[Tiempo Preparacion]], 0)</f>
        <v>6.249999996604555E-3</v>
      </c>
      <c r="K208" s="2" t="s">
        <v>113</v>
      </c>
      <c r="L208" s="2" t="s">
        <v>40</v>
      </c>
      <c r="M208" s="2" t="s">
        <v>47</v>
      </c>
      <c r="N208" s="5">
        <v>38.880000000000003</v>
      </c>
      <c r="O208" s="2" t="s">
        <v>48</v>
      </c>
      <c r="P208" s="7">
        <f>SUMIFS(Tabla_cocina[Ganancia Bruta],Tabla_cocina[Numero de Orden],Tabla_Sala[[#This Row],[Número de Orden]])</f>
        <v>202</v>
      </c>
      <c r="Q208" s="7">
        <f>Tabla_Sala[[#This Row],[Propina]]+Tabla_Sala[[#This Row],[Monto Total de la Cuenta]]</f>
        <v>240.88</v>
      </c>
      <c r="R208" t="str">
        <f t="shared" si="4"/>
        <v>Plato_4,  Plato_20,  Plato_8,  Plato_14</v>
      </c>
      <c r="S208" s="2" t="s">
        <v>46</v>
      </c>
      <c r="T208" s="2" t="s">
        <v>24</v>
      </c>
      <c r="U208" s="2" t="s">
        <v>68</v>
      </c>
      <c r="V208" s="2" t="s">
        <v>62</v>
      </c>
      <c r="W208" s="2" t="s">
        <v>64</v>
      </c>
      <c r="X208" t="str" cm="1">
        <f t="array" ref="X208">_xlfn.CONCAT(_xlfn._xlws.FILTER(Tabla_cocina[Nombre del Plato], Tabla_cocina[Numero de Orden]=Tabla_Sala[[#This Row],[Número de Orden]]), "")</f>
        <v>Plato_4Plato_20Plato_8Plato_14</v>
      </c>
      <c r="Y208" s="18" t="b">
        <f>IF(Tabla_Sala[[#This Row],[Tiempo de Degustacion]]&gt;0,TRUE,FALSE)</f>
        <v>1</v>
      </c>
    </row>
    <row r="209" spans="1:25" x14ac:dyDescent="0.3">
      <c r="A209" s="2">
        <v>209</v>
      </c>
      <c r="B209" s="2">
        <v>9</v>
      </c>
      <c r="C209" s="2" t="s">
        <v>308</v>
      </c>
      <c r="D209" s="4">
        <v>6</v>
      </c>
      <c r="E209" s="15">
        <f>Tabla_Sala[[#This Row],[Hora de Salida]]</f>
        <v>45018.17083333333</v>
      </c>
      <c r="F209" s="16">
        <v>45018.063194444447</v>
      </c>
      <c r="G209" s="16">
        <v>45018.17083333333</v>
      </c>
      <c r="H209" s="16">
        <f>IF(Tabla_Sala[[#This Row],[Estado de la Mesa]]="Ocupada",(Tabla_Sala[[#This Row],[Hora de Salida]]-Tabla_Sala[[#This Row],[Hora de Llegada]]) + 15/1440, Tabla_Sala[[#This Row],[Hora de Salida]]-Tabla_Sala[[#This Row],[Hora de Llegada]])</f>
        <v>0.10763888888322981</v>
      </c>
      <c r="I209" s="16">
        <f>SUMIFS(Tabla_cocina[minutos preparacion],Tabla_cocina[Numero de Orden],Tabla_Sala[[#This Row],[Número de Orden]])</f>
        <v>0.11874999999999999</v>
      </c>
      <c r="J209" s="16">
        <f>IF(Tabla_Sala[[#This Row],[Tiempo de Permanencia]]-Tabla_Sala[[#This Row],[Tiempo Preparacion]] &gt; 0, Tabla_Sala[[#This Row],[Tiempo de Permanencia]]-Tabla_Sala[[#This Row],[Tiempo Preparacion]], 0)</f>
        <v>0</v>
      </c>
      <c r="K209" s="2" t="s">
        <v>111</v>
      </c>
      <c r="L209" s="2" t="s">
        <v>54</v>
      </c>
      <c r="M209" s="2" t="s">
        <v>45</v>
      </c>
      <c r="N209" s="5">
        <v>34.49</v>
      </c>
      <c r="O209" s="2" t="s">
        <v>42</v>
      </c>
      <c r="P209" s="7">
        <f>SUMIFS(Tabla_cocina[Ganancia Bruta],Tabla_cocina[Numero de Orden],Tabla_Sala[[#This Row],[Número de Orden]])</f>
        <v>214</v>
      </c>
      <c r="Q209" s="7">
        <f>Tabla_Sala[[#This Row],[Propina]]+Tabla_Sala[[#This Row],[Monto Total de la Cuenta]]</f>
        <v>248.49</v>
      </c>
      <c r="R209" t="str">
        <f t="shared" si="4"/>
        <v>Plato_14,  Plato_18,  Plato_1,  Plato_10</v>
      </c>
      <c r="S209" s="2" t="s">
        <v>58</v>
      </c>
      <c r="T209" s="2" t="s">
        <v>22</v>
      </c>
      <c r="U209" s="2" t="s">
        <v>74</v>
      </c>
      <c r="V209" s="2" t="s">
        <v>71</v>
      </c>
      <c r="W209" s="2" t="s">
        <v>69</v>
      </c>
      <c r="X209" t="str" cm="1">
        <f t="array" ref="X209">_xlfn.CONCAT(_xlfn._xlws.FILTER(Tabla_cocina[Nombre del Plato], Tabla_cocina[Numero de Orden]=Tabla_Sala[[#This Row],[Número de Orden]]), "")</f>
        <v>Plato_14Plato_18Plato_1Plato_10</v>
      </c>
      <c r="Y209" s="18" t="b">
        <f>IF(Tabla_Sala[[#This Row],[Tiempo de Degustacion]]&gt;0,TRUE,FALSE)</f>
        <v>0</v>
      </c>
    </row>
    <row r="210" spans="1:25" x14ac:dyDescent="0.3">
      <c r="A210" s="2">
        <v>175</v>
      </c>
      <c r="B210" s="2">
        <v>14</v>
      </c>
      <c r="C210" s="2" t="s">
        <v>194</v>
      </c>
      <c r="D210" s="4">
        <v>3</v>
      </c>
      <c r="E210" s="15">
        <f>Tabla_Sala[[#This Row],[Hora de Salida]]</f>
        <v>45018.12777777778</v>
      </c>
      <c r="F210" s="16">
        <v>45018.060416666667</v>
      </c>
      <c r="G210" s="16">
        <v>45018.12777777778</v>
      </c>
      <c r="H210" s="16">
        <f>IF(Tabla_Sala[[#This Row],[Estado de la Mesa]]="Ocupada",(Tabla_Sala[[#This Row],[Hora de Salida]]-Tabla_Sala[[#This Row],[Hora de Llegada]]) + 15/1440, Tabla_Sala[[#This Row],[Hora de Salida]]-Tabla_Sala[[#This Row],[Hora de Llegada]])</f>
        <v>6.7361111112404615E-2</v>
      </c>
      <c r="I210" s="16">
        <f>SUMIFS(Tabla_cocina[minutos preparacion],Tabla_cocina[Numero de Orden],Tabla_Sala[[#This Row],[Número de Orden]])</f>
        <v>3.2638888888888891E-2</v>
      </c>
      <c r="J210" s="16">
        <f>IF(Tabla_Sala[[#This Row],[Tiempo de Permanencia]]-Tabla_Sala[[#This Row],[Tiempo Preparacion]] &gt; 0, Tabla_Sala[[#This Row],[Tiempo de Permanencia]]-Tabla_Sala[[#This Row],[Tiempo Preparacion]], 0)</f>
        <v>3.4722222223515724E-2</v>
      </c>
      <c r="K210" s="2" t="s">
        <v>109</v>
      </c>
      <c r="L210" s="2" t="s">
        <v>40</v>
      </c>
      <c r="M210" s="2" t="s">
        <v>47</v>
      </c>
      <c r="N210" s="5">
        <v>27.94</v>
      </c>
      <c r="O210" s="2" t="s">
        <v>42</v>
      </c>
      <c r="P210" s="7">
        <f>SUMIFS(Tabla_cocina[Ganancia Bruta],Tabla_cocina[Numero de Orden],Tabla_Sala[[#This Row],[Número de Orden]])</f>
        <v>144</v>
      </c>
      <c r="Q210" s="7">
        <f>Tabla_Sala[[#This Row],[Propina]]+Tabla_Sala[[#This Row],[Monto Total de la Cuenta]]</f>
        <v>171.94</v>
      </c>
      <c r="R210" t="str">
        <f t="shared" si="4"/>
        <v>Plato_15,  Plato_7</v>
      </c>
      <c r="S210" s="2" t="s">
        <v>46</v>
      </c>
      <c r="T210" s="2" t="s">
        <v>18</v>
      </c>
      <c r="U210" s="2" t="s">
        <v>59</v>
      </c>
      <c r="X210" t="str" cm="1">
        <f t="array" ref="X210">_xlfn.CONCAT(_xlfn._xlws.FILTER(Tabla_cocina[Nombre del Plato], Tabla_cocina[Numero de Orden]=Tabla_Sala[[#This Row],[Número de Orden]]), "")</f>
        <v>Plato_15Plato_7</v>
      </c>
      <c r="Y210" s="18" t="b">
        <f>IF(Tabla_Sala[[#This Row],[Tiempo de Degustacion]]&gt;0,TRUE,FALSE)</f>
        <v>1</v>
      </c>
    </row>
    <row r="211" spans="1:25" x14ac:dyDescent="0.3">
      <c r="A211" s="2">
        <v>132</v>
      </c>
      <c r="B211" s="2">
        <v>9</v>
      </c>
      <c r="C211" s="2" t="s">
        <v>236</v>
      </c>
      <c r="D211" s="4">
        <v>2</v>
      </c>
      <c r="E211" s="15">
        <f>Tabla_Sala[[#This Row],[Hora de Salida]]</f>
        <v>45018.113194444442</v>
      </c>
      <c r="F211" s="16">
        <v>45018.05972222222</v>
      </c>
      <c r="G211" s="16">
        <v>45018.113194444442</v>
      </c>
      <c r="H211" s="16">
        <f>IF(Tabla_Sala[[#This Row],[Estado de la Mesa]]="Ocupada",(Tabla_Sala[[#This Row],[Hora de Salida]]-Tabla_Sala[[#This Row],[Hora de Llegada]]) + 15/1440, Tabla_Sala[[#This Row],[Hora de Salida]]-Tabla_Sala[[#This Row],[Hora de Llegada]])</f>
        <v>5.3472222221898846E-2</v>
      </c>
      <c r="I211" s="16">
        <f>SUMIFS(Tabla_cocina[minutos preparacion],Tabla_cocina[Numero de Orden],Tabla_Sala[[#This Row],[Número de Orden]])</f>
        <v>7.0833333333333331E-2</v>
      </c>
      <c r="J211" s="16">
        <f>IF(Tabla_Sala[[#This Row],[Tiempo de Permanencia]]-Tabla_Sala[[#This Row],[Tiempo Preparacion]] &gt; 0, Tabla_Sala[[#This Row],[Tiempo de Permanencia]]-Tabla_Sala[[#This Row],[Tiempo Preparacion]], 0)</f>
        <v>0</v>
      </c>
      <c r="K211" s="2" t="s">
        <v>109</v>
      </c>
      <c r="L211" s="2" t="s">
        <v>54</v>
      </c>
      <c r="M211" s="2" t="s">
        <v>41</v>
      </c>
      <c r="N211" s="5">
        <v>30.96</v>
      </c>
      <c r="O211" s="2" t="s">
        <v>42</v>
      </c>
      <c r="P211" s="7">
        <f>SUMIFS(Tabla_cocina[Ganancia Bruta],Tabla_cocina[Numero de Orden],Tabla_Sala[[#This Row],[Número de Orden]])</f>
        <v>206</v>
      </c>
      <c r="Q211" s="7">
        <f>Tabla_Sala[[#This Row],[Propina]]+Tabla_Sala[[#This Row],[Monto Total de la Cuenta]]</f>
        <v>236.96</v>
      </c>
      <c r="R211" t="str">
        <f t="shared" si="4"/>
        <v>Plato_14,  Plato_19,  Plato_13,  Plato_8</v>
      </c>
      <c r="S211" s="2" t="s">
        <v>58</v>
      </c>
      <c r="T211" s="2" t="s">
        <v>22</v>
      </c>
      <c r="U211" s="2" t="s">
        <v>51</v>
      </c>
      <c r="V211" s="2" t="s">
        <v>65</v>
      </c>
      <c r="W211" s="2" t="s">
        <v>62</v>
      </c>
      <c r="X211" t="str" cm="1">
        <f t="array" ref="X211">_xlfn.CONCAT(_xlfn._xlws.FILTER(Tabla_cocina[Nombre del Plato], Tabla_cocina[Numero de Orden]=Tabla_Sala[[#This Row],[Número de Orden]]), "")</f>
        <v>Plato_14Plato_19Plato_13Plato_8</v>
      </c>
      <c r="Y211" s="18" t="b">
        <f>IF(Tabla_Sala[[#This Row],[Tiempo de Degustacion]]&gt;0,TRUE,FALSE)</f>
        <v>0</v>
      </c>
    </row>
    <row r="212" spans="1:25" x14ac:dyDescent="0.3">
      <c r="A212" s="2">
        <v>122</v>
      </c>
      <c r="B212" s="2">
        <v>6</v>
      </c>
      <c r="C212" s="2" t="s">
        <v>227</v>
      </c>
      <c r="D212" s="4">
        <v>6</v>
      </c>
      <c r="E212" s="15">
        <f>Tabla_Sala[[#This Row],[Hora de Salida]]</f>
        <v>45018.116666666669</v>
      </c>
      <c r="F212" s="16">
        <v>45018.057638888888</v>
      </c>
      <c r="G212" s="16">
        <v>45018.116666666669</v>
      </c>
      <c r="H212" s="16">
        <f>IF(Tabla_Sala[[#This Row],[Estado de la Mesa]]="Ocupada",(Tabla_Sala[[#This Row],[Hora de Salida]]-Tabla_Sala[[#This Row],[Hora de Llegada]]) + 15/1440, Tabla_Sala[[#This Row],[Hora de Salida]]-Tabla_Sala[[#This Row],[Hora de Llegada]])</f>
        <v>6.9444444447678208E-2</v>
      </c>
      <c r="I212" s="16">
        <f>SUMIFS(Tabla_cocina[minutos preparacion],Tabla_cocina[Numero de Orden],Tabla_Sala[[#This Row],[Número de Orden]])</f>
        <v>2.2222222222222223E-2</v>
      </c>
      <c r="J212" s="16">
        <f>IF(Tabla_Sala[[#This Row],[Tiempo de Permanencia]]-Tabla_Sala[[#This Row],[Tiempo Preparacion]] &gt; 0, Tabla_Sala[[#This Row],[Tiempo de Permanencia]]-Tabla_Sala[[#This Row],[Tiempo Preparacion]], 0)</f>
        <v>4.7222222225455981E-2</v>
      </c>
      <c r="K212" s="2" t="s">
        <v>111</v>
      </c>
      <c r="L212" s="2" t="s">
        <v>40</v>
      </c>
      <c r="M212" s="2" t="s">
        <v>41</v>
      </c>
      <c r="N212" s="5">
        <v>20.38</v>
      </c>
      <c r="O212" s="2" t="s">
        <v>55</v>
      </c>
      <c r="P212" s="7">
        <f>SUMIFS(Tabla_cocina[Ganancia Bruta],Tabla_cocina[Numero de Orden],Tabla_Sala[[#This Row],[Número de Orden]])</f>
        <v>105</v>
      </c>
      <c r="Q212" s="7">
        <f>Tabla_Sala[[#This Row],[Propina]]+Tabla_Sala[[#This Row],[Monto Total de la Cuenta]]</f>
        <v>125.38</v>
      </c>
      <c r="R212" t="str">
        <f t="shared" si="4"/>
        <v>Plato_8</v>
      </c>
      <c r="S212" s="2" t="s">
        <v>46</v>
      </c>
      <c r="T212" s="2" t="s">
        <v>17</v>
      </c>
      <c r="U212" s="2"/>
      <c r="X212" t="str" cm="1">
        <f t="array" ref="X212">_xlfn.CONCAT(_xlfn._xlws.FILTER(Tabla_cocina[Nombre del Plato], Tabla_cocina[Numero de Orden]=Tabla_Sala[[#This Row],[Número de Orden]]), "")</f>
        <v>Plato_8</v>
      </c>
      <c r="Y212" s="18" t="b">
        <f>IF(Tabla_Sala[[#This Row],[Tiempo de Degustacion]]&gt;0,TRUE,FALSE)</f>
        <v>1</v>
      </c>
    </row>
    <row r="213" spans="1:25" x14ac:dyDescent="0.3">
      <c r="A213" s="2">
        <v>260</v>
      </c>
      <c r="B213" s="2">
        <v>20</v>
      </c>
      <c r="C213" s="2" t="s">
        <v>347</v>
      </c>
      <c r="D213" s="4">
        <v>6</v>
      </c>
      <c r="E213" s="15">
        <f>Tabla_Sala[[#This Row],[Hora de Salida]]</f>
        <v>45018.193055555559</v>
      </c>
      <c r="F213" s="16">
        <v>45018.057638888888</v>
      </c>
      <c r="G213" s="16">
        <v>45018.193055555559</v>
      </c>
      <c r="H213" s="16">
        <f>IF(Tabla_Sala[[#This Row],[Estado de la Mesa]]="Ocupada",(Tabla_Sala[[#This Row],[Hora de Salida]]-Tabla_Sala[[#This Row],[Hora de Llegada]]) + 15/1440, Tabla_Sala[[#This Row],[Hora de Salida]]-Tabla_Sala[[#This Row],[Hora de Llegada]])</f>
        <v>0.14583333333818396</v>
      </c>
      <c r="I213" s="16">
        <f>SUMIFS(Tabla_cocina[minutos preparacion],Tabla_cocina[Numero de Orden],Tabla_Sala[[#This Row],[Número de Orden]])</f>
        <v>3.4027777777777775E-2</v>
      </c>
      <c r="J213" s="16">
        <f>IF(Tabla_Sala[[#This Row],[Tiempo de Permanencia]]-Tabla_Sala[[#This Row],[Tiempo Preparacion]] &gt; 0, Tabla_Sala[[#This Row],[Tiempo de Permanencia]]-Tabla_Sala[[#This Row],[Tiempo Preparacion]], 0)</f>
        <v>0.11180555556040619</v>
      </c>
      <c r="K213" s="2" t="s">
        <v>115</v>
      </c>
      <c r="L213" s="2" t="s">
        <v>40</v>
      </c>
      <c r="M213" s="2" t="s">
        <v>45</v>
      </c>
      <c r="N213" s="5">
        <v>47.55</v>
      </c>
      <c r="O213" s="2" t="s">
        <v>55</v>
      </c>
      <c r="P213" s="7">
        <f>SUMIFS(Tabla_cocina[Ganancia Bruta],Tabla_cocina[Numero de Orden],Tabla_Sala[[#This Row],[Número de Orden]])</f>
        <v>69</v>
      </c>
      <c r="Q213" s="7">
        <f>Tabla_Sala[[#This Row],[Propina]]+Tabla_Sala[[#This Row],[Monto Total de la Cuenta]]</f>
        <v>116.55</v>
      </c>
      <c r="R213" t="str">
        <f t="shared" si="4"/>
        <v>Plato_14</v>
      </c>
      <c r="S213" s="2" t="s">
        <v>61</v>
      </c>
      <c r="T213" s="2" t="s">
        <v>22</v>
      </c>
      <c r="U213" s="2"/>
      <c r="X213" t="str" cm="1">
        <f t="array" ref="X213">_xlfn.CONCAT(_xlfn._xlws.FILTER(Tabla_cocina[Nombre del Plato], Tabla_cocina[Numero de Orden]=Tabla_Sala[[#This Row],[Número de Orden]]), "")</f>
        <v>Plato_14</v>
      </c>
      <c r="Y213" s="18" t="b">
        <f>IF(Tabla_Sala[[#This Row],[Tiempo de Degustacion]]&gt;0,TRUE,FALSE)</f>
        <v>1</v>
      </c>
    </row>
    <row r="214" spans="1:25" x14ac:dyDescent="0.3">
      <c r="A214" s="2">
        <v>137</v>
      </c>
      <c r="B214" s="2">
        <v>13</v>
      </c>
      <c r="C214" s="2" t="s">
        <v>241</v>
      </c>
      <c r="D214" s="4">
        <v>3</v>
      </c>
      <c r="E214" s="15">
        <f>Tabla_Sala[[#This Row],[Hora de Salida]]</f>
        <v>45018.174305555556</v>
      </c>
      <c r="F214" s="16">
        <v>45018.056250000001</v>
      </c>
      <c r="G214" s="16">
        <v>45018.174305555556</v>
      </c>
      <c r="H214" s="16">
        <f>IF(Tabla_Sala[[#This Row],[Estado de la Mesa]]="Ocupada",(Tabla_Sala[[#This Row],[Hora de Salida]]-Tabla_Sala[[#This Row],[Hora de Llegada]]) + 15/1440, Tabla_Sala[[#This Row],[Hora de Salida]]-Tabla_Sala[[#This Row],[Hora de Llegada]])</f>
        <v>0.12847222222141377</v>
      </c>
      <c r="I214" s="16">
        <f>SUMIFS(Tabla_cocina[minutos preparacion],Tabla_cocina[Numero de Orden],Tabla_Sala[[#This Row],[Número de Orden]])</f>
        <v>2.8472222222222222E-2</v>
      </c>
      <c r="J214" s="16">
        <f>IF(Tabla_Sala[[#This Row],[Tiempo de Permanencia]]-Tabla_Sala[[#This Row],[Tiempo Preparacion]] &gt; 0, Tabla_Sala[[#This Row],[Tiempo de Permanencia]]-Tabla_Sala[[#This Row],[Tiempo Preparacion]], 0)</f>
        <v>9.9999999999191555E-2</v>
      </c>
      <c r="K214" s="2" t="s">
        <v>117</v>
      </c>
      <c r="L214" s="2" t="s">
        <v>44</v>
      </c>
      <c r="M214" s="2" t="s">
        <v>47</v>
      </c>
      <c r="N214" s="5">
        <v>12.4</v>
      </c>
      <c r="O214" s="2" t="s">
        <v>55</v>
      </c>
      <c r="P214" s="7">
        <f>SUMIFS(Tabla_cocina[Ganancia Bruta],Tabla_cocina[Numero de Orden],Tabla_Sala[[#This Row],[Número de Orden]])</f>
        <v>63</v>
      </c>
      <c r="Q214" s="7">
        <f>Tabla_Sala[[#This Row],[Propina]]+Tabla_Sala[[#This Row],[Monto Total de la Cuenta]]</f>
        <v>75.400000000000006</v>
      </c>
      <c r="R214" t="str">
        <f t="shared" si="4"/>
        <v>Plato_13</v>
      </c>
      <c r="S214" s="2" t="s">
        <v>46</v>
      </c>
      <c r="T214" s="2" t="s">
        <v>23</v>
      </c>
      <c r="U214" s="2"/>
      <c r="X214" t="str" cm="1">
        <f t="array" ref="X214">_xlfn.CONCAT(_xlfn._xlws.FILTER(Tabla_cocina[Nombre del Plato], Tabla_cocina[Numero de Orden]=Tabla_Sala[[#This Row],[Número de Orden]]), "")</f>
        <v>Plato_13</v>
      </c>
      <c r="Y214" s="18" t="b">
        <f>IF(Tabla_Sala[[#This Row],[Tiempo de Degustacion]]&gt;0,TRUE,FALSE)</f>
        <v>1</v>
      </c>
    </row>
    <row r="215" spans="1:25" x14ac:dyDescent="0.3">
      <c r="A215" s="2">
        <v>251</v>
      </c>
      <c r="B215" s="2">
        <v>12</v>
      </c>
      <c r="C215" s="2" t="s">
        <v>339</v>
      </c>
      <c r="D215" s="4">
        <v>6</v>
      </c>
      <c r="E215" s="15">
        <f>Tabla_Sala[[#This Row],[Hora de Salida]]</f>
        <v>45018.183333333334</v>
      </c>
      <c r="F215" s="16">
        <v>45018.055555555555</v>
      </c>
      <c r="G215" s="16">
        <v>45018.183333333334</v>
      </c>
      <c r="H215" s="16">
        <f>IF(Tabla_Sala[[#This Row],[Estado de la Mesa]]="Ocupada",(Tabla_Sala[[#This Row],[Hora de Salida]]-Tabla_Sala[[#This Row],[Hora de Llegada]]) + 15/1440, Tabla_Sala[[#This Row],[Hora de Salida]]-Tabla_Sala[[#This Row],[Hora de Llegada]])</f>
        <v>0.138194444446223</v>
      </c>
      <c r="I215" s="16">
        <f>SUMIFS(Tabla_cocina[minutos preparacion],Tabla_cocina[Numero de Orden],Tabla_Sala[[#This Row],[Número de Orden]])</f>
        <v>8.4722222222222227E-2</v>
      </c>
      <c r="J215" s="16">
        <f>IF(Tabla_Sala[[#This Row],[Tiempo de Permanencia]]-Tabla_Sala[[#This Row],[Tiempo Preparacion]] &gt; 0, Tabla_Sala[[#This Row],[Tiempo de Permanencia]]-Tabla_Sala[[#This Row],[Tiempo Preparacion]], 0)</f>
        <v>5.3472222224000776E-2</v>
      </c>
      <c r="K215" s="2" t="s">
        <v>111</v>
      </c>
      <c r="L215" s="2" t="s">
        <v>40</v>
      </c>
      <c r="M215" s="2" t="s">
        <v>47</v>
      </c>
      <c r="N215" s="5">
        <v>13.69</v>
      </c>
      <c r="O215" s="2" t="s">
        <v>55</v>
      </c>
      <c r="P215" s="7">
        <f>SUMIFS(Tabla_cocina[Ganancia Bruta],Tabla_cocina[Numero de Orden],Tabla_Sala[[#This Row],[Número de Orden]])</f>
        <v>109</v>
      </c>
      <c r="Q215" s="7">
        <f>Tabla_Sala[[#This Row],[Propina]]+Tabla_Sala[[#This Row],[Monto Total de la Cuenta]]</f>
        <v>122.69</v>
      </c>
      <c r="R215" t="str">
        <f t="shared" si="4"/>
        <v>Plato_10,  Plato_5,  Plato_14,  Plato_12</v>
      </c>
      <c r="S215" s="2" t="s">
        <v>61</v>
      </c>
      <c r="T215" s="2" t="s">
        <v>25</v>
      </c>
      <c r="U215" s="2" t="s">
        <v>78</v>
      </c>
      <c r="V215" s="2" t="s">
        <v>64</v>
      </c>
      <c r="W215" s="2" t="s">
        <v>60</v>
      </c>
      <c r="X215" t="str" cm="1">
        <f t="array" ref="X215">_xlfn.CONCAT(_xlfn._xlws.FILTER(Tabla_cocina[Nombre del Plato], Tabla_cocina[Numero de Orden]=Tabla_Sala[[#This Row],[Número de Orden]]), "")</f>
        <v>Plato_10Plato_5Plato_14Plato_12</v>
      </c>
      <c r="Y215" s="18" t="b">
        <f>IF(Tabla_Sala[[#This Row],[Tiempo de Degustacion]]&gt;0,TRUE,FALSE)</f>
        <v>1</v>
      </c>
    </row>
    <row r="216" spans="1:25" x14ac:dyDescent="0.3">
      <c r="A216" s="2">
        <v>167</v>
      </c>
      <c r="B216" s="2">
        <v>5</v>
      </c>
      <c r="C216" s="2" t="s">
        <v>270</v>
      </c>
      <c r="D216" s="4">
        <v>6</v>
      </c>
      <c r="E216" s="15">
        <f>Tabla_Sala[[#This Row],[Hora de Salida]]</f>
        <v>45018.115277777775</v>
      </c>
      <c r="F216" s="16">
        <v>45018.054861111108</v>
      </c>
      <c r="G216" s="16">
        <v>45018.115277777775</v>
      </c>
      <c r="H216" s="16">
        <f>IF(Tabla_Sala[[#This Row],[Estado de la Mesa]]="Ocupada",(Tabla_Sala[[#This Row],[Hora de Salida]]-Tabla_Sala[[#This Row],[Hora de Llegada]]) + 15/1440, Tabla_Sala[[#This Row],[Hora de Salida]]-Tabla_Sala[[#This Row],[Hora de Llegada]])</f>
        <v>6.0416666667151731E-2</v>
      </c>
      <c r="I216" s="16">
        <f>SUMIFS(Tabla_cocina[minutos preparacion],Tabla_cocina[Numero de Orden],Tabla_Sala[[#This Row],[Número de Orden]])</f>
        <v>5.2777777777777785E-2</v>
      </c>
      <c r="J216" s="16">
        <f>IF(Tabla_Sala[[#This Row],[Tiempo de Permanencia]]-Tabla_Sala[[#This Row],[Tiempo Preparacion]] &gt; 0, Tabla_Sala[[#This Row],[Tiempo de Permanencia]]-Tabla_Sala[[#This Row],[Tiempo Preparacion]], 0)</f>
        <v>7.6388888893739459E-3</v>
      </c>
      <c r="K216" s="2" t="s">
        <v>113</v>
      </c>
      <c r="L216" s="2" t="s">
        <v>40</v>
      </c>
      <c r="M216" s="2" t="s">
        <v>41</v>
      </c>
      <c r="N216" s="5">
        <v>42.74</v>
      </c>
      <c r="O216" s="2" t="s">
        <v>42</v>
      </c>
      <c r="P216" s="7">
        <f>SUMIFS(Tabla_cocina[Ganancia Bruta],Tabla_cocina[Numero de Orden],Tabla_Sala[[#This Row],[Número de Orden]])</f>
        <v>152</v>
      </c>
      <c r="Q216" s="7">
        <f>Tabla_Sala[[#This Row],[Propina]]+Tabla_Sala[[#This Row],[Monto Total de la Cuenta]]</f>
        <v>194.74</v>
      </c>
      <c r="R216" t="str">
        <f t="shared" si="4"/>
        <v>Plato_12,  Plato_18,  Plato_17</v>
      </c>
      <c r="S216" s="2" t="s">
        <v>76</v>
      </c>
      <c r="T216" s="2" t="s">
        <v>16</v>
      </c>
      <c r="U216" s="2" t="s">
        <v>74</v>
      </c>
      <c r="V216" s="2" t="s">
        <v>50</v>
      </c>
      <c r="X216" t="str" cm="1">
        <f t="array" ref="X216">_xlfn.CONCAT(_xlfn._xlws.FILTER(Tabla_cocina[Nombre del Plato], Tabla_cocina[Numero de Orden]=Tabla_Sala[[#This Row],[Número de Orden]]), "")</f>
        <v>Plato_12Plato_18Plato_17</v>
      </c>
      <c r="Y216" s="18" t="b">
        <f>IF(Tabla_Sala[[#This Row],[Tiempo de Degustacion]]&gt;0,TRUE,FALSE)</f>
        <v>1</v>
      </c>
    </row>
    <row r="217" spans="1:25" x14ac:dyDescent="0.3">
      <c r="A217" s="2">
        <v>166</v>
      </c>
      <c r="B217" s="2">
        <v>12</v>
      </c>
      <c r="C217" s="2" t="s">
        <v>269</v>
      </c>
      <c r="D217" s="4">
        <v>1</v>
      </c>
      <c r="E217" s="15">
        <f>Tabla_Sala[[#This Row],[Hora de Salida]]</f>
        <v>45018.113888888889</v>
      </c>
      <c r="F217" s="16">
        <v>45018.054166666669</v>
      </c>
      <c r="G217" s="16">
        <v>45018.113888888889</v>
      </c>
      <c r="H217" s="16">
        <f>IF(Tabla_Sala[[#This Row],[Estado de la Mesa]]="Ocupada",(Tabla_Sala[[#This Row],[Hora de Salida]]-Tabla_Sala[[#This Row],[Hora de Llegada]]) + 15/1440, Tabla_Sala[[#This Row],[Hora de Salida]]-Tabla_Sala[[#This Row],[Hora de Llegada]])</f>
        <v>7.0138888887110326E-2</v>
      </c>
      <c r="I217" s="16">
        <f>SUMIFS(Tabla_cocina[minutos preparacion],Tabla_cocina[Numero de Orden],Tabla_Sala[[#This Row],[Número de Orden]])</f>
        <v>1.5277777777777777E-2</v>
      </c>
      <c r="J217" s="16">
        <f>IF(Tabla_Sala[[#This Row],[Tiempo de Permanencia]]-Tabla_Sala[[#This Row],[Tiempo Preparacion]] &gt; 0, Tabla_Sala[[#This Row],[Tiempo de Permanencia]]-Tabla_Sala[[#This Row],[Tiempo Preparacion]], 0)</f>
        <v>5.4861111109332547E-2</v>
      </c>
      <c r="K217" s="2" t="s">
        <v>117</v>
      </c>
      <c r="L217" s="2" t="s">
        <v>40</v>
      </c>
      <c r="M217" s="2" t="s">
        <v>45</v>
      </c>
      <c r="N217" s="5">
        <v>43.95</v>
      </c>
      <c r="O217" s="2" t="s">
        <v>55</v>
      </c>
      <c r="P217" s="7">
        <f>SUMIFS(Tabla_cocina[Ganancia Bruta],Tabla_cocina[Numero de Orden],Tabla_Sala[[#This Row],[Número de Orden]])</f>
        <v>46</v>
      </c>
      <c r="Q217" s="7">
        <f>Tabla_Sala[[#This Row],[Propina]]+Tabla_Sala[[#This Row],[Monto Total de la Cuenta]]</f>
        <v>89.95</v>
      </c>
      <c r="R217" t="str">
        <f t="shared" ref="R217:R248" si="5">_xlfn.TEXTJOIN(", ",TRUE,T217:W217)</f>
        <v>Plato_14</v>
      </c>
      <c r="S217" s="2" t="s">
        <v>53</v>
      </c>
      <c r="T217" s="2" t="s">
        <v>22</v>
      </c>
      <c r="U217" s="2"/>
      <c r="X217" t="str" cm="1">
        <f t="array" ref="X217">_xlfn.CONCAT(_xlfn._xlws.FILTER(Tabla_cocina[Nombre del Plato], Tabla_cocina[Numero de Orden]=Tabla_Sala[[#This Row],[Número de Orden]]), "")</f>
        <v>Plato_14</v>
      </c>
      <c r="Y217" s="18" t="b">
        <f>IF(Tabla_Sala[[#This Row],[Tiempo de Degustacion]]&gt;0,TRUE,FALSE)</f>
        <v>1</v>
      </c>
    </row>
    <row r="218" spans="1:25" x14ac:dyDescent="0.3">
      <c r="A218" s="2">
        <v>223</v>
      </c>
      <c r="B218" s="2">
        <v>19</v>
      </c>
      <c r="C218" s="2" t="s">
        <v>319</v>
      </c>
      <c r="D218" s="4">
        <v>2</v>
      </c>
      <c r="E218" s="15">
        <f>Tabla_Sala[[#This Row],[Hora de Salida]]</f>
        <v>45018.118055555555</v>
      </c>
      <c r="F218" s="16">
        <v>45018.052777777775</v>
      </c>
      <c r="G218" s="16">
        <v>45018.118055555555</v>
      </c>
      <c r="H218" s="16">
        <f>IF(Tabla_Sala[[#This Row],[Estado de la Mesa]]="Ocupada",(Tabla_Sala[[#This Row],[Hora de Salida]]-Tabla_Sala[[#This Row],[Hora de Llegada]]) + 15/1440, Tabla_Sala[[#This Row],[Hora de Salida]]-Tabla_Sala[[#This Row],[Hora de Llegada]])</f>
        <v>6.5277777779556345E-2</v>
      </c>
      <c r="I218" s="16">
        <f>SUMIFS(Tabla_cocina[minutos preparacion],Tabla_cocina[Numero de Orden],Tabla_Sala[[#This Row],[Número de Orden]])</f>
        <v>3.6805555555555557E-2</v>
      </c>
      <c r="J218" s="16">
        <f>IF(Tabla_Sala[[#This Row],[Tiempo de Permanencia]]-Tabla_Sala[[#This Row],[Tiempo Preparacion]] &gt; 0, Tabla_Sala[[#This Row],[Tiempo de Permanencia]]-Tabla_Sala[[#This Row],[Tiempo Preparacion]], 0)</f>
        <v>2.8472222224000789E-2</v>
      </c>
      <c r="K218" s="2" t="s">
        <v>115</v>
      </c>
      <c r="L218" s="2" t="s">
        <v>54</v>
      </c>
      <c r="M218" s="2" t="s">
        <v>47</v>
      </c>
      <c r="N218" s="5">
        <v>49.62</v>
      </c>
      <c r="O218" s="2" t="s">
        <v>42</v>
      </c>
      <c r="P218" s="7">
        <f>SUMIFS(Tabla_cocina[Ganancia Bruta],Tabla_cocina[Numero de Orden],Tabla_Sala[[#This Row],[Número de Orden]])</f>
        <v>32</v>
      </c>
      <c r="Q218" s="7">
        <f>Tabla_Sala[[#This Row],[Propina]]+Tabla_Sala[[#This Row],[Monto Total de la Cuenta]]</f>
        <v>81.62</v>
      </c>
      <c r="R218" t="str">
        <f t="shared" si="5"/>
        <v>Plato_15</v>
      </c>
      <c r="S218" s="2" t="s">
        <v>76</v>
      </c>
      <c r="T218" s="2" t="s">
        <v>18</v>
      </c>
      <c r="U218" s="2"/>
      <c r="X218" t="str" cm="1">
        <f t="array" ref="X218">_xlfn.CONCAT(_xlfn._xlws.FILTER(Tabla_cocina[Nombre del Plato], Tabla_cocina[Numero de Orden]=Tabla_Sala[[#This Row],[Número de Orden]]), "")</f>
        <v>Plato_15</v>
      </c>
      <c r="Y218" s="18" t="b">
        <f>IF(Tabla_Sala[[#This Row],[Tiempo de Degustacion]]&gt;0,TRUE,FALSE)</f>
        <v>1</v>
      </c>
    </row>
    <row r="219" spans="1:25" x14ac:dyDescent="0.3">
      <c r="A219" s="2">
        <v>152</v>
      </c>
      <c r="B219" s="2">
        <v>5</v>
      </c>
      <c r="C219" s="2" t="s">
        <v>256</v>
      </c>
      <c r="D219" s="4">
        <v>6</v>
      </c>
      <c r="E219" s="15">
        <f>Tabla_Sala[[#This Row],[Hora de Salida]]</f>
        <v>45018.119444444441</v>
      </c>
      <c r="F219" s="16">
        <v>45018.051388888889</v>
      </c>
      <c r="G219" s="16">
        <v>45018.119444444441</v>
      </c>
      <c r="H219" s="16">
        <f>IF(Tabla_Sala[[#This Row],[Estado de la Mesa]]="Ocupada",(Tabla_Sala[[#This Row],[Hora de Salida]]-Tabla_Sala[[#This Row],[Hora de Llegada]]) + 15/1440, Tabla_Sala[[#This Row],[Hora de Salida]]-Tabla_Sala[[#This Row],[Hora de Llegada]])</f>
        <v>6.8055555551836733E-2</v>
      </c>
      <c r="I219" s="16">
        <f>SUMIFS(Tabla_cocina[minutos preparacion],Tabla_cocina[Numero de Orden],Tabla_Sala[[#This Row],[Número de Orden]])</f>
        <v>8.3333333333333332E-3</v>
      </c>
      <c r="J219" s="16">
        <f>IF(Tabla_Sala[[#This Row],[Tiempo de Permanencia]]-Tabla_Sala[[#This Row],[Tiempo Preparacion]] &gt; 0, Tabla_Sala[[#This Row],[Tiempo de Permanencia]]-Tabla_Sala[[#This Row],[Tiempo Preparacion]], 0)</f>
        <v>5.9722222218503401E-2</v>
      </c>
      <c r="K219" s="2" t="s">
        <v>117</v>
      </c>
      <c r="L219" s="2" t="s">
        <v>40</v>
      </c>
      <c r="M219" s="2" t="s">
        <v>41</v>
      </c>
      <c r="N219" s="5">
        <v>25.57</v>
      </c>
      <c r="O219" s="2" t="s">
        <v>42</v>
      </c>
      <c r="P219" s="7">
        <f>SUMIFS(Tabla_cocina[Ganancia Bruta],Tabla_cocina[Numero de Orden],Tabla_Sala[[#This Row],[Número de Orden]])</f>
        <v>56</v>
      </c>
      <c r="Q219" s="7">
        <f>Tabla_Sala[[#This Row],[Propina]]+Tabla_Sala[[#This Row],[Monto Total de la Cuenta]]</f>
        <v>81.569999999999993</v>
      </c>
      <c r="R219" t="str">
        <f t="shared" si="5"/>
        <v>Plato_16</v>
      </c>
      <c r="S219" s="2" t="s">
        <v>66</v>
      </c>
      <c r="T219" s="2" t="s">
        <v>15</v>
      </c>
      <c r="U219" s="2"/>
      <c r="X219" t="str" cm="1">
        <f t="array" ref="X219">_xlfn.CONCAT(_xlfn._xlws.FILTER(Tabla_cocina[Nombre del Plato], Tabla_cocina[Numero de Orden]=Tabla_Sala[[#This Row],[Número de Orden]]), "")</f>
        <v>Plato_16</v>
      </c>
      <c r="Y219" s="18" t="b">
        <f>IF(Tabla_Sala[[#This Row],[Tiempo de Degustacion]]&gt;0,TRUE,FALSE)</f>
        <v>1</v>
      </c>
    </row>
    <row r="220" spans="1:25" x14ac:dyDescent="0.3">
      <c r="A220" s="2">
        <v>231</v>
      </c>
      <c r="B220" s="2">
        <v>8</v>
      </c>
      <c r="C220" s="2" t="s">
        <v>325</v>
      </c>
      <c r="D220" s="4">
        <v>2</v>
      </c>
      <c r="E220" s="15">
        <f>Tabla_Sala[[#This Row],[Hora de Salida]]</f>
        <v>45018.131944444445</v>
      </c>
      <c r="F220" s="16">
        <v>45018.05</v>
      </c>
      <c r="G220" s="16">
        <v>45018.131944444445</v>
      </c>
      <c r="H220" s="16">
        <f>IF(Tabla_Sala[[#This Row],[Estado de la Mesa]]="Ocupada",(Tabla_Sala[[#This Row],[Hora de Salida]]-Tabla_Sala[[#This Row],[Hora de Llegada]]) + 15/1440, Tabla_Sala[[#This Row],[Hora de Salida]]-Tabla_Sala[[#This Row],[Hora de Llegada]])</f>
        <v>9.2361111109009172E-2</v>
      </c>
      <c r="I220" s="16">
        <f>SUMIFS(Tabla_cocina[minutos preparacion],Tabla_cocina[Numero de Orden],Tabla_Sala[[#This Row],[Número de Orden]])</f>
        <v>0.10416666666666667</v>
      </c>
      <c r="J220" s="16">
        <f>IF(Tabla_Sala[[#This Row],[Tiempo de Permanencia]]-Tabla_Sala[[#This Row],[Tiempo Preparacion]] &gt; 0, Tabla_Sala[[#This Row],[Tiempo de Permanencia]]-Tabla_Sala[[#This Row],[Tiempo Preparacion]], 0)</f>
        <v>0</v>
      </c>
      <c r="K220" s="2" t="s">
        <v>113</v>
      </c>
      <c r="L220" s="2" t="s">
        <v>40</v>
      </c>
      <c r="M220" s="2" t="s">
        <v>47</v>
      </c>
      <c r="N220" s="5">
        <v>49.1</v>
      </c>
      <c r="O220" s="2" t="s">
        <v>55</v>
      </c>
      <c r="P220" s="7">
        <f>SUMIFS(Tabla_cocina[Ganancia Bruta],Tabla_cocina[Numero de Orden],Tabla_Sala[[#This Row],[Número de Orden]])</f>
        <v>208</v>
      </c>
      <c r="Q220" s="7">
        <f>Tabla_Sala[[#This Row],[Propina]]+Tabla_Sala[[#This Row],[Monto Total de la Cuenta]]</f>
        <v>257.10000000000002</v>
      </c>
      <c r="R220" t="str">
        <f t="shared" si="5"/>
        <v>Plato_13,  Plato_18,  Plato_17,  Plato_11</v>
      </c>
      <c r="S220" s="2" t="s">
        <v>53</v>
      </c>
      <c r="T220" s="2" t="s">
        <v>23</v>
      </c>
      <c r="U220" s="2" t="s">
        <v>74</v>
      </c>
      <c r="V220" s="2" t="s">
        <v>50</v>
      </c>
      <c r="W220" s="2" t="s">
        <v>63</v>
      </c>
      <c r="X220" t="str" cm="1">
        <f t="array" ref="X220">_xlfn.CONCAT(_xlfn._xlws.FILTER(Tabla_cocina[Nombre del Plato], Tabla_cocina[Numero de Orden]=Tabla_Sala[[#This Row],[Número de Orden]]), "")</f>
        <v>Plato_13Plato_18Plato_17Plato_11</v>
      </c>
      <c r="Y220" s="18" t="b">
        <f>IF(Tabla_Sala[[#This Row],[Tiempo de Degustacion]]&gt;0,TRUE,FALSE)</f>
        <v>0</v>
      </c>
    </row>
    <row r="221" spans="1:25" x14ac:dyDescent="0.3">
      <c r="A221" s="2">
        <v>261</v>
      </c>
      <c r="B221" s="2">
        <v>8</v>
      </c>
      <c r="C221" s="2" t="s">
        <v>348</v>
      </c>
      <c r="D221" s="4">
        <v>1</v>
      </c>
      <c r="E221" s="15">
        <f>Tabla_Sala[[#This Row],[Hora de Salida]]</f>
        <v>45018.121527777781</v>
      </c>
      <c r="F221" s="16">
        <v>45018.047222222223</v>
      </c>
      <c r="G221" s="16">
        <v>45018.121527777781</v>
      </c>
      <c r="H221" s="16">
        <f>IF(Tabla_Sala[[#This Row],[Estado de la Mesa]]="Ocupada",(Tabla_Sala[[#This Row],[Hora de Salida]]-Tabla_Sala[[#This Row],[Hora de Llegada]]) + 15/1440, Tabla_Sala[[#This Row],[Hora de Salida]]-Tabla_Sala[[#This Row],[Hora de Llegada]])</f>
        <v>8.472222222432417E-2</v>
      </c>
      <c r="I221" s="16">
        <f>SUMIFS(Tabla_cocina[minutos preparacion],Tabla_cocina[Numero de Orden],Tabla_Sala[[#This Row],[Número de Orden]])</f>
        <v>3.8194444444444448E-2</v>
      </c>
      <c r="J221" s="16">
        <f>IF(Tabla_Sala[[#This Row],[Tiempo de Permanencia]]-Tabla_Sala[[#This Row],[Tiempo Preparacion]] &gt; 0, Tabla_Sala[[#This Row],[Tiempo de Permanencia]]-Tabla_Sala[[#This Row],[Tiempo Preparacion]], 0)</f>
        <v>4.6527777779879723E-2</v>
      </c>
      <c r="K221" s="2" t="s">
        <v>117</v>
      </c>
      <c r="L221" s="2" t="s">
        <v>40</v>
      </c>
      <c r="M221" s="2" t="s">
        <v>47</v>
      </c>
      <c r="N221" s="5">
        <v>32.42</v>
      </c>
      <c r="O221" s="2" t="s">
        <v>55</v>
      </c>
      <c r="P221" s="7">
        <f>SUMIFS(Tabla_cocina[Ganancia Bruta],Tabla_cocina[Numero de Orden],Tabla_Sala[[#This Row],[Número de Orden]])</f>
        <v>154</v>
      </c>
      <c r="Q221" s="7">
        <f>Tabla_Sala[[#This Row],[Propina]]+Tabla_Sala[[#This Row],[Monto Total de la Cuenta]]</f>
        <v>186.42000000000002</v>
      </c>
      <c r="R221" t="str">
        <f t="shared" si="5"/>
        <v>Plato_15,  Plato_9</v>
      </c>
      <c r="S221" s="2" t="s">
        <v>70</v>
      </c>
      <c r="T221" s="2" t="s">
        <v>18</v>
      </c>
      <c r="U221" s="2" t="s">
        <v>75</v>
      </c>
      <c r="X221" t="str" cm="1">
        <f t="array" ref="X221">_xlfn.CONCAT(_xlfn._xlws.FILTER(Tabla_cocina[Nombre del Plato], Tabla_cocina[Numero de Orden]=Tabla_Sala[[#This Row],[Número de Orden]]), "")</f>
        <v>Plato_15Plato_9</v>
      </c>
      <c r="Y221" s="18" t="b">
        <f>IF(Tabla_Sala[[#This Row],[Tiempo de Degustacion]]&gt;0,TRUE,FALSE)</f>
        <v>1</v>
      </c>
    </row>
    <row r="222" spans="1:25" x14ac:dyDescent="0.3">
      <c r="A222" s="2">
        <v>160</v>
      </c>
      <c r="B222" s="2">
        <v>19</v>
      </c>
      <c r="C222" s="2" t="s">
        <v>263</v>
      </c>
      <c r="D222" s="4">
        <v>6</v>
      </c>
      <c r="E222" s="15">
        <f>Tabla_Sala[[#This Row],[Hora de Salida]]</f>
        <v>45018.189583333333</v>
      </c>
      <c r="F222" s="16">
        <v>45018.04583333333</v>
      </c>
      <c r="G222" s="16">
        <v>45018.189583333333</v>
      </c>
      <c r="H222" s="16">
        <f>IF(Tabla_Sala[[#This Row],[Estado de la Mesa]]="Ocupada",(Tabla_Sala[[#This Row],[Hora de Salida]]-Tabla_Sala[[#This Row],[Hora de Llegada]]) + 15/1440, Tabla_Sala[[#This Row],[Hora de Salida]]-Tabla_Sala[[#This Row],[Hora de Llegada]])</f>
        <v>0.14375000000291038</v>
      </c>
      <c r="I222" s="16">
        <f>SUMIFS(Tabla_cocina[minutos preparacion],Tabla_cocina[Numero de Orden],Tabla_Sala[[#This Row],[Número de Orden]])</f>
        <v>4.6527777777777779E-2</v>
      </c>
      <c r="J222" s="16">
        <f>IF(Tabla_Sala[[#This Row],[Tiempo de Permanencia]]-Tabla_Sala[[#This Row],[Tiempo Preparacion]] &gt; 0, Tabla_Sala[[#This Row],[Tiempo de Permanencia]]-Tabla_Sala[[#This Row],[Tiempo Preparacion]], 0)</f>
        <v>9.7222222225132604E-2</v>
      </c>
      <c r="K222" s="2" t="s">
        <v>113</v>
      </c>
      <c r="L222" s="2" t="s">
        <v>40</v>
      </c>
      <c r="M222" s="2" t="s">
        <v>47</v>
      </c>
      <c r="N222" s="5">
        <v>26.02</v>
      </c>
      <c r="O222" s="2" t="s">
        <v>42</v>
      </c>
      <c r="P222" s="7">
        <f>SUMIFS(Tabla_cocina[Ganancia Bruta],Tabla_cocina[Numero de Orden],Tabla_Sala[[#This Row],[Número de Orden]])</f>
        <v>156</v>
      </c>
      <c r="Q222" s="7">
        <f>Tabla_Sala[[#This Row],[Propina]]+Tabla_Sala[[#This Row],[Monto Total de la Cuenta]]</f>
        <v>182.02</v>
      </c>
      <c r="R222" t="str">
        <f t="shared" si="5"/>
        <v>Plato_19,  Plato_7</v>
      </c>
      <c r="S222" s="2" t="s">
        <v>46</v>
      </c>
      <c r="T222" s="2" t="s">
        <v>12</v>
      </c>
      <c r="U222" s="2" t="s">
        <v>59</v>
      </c>
      <c r="X222" t="str" cm="1">
        <f t="array" ref="X222">_xlfn.CONCAT(_xlfn._xlws.FILTER(Tabla_cocina[Nombre del Plato], Tabla_cocina[Numero de Orden]=Tabla_Sala[[#This Row],[Número de Orden]]), "")</f>
        <v>Plato_19Plato_7</v>
      </c>
      <c r="Y222" s="18" t="b">
        <f>IF(Tabla_Sala[[#This Row],[Tiempo de Degustacion]]&gt;0,TRUE,FALSE)</f>
        <v>1</v>
      </c>
    </row>
    <row r="223" spans="1:25" x14ac:dyDescent="0.3">
      <c r="A223" s="2">
        <v>220</v>
      </c>
      <c r="B223" s="2">
        <v>15</v>
      </c>
      <c r="C223" s="2" t="s">
        <v>294</v>
      </c>
      <c r="D223" s="4">
        <v>6</v>
      </c>
      <c r="E223" s="15">
        <f>Tabla_Sala[[#This Row],[Hora de Salida]]</f>
        <v>45018.206250000003</v>
      </c>
      <c r="F223" s="16">
        <v>45018.042361111111</v>
      </c>
      <c r="G223" s="16">
        <v>45018.206250000003</v>
      </c>
      <c r="H223" s="16">
        <f>IF(Tabla_Sala[[#This Row],[Estado de la Mesa]]="Ocupada",(Tabla_Sala[[#This Row],[Hora de Salida]]-Tabla_Sala[[#This Row],[Hora de Llegada]]) + 15/1440, Tabla_Sala[[#This Row],[Hora de Salida]]-Tabla_Sala[[#This Row],[Hora de Llegada]])</f>
        <v>0.16388888889196096</v>
      </c>
      <c r="I223" s="16">
        <f>SUMIFS(Tabla_cocina[minutos preparacion],Tabla_cocina[Numero de Orden],Tabla_Sala[[#This Row],[Número de Orden]])</f>
        <v>9.0277777777777769E-3</v>
      </c>
      <c r="J223" s="16">
        <f>IF(Tabla_Sala[[#This Row],[Tiempo de Permanencia]]-Tabla_Sala[[#This Row],[Tiempo Preparacion]] &gt; 0, Tabla_Sala[[#This Row],[Tiempo de Permanencia]]-Tabla_Sala[[#This Row],[Tiempo Preparacion]], 0)</f>
        <v>0.15486111111418319</v>
      </c>
      <c r="K223" s="2" t="s">
        <v>115</v>
      </c>
      <c r="L223" s="2" t="s">
        <v>40</v>
      </c>
      <c r="M223" s="2" t="s">
        <v>47</v>
      </c>
      <c r="N223" s="5">
        <v>48.5</v>
      </c>
      <c r="O223" s="2" t="s">
        <v>42</v>
      </c>
      <c r="P223" s="7">
        <f>SUMIFS(Tabla_cocina[Ganancia Bruta],Tabla_cocina[Numero de Orden],Tabla_Sala[[#This Row],[Número de Orden]])</f>
        <v>24</v>
      </c>
      <c r="Q223" s="7">
        <f>Tabla_Sala[[#This Row],[Propina]]+Tabla_Sala[[#This Row],[Monto Total de la Cuenta]]</f>
        <v>72.5</v>
      </c>
      <c r="R223" t="str">
        <f t="shared" si="5"/>
        <v>Plato_7</v>
      </c>
      <c r="S223" s="2" t="s">
        <v>66</v>
      </c>
      <c r="T223" s="2" t="s">
        <v>5</v>
      </c>
      <c r="U223" s="2"/>
      <c r="X223" t="str" cm="1">
        <f t="array" ref="X223">_xlfn.CONCAT(_xlfn._xlws.FILTER(Tabla_cocina[Nombre del Plato], Tabla_cocina[Numero de Orden]=Tabla_Sala[[#This Row],[Número de Orden]]), "")</f>
        <v>Plato_7</v>
      </c>
      <c r="Y223" s="18" t="b">
        <f>IF(Tabla_Sala[[#This Row],[Tiempo de Degustacion]]&gt;0,TRUE,FALSE)</f>
        <v>1</v>
      </c>
    </row>
    <row r="224" spans="1:25" x14ac:dyDescent="0.3">
      <c r="A224" s="2">
        <v>135</v>
      </c>
      <c r="B224" s="2">
        <v>11</v>
      </c>
      <c r="C224" s="2" t="s">
        <v>239</v>
      </c>
      <c r="D224" s="4">
        <v>1</v>
      </c>
      <c r="E224" s="15">
        <f>Tabla_Sala[[#This Row],[Hora de Salida]]</f>
        <v>45018.125694444447</v>
      </c>
      <c r="F224" s="16">
        <v>45018.041666666664</v>
      </c>
      <c r="G224" s="16">
        <v>45018.125694444447</v>
      </c>
      <c r="H224" s="16">
        <f>IF(Tabla_Sala[[#This Row],[Estado de la Mesa]]="Ocupada",(Tabla_Sala[[#This Row],[Hora de Salida]]-Tabla_Sala[[#This Row],[Hora de Llegada]]) + 15/1440, Tabla_Sala[[#This Row],[Hora de Salida]]-Tabla_Sala[[#This Row],[Hora de Llegada]])</f>
        <v>9.44444444491334E-2</v>
      </c>
      <c r="I224" s="16">
        <f>SUMIFS(Tabla_cocina[minutos preparacion],Tabla_cocina[Numero de Orden],Tabla_Sala[[#This Row],[Número de Orden]])</f>
        <v>6.1111111111111116E-2</v>
      </c>
      <c r="J224" s="16">
        <f>IF(Tabla_Sala[[#This Row],[Tiempo de Permanencia]]-Tabla_Sala[[#This Row],[Tiempo Preparacion]] &gt; 0, Tabla_Sala[[#This Row],[Tiempo de Permanencia]]-Tabla_Sala[[#This Row],[Tiempo Preparacion]], 0)</f>
        <v>3.3333333338022283E-2</v>
      </c>
      <c r="K224" s="2" t="s">
        <v>115</v>
      </c>
      <c r="L224" s="2" t="s">
        <v>54</v>
      </c>
      <c r="M224" s="2" t="s">
        <v>47</v>
      </c>
      <c r="N224" s="5">
        <v>34.700000000000003</v>
      </c>
      <c r="O224" s="2" t="s">
        <v>55</v>
      </c>
      <c r="P224" s="7">
        <f>SUMIFS(Tabla_cocina[Ganancia Bruta],Tabla_cocina[Numero de Orden],Tabla_Sala[[#This Row],[Número de Orden]])</f>
        <v>260</v>
      </c>
      <c r="Q224" s="7">
        <f>Tabla_Sala[[#This Row],[Propina]]+Tabla_Sala[[#This Row],[Monto Total de la Cuenta]]</f>
        <v>294.7</v>
      </c>
      <c r="R224" t="str">
        <f t="shared" si="5"/>
        <v>Plato_17,  Plato_20,  Plato_9</v>
      </c>
      <c r="S224" s="2" t="s">
        <v>49</v>
      </c>
      <c r="T224" s="2" t="s">
        <v>9</v>
      </c>
      <c r="U224" s="2" t="s">
        <v>68</v>
      </c>
      <c r="V224" s="2" t="s">
        <v>75</v>
      </c>
      <c r="X224" t="str" cm="1">
        <f t="array" ref="X224">_xlfn.CONCAT(_xlfn._xlws.FILTER(Tabla_cocina[Nombre del Plato], Tabla_cocina[Numero de Orden]=Tabla_Sala[[#This Row],[Número de Orden]]), "")</f>
        <v>Plato_17Plato_20Plato_9</v>
      </c>
      <c r="Y224" s="18" t="b">
        <f>IF(Tabla_Sala[[#This Row],[Tiempo de Degustacion]]&gt;0,TRUE,FALSE)</f>
        <v>1</v>
      </c>
    </row>
    <row r="225" spans="1:25" x14ac:dyDescent="0.3">
      <c r="A225" s="2">
        <v>202</v>
      </c>
      <c r="B225" s="2">
        <v>16</v>
      </c>
      <c r="C225" s="2" t="s">
        <v>301</v>
      </c>
      <c r="D225" s="4">
        <v>5</v>
      </c>
      <c r="E225" s="15">
        <f>Tabla_Sala[[#This Row],[Hora de Salida]]</f>
        <v>45018.083333333336</v>
      </c>
      <c r="F225" s="16">
        <v>45018.040277777778</v>
      </c>
      <c r="G225" s="16">
        <v>45018.083333333336</v>
      </c>
      <c r="H225" s="16">
        <f>IF(Tabla_Sala[[#This Row],[Estado de la Mesa]]="Ocupada",(Tabla_Sala[[#This Row],[Hora de Salida]]-Tabla_Sala[[#This Row],[Hora de Llegada]]) + 15/1440, Tabla_Sala[[#This Row],[Hora de Salida]]-Tabla_Sala[[#This Row],[Hora de Llegada]])</f>
        <v>5.3472222224324163E-2</v>
      </c>
      <c r="I225" s="16">
        <f>SUMIFS(Tabla_cocina[minutos preparacion],Tabla_cocina[Numero de Orden],Tabla_Sala[[#This Row],[Número de Orden]])</f>
        <v>0.10833333333333334</v>
      </c>
      <c r="J225" s="16">
        <f>IF(Tabla_Sala[[#This Row],[Tiempo de Permanencia]]-Tabla_Sala[[#This Row],[Tiempo Preparacion]] &gt; 0, Tabla_Sala[[#This Row],[Tiempo de Permanencia]]-Tabla_Sala[[#This Row],[Tiempo Preparacion]], 0)</f>
        <v>0</v>
      </c>
      <c r="K225" s="2" t="s">
        <v>109</v>
      </c>
      <c r="L225" s="2" t="s">
        <v>40</v>
      </c>
      <c r="M225" s="2" t="s">
        <v>47</v>
      </c>
      <c r="N225" s="5">
        <v>24.19</v>
      </c>
      <c r="O225" s="2" t="s">
        <v>55</v>
      </c>
      <c r="P225" s="7">
        <f>SUMIFS(Tabla_cocina[Ganancia Bruta],Tabla_cocina[Numero de Orden],Tabla_Sala[[#This Row],[Número de Orden]])</f>
        <v>206</v>
      </c>
      <c r="Q225" s="7">
        <f>Tabla_Sala[[#This Row],[Propina]]+Tabla_Sala[[#This Row],[Monto Total de la Cuenta]]</f>
        <v>230.19</v>
      </c>
      <c r="R225" t="str">
        <f t="shared" si="5"/>
        <v>Plato_19,  Plato_20,  Plato_7,  Plato_2</v>
      </c>
      <c r="S225" s="2" t="s">
        <v>58</v>
      </c>
      <c r="T225" s="2" t="s">
        <v>12</v>
      </c>
      <c r="U225" s="2" t="s">
        <v>68</v>
      </c>
      <c r="V225" s="2" t="s">
        <v>59</v>
      </c>
      <c r="W225" s="2" t="s">
        <v>79</v>
      </c>
      <c r="X225" t="str" cm="1">
        <f t="array" ref="X225">_xlfn.CONCAT(_xlfn._xlws.FILTER(Tabla_cocina[Nombre del Plato], Tabla_cocina[Numero de Orden]=Tabla_Sala[[#This Row],[Número de Orden]]), "")</f>
        <v>Plato_19Plato_20Plato_7Plato_2</v>
      </c>
      <c r="Y225" s="18" t="b">
        <f>IF(Tabla_Sala[[#This Row],[Tiempo de Degustacion]]&gt;0,TRUE,FALSE)</f>
        <v>0</v>
      </c>
    </row>
    <row r="226" spans="1:25" x14ac:dyDescent="0.3">
      <c r="A226" s="2">
        <v>226</v>
      </c>
      <c r="B226" s="2">
        <v>7</v>
      </c>
      <c r="C226" s="2" t="s">
        <v>322</v>
      </c>
      <c r="D226" s="4">
        <v>6</v>
      </c>
      <c r="E226" s="15">
        <f>Tabla_Sala[[#This Row],[Hora de Salida]]</f>
        <v>45018.17291666667</v>
      </c>
      <c r="F226" s="16">
        <v>45018.040277777778</v>
      </c>
      <c r="G226" s="16">
        <v>45018.17291666667</v>
      </c>
      <c r="H226" s="16">
        <f>IF(Tabla_Sala[[#This Row],[Estado de la Mesa]]="Ocupada",(Tabla_Sala[[#This Row],[Hora de Salida]]-Tabla_Sala[[#This Row],[Hora de Llegada]]) + 15/1440, Tabla_Sala[[#This Row],[Hora de Salida]]-Tabla_Sala[[#This Row],[Hora de Llegada]])</f>
        <v>0.13263888889196096</v>
      </c>
      <c r="I226" s="16">
        <f>SUMIFS(Tabla_cocina[minutos preparacion],Tabla_cocina[Numero de Orden],Tabla_Sala[[#This Row],[Número de Orden]])</f>
        <v>0.10138888888888889</v>
      </c>
      <c r="J226" s="16">
        <f>IF(Tabla_Sala[[#This Row],[Tiempo de Permanencia]]-Tabla_Sala[[#This Row],[Tiempo Preparacion]] &gt; 0, Tabla_Sala[[#This Row],[Tiempo de Permanencia]]-Tabla_Sala[[#This Row],[Tiempo Preparacion]], 0)</f>
        <v>3.125000000307207E-2</v>
      </c>
      <c r="K226" s="2" t="s">
        <v>111</v>
      </c>
      <c r="L226" s="2" t="s">
        <v>54</v>
      </c>
      <c r="M226" s="2" t="s">
        <v>47</v>
      </c>
      <c r="N226" s="5">
        <v>39.479999999999997</v>
      </c>
      <c r="O226" s="2" t="s">
        <v>42</v>
      </c>
      <c r="P226" s="7">
        <f>SUMIFS(Tabla_cocina[Ganancia Bruta],Tabla_cocina[Numero de Orden],Tabla_Sala[[#This Row],[Número de Orden]])</f>
        <v>171</v>
      </c>
      <c r="Q226" s="7">
        <f>Tabla_Sala[[#This Row],[Propina]]+Tabla_Sala[[#This Row],[Monto Total de la Cuenta]]</f>
        <v>210.48</v>
      </c>
      <c r="R226" t="str">
        <f t="shared" si="5"/>
        <v>Plato_3,  Plato_13,  Plato_6,  Plato_9</v>
      </c>
      <c r="S226" s="2" t="s">
        <v>56</v>
      </c>
      <c r="T226" s="2" t="s">
        <v>21</v>
      </c>
      <c r="U226" s="2" t="s">
        <v>65</v>
      </c>
      <c r="V226" s="2" t="s">
        <v>77</v>
      </c>
      <c r="W226" s="2" t="s">
        <v>75</v>
      </c>
      <c r="X226" t="str" cm="1">
        <f t="array" ref="X226">_xlfn.CONCAT(_xlfn._xlws.FILTER(Tabla_cocina[Nombre del Plato], Tabla_cocina[Numero de Orden]=Tabla_Sala[[#This Row],[Número de Orden]]), "")</f>
        <v>Plato_3Plato_13Plato_6Plato_9</v>
      </c>
      <c r="Y226" s="18" t="b">
        <f>IF(Tabla_Sala[[#This Row],[Tiempo de Degustacion]]&gt;0,TRUE,FALSE)</f>
        <v>1</v>
      </c>
    </row>
    <row r="227" spans="1:25" x14ac:dyDescent="0.3">
      <c r="A227" s="2">
        <v>249</v>
      </c>
      <c r="B227" s="2">
        <v>8</v>
      </c>
      <c r="C227" s="2" t="s">
        <v>337</v>
      </c>
      <c r="D227" s="4">
        <v>6</v>
      </c>
      <c r="E227" s="15">
        <f>Tabla_Sala[[#This Row],[Hora de Salida]]</f>
        <v>45018.163194444445</v>
      </c>
      <c r="F227" s="16">
        <v>45018.040277777778</v>
      </c>
      <c r="G227" s="16">
        <v>45018.163194444445</v>
      </c>
      <c r="H227" s="16">
        <f>IF(Tabla_Sala[[#This Row],[Estado de la Mesa]]="Ocupada",(Tabla_Sala[[#This Row],[Hora de Salida]]-Tabla_Sala[[#This Row],[Hora de Llegada]]) + 15/1440, Tabla_Sala[[#This Row],[Hora de Salida]]-Tabla_Sala[[#This Row],[Hora de Llegada]])</f>
        <v>0.13333333333381839</v>
      </c>
      <c r="I227" s="16">
        <f>SUMIFS(Tabla_cocina[minutos preparacion],Tabla_cocina[Numero de Orden],Tabla_Sala[[#This Row],[Número de Orden]])</f>
        <v>7.5694444444444453E-2</v>
      </c>
      <c r="J227" s="16">
        <f>IF(Tabla_Sala[[#This Row],[Tiempo de Permanencia]]-Tabla_Sala[[#This Row],[Tiempo Preparacion]] &gt; 0, Tabla_Sala[[#This Row],[Tiempo de Permanencia]]-Tabla_Sala[[#This Row],[Tiempo Preparacion]], 0)</f>
        <v>5.7638888889373935E-2</v>
      </c>
      <c r="K227" s="2" t="s">
        <v>113</v>
      </c>
      <c r="L227" s="2" t="s">
        <v>54</v>
      </c>
      <c r="M227" s="2" t="s">
        <v>47</v>
      </c>
      <c r="N227" s="5">
        <v>47.71</v>
      </c>
      <c r="O227" s="2" t="s">
        <v>55</v>
      </c>
      <c r="P227" s="7">
        <f>SUMIFS(Tabla_cocina[Ganancia Bruta],Tabla_cocina[Numero de Orden],Tabla_Sala[[#This Row],[Número de Orden]])</f>
        <v>80</v>
      </c>
      <c r="Q227" s="7">
        <f>Tabla_Sala[[#This Row],[Propina]]+Tabla_Sala[[#This Row],[Monto Total de la Cuenta]]</f>
        <v>127.71000000000001</v>
      </c>
      <c r="R227" t="str">
        <f t="shared" si="5"/>
        <v>Plato_5,  Plato_4</v>
      </c>
      <c r="S227" s="2" t="s">
        <v>43</v>
      </c>
      <c r="T227" s="2" t="s">
        <v>19</v>
      </c>
      <c r="U227" s="2" t="s">
        <v>67</v>
      </c>
      <c r="X227" t="str" cm="1">
        <f t="array" ref="X227">_xlfn.CONCAT(_xlfn._xlws.FILTER(Tabla_cocina[Nombre del Plato], Tabla_cocina[Numero de Orden]=Tabla_Sala[[#This Row],[Número de Orden]]), "")</f>
        <v>Plato_5Plato_4</v>
      </c>
      <c r="Y227" s="18" t="b">
        <f>IF(Tabla_Sala[[#This Row],[Tiempo de Degustacion]]&gt;0,TRUE,FALSE)</f>
        <v>1</v>
      </c>
    </row>
    <row r="228" spans="1:25" x14ac:dyDescent="0.3">
      <c r="A228" s="2">
        <v>162</v>
      </c>
      <c r="B228" s="2">
        <v>14</v>
      </c>
      <c r="C228" s="2" t="s">
        <v>265</v>
      </c>
      <c r="D228" s="4">
        <v>4</v>
      </c>
      <c r="E228" s="15">
        <f>Tabla_Sala[[#This Row],[Hora de Salida]]</f>
        <v>45018.106944444444</v>
      </c>
      <c r="F228" s="16">
        <v>45018.039583333331</v>
      </c>
      <c r="G228" s="16">
        <v>45018.106944444444</v>
      </c>
      <c r="H228" s="16">
        <f>IF(Tabla_Sala[[#This Row],[Estado de la Mesa]]="Ocupada",(Tabla_Sala[[#This Row],[Hora de Salida]]-Tabla_Sala[[#This Row],[Hora de Llegada]]) + 15/1440, Tabla_Sala[[#This Row],[Hora de Salida]]-Tabla_Sala[[#This Row],[Hora de Llegada]])</f>
        <v>6.7361111112404615E-2</v>
      </c>
      <c r="I228" s="16">
        <f>SUMIFS(Tabla_cocina[minutos preparacion],Tabla_cocina[Numero de Orden],Tabla_Sala[[#This Row],[Número de Orden]])</f>
        <v>1.7361111111111112E-2</v>
      </c>
      <c r="J228" s="16">
        <f>IF(Tabla_Sala[[#This Row],[Tiempo de Permanencia]]-Tabla_Sala[[#This Row],[Tiempo Preparacion]] &gt; 0, Tabla_Sala[[#This Row],[Tiempo de Permanencia]]-Tabla_Sala[[#This Row],[Tiempo Preparacion]], 0)</f>
        <v>5.0000000001293503E-2</v>
      </c>
      <c r="K228" s="2" t="s">
        <v>111</v>
      </c>
      <c r="L228" s="2" t="s">
        <v>40</v>
      </c>
      <c r="M228" s="2" t="s">
        <v>47</v>
      </c>
      <c r="N228" s="5">
        <v>17.55</v>
      </c>
      <c r="O228" s="2" t="s">
        <v>42</v>
      </c>
      <c r="P228" s="7">
        <f>SUMIFS(Tabla_cocina[Ganancia Bruta],Tabla_cocina[Numero de Orden],Tabla_Sala[[#This Row],[Número de Orden]])</f>
        <v>72</v>
      </c>
      <c r="Q228" s="7">
        <f>Tabla_Sala[[#This Row],[Propina]]+Tabla_Sala[[#This Row],[Monto Total de la Cuenta]]</f>
        <v>89.55</v>
      </c>
      <c r="R228" t="str">
        <f t="shared" si="5"/>
        <v>Plato_7</v>
      </c>
      <c r="S228" s="2" t="s">
        <v>52</v>
      </c>
      <c r="T228" s="2" t="s">
        <v>5</v>
      </c>
      <c r="U228" s="2"/>
      <c r="X228" t="str" cm="1">
        <f t="array" ref="X228">_xlfn.CONCAT(_xlfn._xlws.FILTER(Tabla_cocina[Nombre del Plato], Tabla_cocina[Numero de Orden]=Tabla_Sala[[#This Row],[Número de Orden]]), "")</f>
        <v>Plato_7</v>
      </c>
      <c r="Y228" s="18" t="b">
        <f>IF(Tabla_Sala[[#This Row],[Tiempo de Degustacion]]&gt;0,TRUE,FALSE)</f>
        <v>1</v>
      </c>
    </row>
    <row r="229" spans="1:25" x14ac:dyDescent="0.3">
      <c r="A229" s="2">
        <v>133</v>
      </c>
      <c r="B229" s="2">
        <v>20</v>
      </c>
      <c r="C229" s="2" t="s">
        <v>237</v>
      </c>
      <c r="D229" s="4">
        <v>6</v>
      </c>
      <c r="E229" s="15">
        <f>Tabla_Sala[[#This Row],[Hora de Salida]]</f>
        <v>45018.161111111112</v>
      </c>
      <c r="F229" s="16">
        <v>45018.037499999999</v>
      </c>
      <c r="G229" s="16">
        <v>45018.161111111112</v>
      </c>
      <c r="H229" s="16">
        <f>IF(Tabla_Sala[[#This Row],[Estado de la Mesa]]="Ocupada",(Tabla_Sala[[#This Row],[Hora de Salida]]-Tabla_Sala[[#This Row],[Hora de Llegada]]) + 15/1440, Tabla_Sala[[#This Row],[Hora de Salida]]-Tabla_Sala[[#This Row],[Hora de Llegada]])</f>
        <v>0.13402777778052646</v>
      </c>
      <c r="I229" s="16">
        <f>SUMIFS(Tabla_cocina[minutos preparacion],Tabla_cocina[Numero de Orden],Tabla_Sala[[#This Row],[Número de Orden]])</f>
        <v>7.4305555555555555E-2</v>
      </c>
      <c r="J229" s="16">
        <f>IF(Tabla_Sala[[#This Row],[Tiempo de Permanencia]]-Tabla_Sala[[#This Row],[Tiempo Preparacion]] &gt; 0, Tabla_Sala[[#This Row],[Tiempo de Permanencia]]-Tabla_Sala[[#This Row],[Tiempo Preparacion]], 0)</f>
        <v>5.9722222224970908E-2</v>
      </c>
      <c r="K229" s="2" t="s">
        <v>113</v>
      </c>
      <c r="L229" s="2" t="s">
        <v>40</v>
      </c>
      <c r="M229" s="2" t="s">
        <v>47</v>
      </c>
      <c r="N229" s="5">
        <v>39.74</v>
      </c>
      <c r="O229" s="2" t="s">
        <v>55</v>
      </c>
      <c r="P229" s="7">
        <f>SUMIFS(Tabla_cocina[Ganancia Bruta],Tabla_cocina[Numero de Orden],Tabla_Sala[[#This Row],[Número de Orden]])</f>
        <v>182</v>
      </c>
      <c r="Q229" s="7">
        <f>Tabla_Sala[[#This Row],[Propina]]+Tabla_Sala[[#This Row],[Monto Total de la Cuenta]]</f>
        <v>221.74</v>
      </c>
      <c r="R229" t="str">
        <f t="shared" si="5"/>
        <v>Plato_15,  Plato_18,  Plato_17,  Plato_4</v>
      </c>
      <c r="S229" s="2" t="s">
        <v>70</v>
      </c>
      <c r="T229" s="2" t="s">
        <v>18</v>
      </c>
      <c r="U229" s="2" t="s">
        <v>74</v>
      </c>
      <c r="V229" s="2" t="s">
        <v>50</v>
      </c>
      <c r="W229" s="2" t="s">
        <v>67</v>
      </c>
      <c r="X229" t="str" cm="1">
        <f t="array" ref="X229">_xlfn.CONCAT(_xlfn._xlws.FILTER(Tabla_cocina[Nombre del Plato], Tabla_cocina[Numero de Orden]=Tabla_Sala[[#This Row],[Número de Orden]]), "")</f>
        <v>Plato_15Plato_18Plato_17Plato_4</v>
      </c>
      <c r="Y229" s="18" t="b">
        <f>IF(Tabla_Sala[[#This Row],[Tiempo de Degustacion]]&gt;0,TRUE,FALSE)</f>
        <v>1</v>
      </c>
    </row>
    <row r="230" spans="1:25" x14ac:dyDescent="0.3">
      <c r="A230" s="2">
        <v>217</v>
      </c>
      <c r="B230" s="2">
        <v>1</v>
      </c>
      <c r="C230" s="2" t="s">
        <v>277</v>
      </c>
      <c r="D230" s="4">
        <v>2</v>
      </c>
      <c r="E230" s="15">
        <f>Tabla_Sala[[#This Row],[Hora de Salida]]</f>
        <v>45018.197916666664</v>
      </c>
      <c r="F230" s="16">
        <v>45018.037499999999</v>
      </c>
      <c r="G230" s="16">
        <v>45018.197916666664</v>
      </c>
      <c r="H230" s="16">
        <f>IF(Tabla_Sala[[#This Row],[Estado de la Mesa]]="Ocupada",(Tabla_Sala[[#This Row],[Hora de Salida]]-Tabla_Sala[[#This Row],[Hora de Llegada]]) + 15/1440, Tabla_Sala[[#This Row],[Hora de Salida]]-Tabla_Sala[[#This Row],[Hora de Llegada]])</f>
        <v>0.1708333333323632</v>
      </c>
      <c r="I230" s="16">
        <f>SUMIFS(Tabla_cocina[minutos preparacion],Tabla_cocina[Numero de Orden],Tabla_Sala[[#This Row],[Número de Orden]])</f>
        <v>9.0277777777777769E-3</v>
      </c>
      <c r="J230" s="16">
        <f>IF(Tabla_Sala[[#This Row],[Tiempo de Permanencia]]-Tabla_Sala[[#This Row],[Tiempo Preparacion]] &gt; 0, Tabla_Sala[[#This Row],[Tiempo de Permanencia]]-Tabla_Sala[[#This Row],[Tiempo Preparacion]], 0)</f>
        <v>0.16180555555458542</v>
      </c>
      <c r="K230" s="2" t="s">
        <v>109</v>
      </c>
      <c r="L230" s="2" t="s">
        <v>54</v>
      </c>
      <c r="M230" s="2" t="s">
        <v>47</v>
      </c>
      <c r="N230" s="5">
        <v>31.17</v>
      </c>
      <c r="O230" s="2" t="s">
        <v>55</v>
      </c>
      <c r="P230" s="7">
        <f>SUMIFS(Tabla_cocina[Ganancia Bruta],Tabla_cocina[Numero de Orden],Tabla_Sala[[#This Row],[Número de Orden]])</f>
        <v>96</v>
      </c>
      <c r="Q230" s="7">
        <f>Tabla_Sala[[#This Row],[Propina]]+Tabla_Sala[[#This Row],[Monto Total de la Cuenta]]</f>
        <v>127.17</v>
      </c>
      <c r="R230" t="str">
        <f t="shared" si="5"/>
        <v>Plato_15</v>
      </c>
      <c r="S230" s="2" t="s">
        <v>46</v>
      </c>
      <c r="T230" s="2" t="s">
        <v>18</v>
      </c>
      <c r="U230" s="2"/>
      <c r="X230" t="str" cm="1">
        <f t="array" ref="X230">_xlfn.CONCAT(_xlfn._xlws.FILTER(Tabla_cocina[Nombre del Plato], Tabla_cocina[Numero de Orden]=Tabla_Sala[[#This Row],[Número de Orden]]), "")</f>
        <v>Plato_15</v>
      </c>
      <c r="Y230" s="18" t="b">
        <f>IF(Tabla_Sala[[#This Row],[Tiempo de Degustacion]]&gt;0,TRUE,FALSE)</f>
        <v>1</v>
      </c>
    </row>
    <row r="231" spans="1:25" x14ac:dyDescent="0.3">
      <c r="A231" s="2">
        <v>253</v>
      </c>
      <c r="B231" s="2">
        <v>8</v>
      </c>
      <c r="C231" s="2" t="s">
        <v>341</v>
      </c>
      <c r="D231" s="4">
        <v>2</v>
      </c>
      <c r="E231" s="15">
        <f>Tabla_Sala[[#This Row],[Hora de Salida]]</f>
        <v>45018.15625</v>
      </c>
      <c r="F231" s="16">
        <v>45018.037499999999</v>
      </c>
      <c r="G231" s="16">
        <v>45018.15625</v>
      </c>
      <c r="H231" s="16">
        <f>IF(Tabla_Sala[[#This Row],[Estado de la Mesa]]="Ocupada",(Tabla_Sala[[#This Row],[Hora de Salida]]-Tabla_Sala[[#This Row],[Hora de Llegada]]) + 15/1440, Tabla_Sala[[#This Row],[Hora de Salida]]-Tabla_Sala[[#This Row],[Hora de Llegada]])</f>
        <v>0.12916666666812185</v>
      </c>
      <c r="I231" s="16">
        <f>SUMIFS(Tabla_cocina[minutos preparacion],Tabla_cocina[Numero de Orden],Tabla_Sala[[#This Row],[Número de Orden]])</f>
        <v>3.8194444444444448E-2</v>
      </c>
      <c r="J231" s="16">
        <f>IF(Tabla_Sala[[#This Row],[Tiempo de Permanencia]]-Tabla_Sala[[#This Row],[Tiempo Preparacion]] &gt; 0, Tabla_Sala[[#This Row],[Tiempo de Permanencia]]-Tabla_Sala[[#This Row],[Tiempo Preparacion]], 0)</f>
        <v>9.0972222223677401E-2</v>
      </c>
      <c r="K231" s="2" t="s">
        <v>109</v>
      </c>
      <c r="L231" s="2" t="s">
        <v>54</v>
      </c>
      <c r="M231" s="2" t="s">
        <v>47</v>
      </c>
      <c r="N231" s="5">
        <v>34.69</v>
      </c>
      <c r="O231" s="2" t="s">
        <v>55</v>
      </c>
      <c r="P231" s="7">
        <f>SUMIFS(Tabla_cocina[Ganancia Bruta],Tabla_cocina[Numero de Orden],Tabla_Sala[[#This Row],[Número de Orden]])</f>
        <v>154</v>
      </c>
      <c r="Q231" s="7">
        <f>Tabla_Sala[[#This Row],[Propina]]+Tabla_Sala[[#This Row],[Monto Total de la Cuenta]]</f>
        <v>188.69</v>
      </c>
      <c r="R231" t="str">
        <f t="shared" si="5"/>
        <v>Plato_1,  Plato_13,  Plato_9</v>
      </c>
      <c r="S231" s="2" t="s">
        <v>76</v>
      </c>
      <c r="T231" s="2" t="s">
        <v>26</v>
      </c>
      <c r="U231" s="2" t="s">
        <v>65</v>
      </c>
      <c r="V231" s="2" t="s">
        <v>75</v>
      </c>
      <c r="X231" t="str" cm="1">
        <f t="array" ref="X231">_xlfn.CONCAT(_xlfn._xlws.FILTER(Tabla_cocina[Nombre del Plato], Tabla_cocina[Numero de Orden]=Tabla_Sala[[#This Row],[Número de Orden]]), "")</f>
        <v>Plato_1Plato_13Plato_9</v>
      </c>
      <c r="Y231" s="18" t="b">
        <f>IF(Tabla_Sala[[#This Row],[Tiempo de Degustacion]]&gt;0,TRUE,FALSE)</f>
        <v>1</v>
      </c>
    </row>
    <row r="232" spans="1:25" x14ac:dyDescent="0.3">
      <c r="A232" s="2">
        <v>233</v>
      </c>
      <c r="B232" s="2">
        <v>8</v>
      </c>
      <c r="C232" s="2" t="s">
        <v>123</v>
      </c>
      <c r="D232" s="4">
        <v>1</v>
      </c>
      <c r="E232" s="15">
        <f>Tabla_Sala[[#This Row],[Hora de Salida]]</f>
        <v>45018.11041666667</v>
      </c>
      <c r="F232" s="16">
        <v>45018.036111111112</v>
      </c>
      <c r="G232" s="16">
        <v>45018.11041666667</v>
      </c>
      <c r="H232" s="16">
        <f>IF(Tabla_Sala[[#This Row],[Estado de la Mesa]]="Ocupada",(Tabla_Sala[[#This Row],[Hora de Salida]]-Tabla_Sala[[#This Row],[Hora de Llegada]]) + 15/1440, Tabla_Sala[[#This Row],[Hora de Salida]]-Tabla_Sala[[#This Row],[Hora de Llegada]])</f>
        <v>7.4305555557657499E-2</v>
      </c>
      <c r="I232" s="16">
        <f>SUMIFS(Tabla_cocina[minutos preparacion],Tabla_cocina[Numero de Orden],Tabla_Sala[[#This Row],[Número de Orden]])</f>
        <v>2.1527777777777778E-2</v>
      </c>
      <c r="J232" s="16">
        <f>IF(Tabla_Sala[[#This Row],[Tiempo de Permanencia]]-Tabla_Sala[[#This Row],[Tiempo Preparacion]] &gt; 0, Tabla_Sala[[#This Row],[Tiempo de Permanencia]]-Tabla_Sala[[#This Row],[Tiempo Preparacion]], 0)</f>
        <v>5.2777777779879721E-2</v>
      </c>
      <c r="K232" s="2" t="s">
        <v>113</v>
      </c>
      <c r="L232" s="2" t="s">
        <v>44</v>
      </c>
      <c r="M232" s="2" t="s">
        <v>41</v>
      </c>
      <c r="N232" s="5">
        <v>45.64</v>
      </c>
      <c r="O232" s="2" t="s">
        <v>48</v>
      </c>
      <c r="P232" s="7">
        <f>SUMIFS(Tabla_cocina[Ganancia Bruta],Tabla_cocina[Numero de Orden],Tabla_Sala[[#This Row],[Número de Orden]])</f>
        <v>38</v>
      </c>
      <c r="Q232" s="7">
        <f>Tabla_Sala[[#This Row],[Propina]]+Tabla_Sala[[#This Row],[Monto Total de la Cuenta]]</f>
        <v>83.64</v>
      </c>
      <c r="R232" t="str">
        <f t="shared" si="5"/>
        <v>Plato_12</v>
      </c>
      <c r="S232" s="2" t="s">
        <v>76</v>
      </c>
      <c r="T232" s="2" t="s">
        <v>16</v>
      </c>
      <c r="U232" s="2"/>
      <c r="X232" t="str" cm="1">
        <f t="array" ref="X232">_xlfn.CONCAT(_xlfn._xlws.FILTER(Tabla_cocina[Nombre del Plato], Tabla_cocina[Numero de Orden]=Tabla_Sala[[#This Row],[Número de Orden]]), "")</f>
        <v>Plato_12</v>
      </c>
      <c r="Y232" s="18" t="b">
        <f>IF(Tabla_Sala[[#This Row],[Tiempo de Degustacion]]&gt;0,TRUE,FALSE)</f>
        <v>1</v>
      </c>
    </row>
    <row r="233" spans="1:25" x14ac:dyDescent="0.3">
      <c r="A233" s="2">
        <v>236</v>
      </c>
      <c r="B233" s="2">
        <v>12</v>
      </c>
      <c r="C233" s="2" t="s">
        <v>328</v>
      </c>
      <c r="D233" s="4">
        <v>2</v>
      </c>
      <c r="E233" s="15">
        <f>Tabla_Sala[[#This Row],[Hora de Salida]]</f>
        <v>45018.101388888892</v>
      </c>
      <c r="F233" s="16">
        <v>45018.036111111112</v>
      </c>
      <c r="G233" s="16">
        <v>45018.101388888892</v>
      </c>
      <c r="H233" s="16">
        <f>IF(Tabla_Sala[[#This Row],[Estado de la Mesa]]="Ocupada",(Tabla_Sala[[#This Row],[Hora de Salida]]-Tabla_Sala[[#This Row],[Hora de Llegada]]) + 15/1440, Tabla_Sala[[#This Row],[Hora de Salida]]-Tabla_Sala[[#This Row],[Hora de Llegada]])</f>
        <v>6.5277777779556345E-2</v>
      </c>
      <c r="I233" s="16">
        <f>SUMIFS(Tabla_cocina[minutos preparacion],Tabla_cocina[Numero de Orden],Tabla_Sala[[#This Row],[Número de Orden]])</f>
        <v>7.013888888888889E-2</v>
      </c>
      <c r="J233" s="16">
        <f>IF(Tabla_Sala[[#This Row],[Tiempo de Permanencia]]-Tabla_Sala[[#This Row],[Tiempo Preparacion]] &gt; 0, Tabla_Sala[[#This Row],[Tiempo de Permanencia]]-Tabla_Sala[[#This Row],[Tiempo Preparacion]], 0)</f>
        <v>0</v>
      </c>
      <c r="K233" s="2" t="s">
        <v>109</v>
      </c>
      <c r="L233" s="2" t="s">
        <v>40</v>
      </c>
      <c r="M233" s="2" t="s">
        <v>47</v>
      </c>
      <c r="N233" s="5">
        <v>39.81</v>
      </c>
      <c r="O233" s="2" t="s">
        <v>48</v>
      </c>
      <c r="P233" s="7">
        <f>SUMIFS(Tabla_cocina[Ganancia Bruta],Tabla_cocina[Numero de Orden],Tabla_Sala[[#This Row],[Número de Orden]])</f>
        <v>255</v>
      </c>
      <c r="Q233" s="7">
        <f>Tabla_Sala[[#This Row],[Propina]]+Tabla_Sala[[#This Row],[Monto Total de la Cuenta]]</f>
        <v>294.81</v>
      </c>
      <c r="R233" t="str">
        <f t="shared" si="5"/>
        <v>Plato_11,  Plato_5,  Plato_8,  Plato_15</v>
      </c>
      <c r="S233" s="2" t="s">
        <v>76</v>
      </c>
      <c r="T233" s="2" t="s">
        <v>14</v>
      </c>
      <c r="U233" s="2" t="s">
        <v>78</v>
      </c>
      <c r="V233" s="2" t="s">
        <v>62</v>
      </c>
      <c r="W233" s="2" t="s">
        <v>73</v>
      </c>
      <c r="X233" t="str" cm="1">
        <f t="array" ref="X233">_xlfn.CONCAT(_xlfn._xlws.FILTER(Tabla_cocina[Nombre del Plato], Tabla_cocina[Numero de Orden]=Tabla_Sala[[#This Row],[Número de Orden]]), "")</f>
        <v>Plato_11Plato_5Plato_8Plato_15</v>
      </c>
      <c r="Y233" s="18" t="b">
        <f>IF(Tabla_Sala[[#This Row],[Tiempo de Degustacion]]&gt;0,TRUE,FALSE)</f>
        <v>0</v>
      </c>
    </row>
    <row r="234" spans="1:25" x14ac:dyDescent="0.3">
      <c r="A234" s="2">
        <v>161</v>
      </c>
      <c r="B234" s="2">
        <v>13</v>
      </c>
      <c r="C234" s="2" t="s">
        <v>264</v>
      </c>
      <c r="D234" s="4">
        <v>6</v>
      </c>
      <c r="E234" s="15">
        <f>Tabla_Sala[[#This Row],[Hora de Salida]]</f>
        <v>45018.182638888888</v>
      </c>
      <c r="F234" s="16">
        <v>45018.03125</v>
      </c>
      <c r="G234" s="16">
        <v>45018.182638888888</v>
      </c>
      <c r="H234" s="16">
        <f>IF(Tabla_Sala[[#This Row],[Estado de la Mesa]]="Ocupada",(Tabla_Sala[[#This Row],[Hora de Salida]]-Tabla_Sala[[#This Row],[Hora de Llegada]]) + 15/1440, Tabla_Sala[[#This Row],[Hora de Salida]]-Tabla_Sala[[#This Row],[Hora de Llegada]])</f>
        <v>0.15138888888759539</v>
      </c>
      <c r="I234" s="16">
        <f>SUMIFS(Tabla_cocina[minutos preparacion],Tabla_cocina[Numero de Orden],Tabla_Sala[[#This Row],[Número de Orden]])</f>
        <v>3.9583333333333331E-2</v>
      </c>
      <c r="J234" s="16">
        <f>IF(Tabla_Sala[[#This Row],[Tiempo de Permanencia]]-Tabla_Sala[[#This Row],[Tiempo Preparacion]] &gt; 0, Tabla_Sala[[#This Row],[Tiempo de Permanencia]]-Tabla_Sala[[#This Row],[Tiempo Preparacion]], 0)</f>
        <v>0.11180555555426205</v>
      </c>
      <c r="K234" s="2" t="s">
        <v>113</v>
      </c>
      <c r="L234" s="2" t="s">
        <v>40</v>
      </c>
      <c r="M234" s="2" t="s">
        <v>47</v>
      </c>
      <c r="N234" s="5">
        <v>18.86</v>
      </c>
      <c r="O234" s="2" t="s">
        <v>42</v>
      </c>
      <c r="P234" s="7">
        <f>SUMIFS(Tabla_cocina[Ganancia Bruta],Tabla_cocina[Numero de Orden],Tabla_Sala[[#This Row],[Número de Orden]])</f>
        <v>84</v>
      </c>
      <c r="Q234" s="7">
        <f>Tabla_Sala[[#This Row],[Propina]]+Tabla_Sala[[#This Row],[Monto Total de la Cuenta]]</f>
        <v>102.86</v>
      </c>
      <c r="R234" t="str">
        <f t="shared" si="5"/>
        <v>Plato_16</v>
      </c>
      <c r="S234" s="2" t="s">
        <v>52</v>
      </c>
      <c r="T234" s="2" t="s">
        <v>15</v>
      </c>
      <c r="U234" s="2"/>
      <c r="X234" t="str" cm="1">
        <f t="array" ref="X234">_xlfn.CONCAT(_xlfn._xlws.FILTER(Tabla_cocina[Nombre del Plato], Tabla_cocina[Numero de Orden]=Tabla_Sala[[#This Row],[Número de Orden]]), "")</f>
        <v>Plato_16</v>
      </c>
      <c r="Y234" s="18" t="b">
        <f>IF(Tabla_Sala[[#This Row],[Tiempo de Degustacion]]&gt;0,TRUE,FALSE)</f>
        <v>1</v>
      </c>
    </row>
    <row r="235" spans="1:25" x14ac:dyDescent="0.3">
      <c r="A235" s="2">
        <v>179</v>
      </c>
      <c r="B235" s="2">
        <v>12</v>
      </c>
      <c r="C235" s="2" t="s">
        <v>281</v>
      </c>
      <c r="D235" s="4">
        <v>2</v>
      </c>
      <c r="E235" s="15">
        <f>Tabla_Sala[[#This Row],[Hora de Salida]]</f>
        <v>45018.130555555559</v>
      </c>
      <c r="F235" s="16">
        <v>45018.030555555553</v>
      </c>
      <c r="G235" s="16">
        <v>45018.130555555559</v>
      </c>
      <c r="H235" s="16">
        <f>IF(Tabla_Sala[[#This Row],[Estado de la Mesa]]="Ocupada",(Tabla_Sala[[#This Row],[Hora de Salida]]-Tabla_Sala[[#This Row],[Hora de Llegada]]) + 15/1440, Tabla_Sala[[#This Row],[Hora de Salida]]-Tabla_Sala[[#This Row],[Hora de Llegada]])</f>
        <v>0.10000000000582077</v>
      </c>
      <c r="I235" s="16">
        <f>SUMIFS(Tabla_cocina[minutos preparacion],Tabla_cocina[Numero de Orden],Tabla_Sala[[#This Row],[Número de Orden]])</f>
        <v>1.8055555555555554E-2</v>
      </c>
      <c r="J235" s="16">
        <f>IF(Tabla_Sala[[#This Row],[Tiempo de Permanencia]]-Tabla_Sala[[#This Row],[Tiempo Preparacion]] &gt; 0, Tabla_Sala[[#This Row],[Tiempo de Permanencia]]-Tabla_Sala[[#This Row],[Tiempo Preparacion]], 0)</f>
        <v>8.1944444450265219E-2</v>
      </c>
      <c r="K235" s="2" t="s">
        <v>117</v>
      </c>
      <c r="L235" s="2" t="s">
        <v>44</v>
      </c>
      <c r="M235" s="2" t="s">
        <v>47</v>
      </c>
      <c r="N235" s="5">
        <v>13.3</v>
      </c>
      <c r="O235" s="2" t="s">
        <v>42</v>
      </c>
      <c r="P235" s="7">
        <f>SUMIFS(Tabla_cocina[Ganancia Bruta],Tabla_cocina[Numero de Orden],Tabla_Sala[[#This Row],[Número de Orden]])</f>
        <v>62</v>
      </c>
      <c r="Q235" s="7">
        <f>Tabla_Sala[[#This Row],[Propina]]+Tabla_Sala[[#This Row],[Monto Total de la Cuenta]]</f>
        <v>75.3</v>
      </c>
      <c r="R235" t="str">
        <f t="shared" si="5"/>
        <v>Plato_17</v>
      </c>
      <c r="S235" s="2" t="s">
        <v>46</v>
      </c>
      <c r="T235" s="2" t="s">
        <v>9</v>
      </c>
      <c r="U235" s="2"/>
      <c r="X235" t="str" cm="1">
        <f t="array" ref="X235">_xlfn.CONCAT(_xlfn._xlws.FILTER(Tabla_cocina[Nombre del Plato], Tabla_cocina[Numero de Orden]=Tabla_Sala[[#This Row],[Número de Orden]]), "")</f>
        <v>Plato_17</v>
      </c>
      <c r="Y235" s="18" t="b">
        <f>IF(Tabla_Sala[[#This Row],[Tiempo de Degustacion]]&gt;0,TRUE,FALSE)</f>
        <v>1</v>
      </c>
    </row>
    <row r="236" spans="1:25" x14ac:dyDescent="0.3">
      <c r="A236" s="2">
        <v>131</v>
      </c>
      <c r="B236" s="2">
        <v>7</v>
      </c>
      <c r="C236" s="2" t="s">
        <v>127</v>
      </c>
      <c r="D236" s="4">
        <v>5</v>
      </c>
      <c r="E236" s="15">
        <f>Tabla_Sala[[#This Row],[Hora de Salida]]</f>
        <v>45018.179166666669</v>
      </c>
      <c r="F236" s="16">
        <v>45018.029861111114</v>
      </c>
      <c r="G236" s="16">
        <v>45018.179166666669</v>
      </c>
      <c r="H236" s="16">
        <f>IF(Tabla_Sala[[#This Row],[Estado de la Mesa]]="Ocupada",(Tabla_Sala[[#This Row],[Hora de Salida]]-Tabla_Sala[[#This Row],[Hora de Llegada]]) + 15/1440, Tabla_Sala[[#This Row],[Hora de Salida]]-Tabla_Sala[[#This Row],[Hora de Llegada]])</f>
        <v>0.15972222222141377</v>
      </c>
      <c r="I236" s="16">
        <f>SUMIFS(Tabla_cocina[minutos preparacion],Tabla_cocina[Numero de Orden],Tabla_Sala[[#This Row],[Número de Orden]])</f>
        <v>8.3333333333333329E-2</v>
      </c>
      <c r="J236" s="16">
        <f>IF(Tabla_Sala[[#This Row],[Tiempo de Permanencia]]-Tabla_Sala[[#This Row],[Tiempo Preparacion]] &gt; 0, Tabla_Sala[[#This Row],[Tiempo de Permanencia]]-Tabla_Sala[[#This Row],[Tiempo Preparacion]], 0)</f>
        <v>7.6388888888080445E-2</v>
      </c>
      <c r="K236" s="2" t="s">
        <v>117</v>
      </c>
      <c r="L236" s="2" t="s">
        <v>40</v>
      </c>
      <c r="M236" s="2" t="s">
        <v>47</v>
      </c>
      <c r="N236" s="5">
        <v>42.41</v>
      </c>
      <c r="O236" s="2" t="s">
        <v>55</v>
      </c>
      <c r="P236" s="7">
        <f>SUMIFS(Tabla_cocina[Ganancia Bruta],Tabla_cocina[Numero de Orden],Tabla_Sala[[#This Row],[Número de Orden]])</f>
        <v>157</v>
      </c>
      <c r="Q236" s="7">
        <f>Tabla_Sala[[#This Row],[Propina]]+Tabla_Sala[[#This Row],[Monto Total de la Cuenta]]</f>
        <v>199.41</v>
      </c>
      <c r="R236" t="str">
        <f t="shared" si="5"/>
        <v>Plato_20,  Plato_4,  Plato_13</v>
      </c>
      <c r="S236" s="2" t="s">
        <v>66</v>
      </c>
      <c r="T236" s="2" t="s">
        <v>11</v>
      </c>
      <c r="U236" s="2" t="s">
        <v>67</v>
      </c>
      <c r="V236" s="2" t="s">
        <v>65</v>
      </c>
      <c r="X236" t="str" cm="1">
        <f t="array" ref="X236">_xlfn.CONCAT(_xlfn._xlws.FILTER(Tabla_cocina[Nombre del Plato], Tabla_cocina[Numero de Orden]=Tabla_Sala[[#This Row],[Número de Orden]]), "")</f>
        <v>Plato_20Plato_4Plato_13</v>
      </c>
      <c r="Y236" s="18" t="b">
        <f>IF(Tabla_Sala[[#This Row],[Tiempo de Degustacion]]&gt;0,TRUE,FALSE)</f>
        <v>1</v>
      </c>
    </row>
    <row r="237" spans="1:25" x14ac:dyDescent="0.3">
      <c r="A237" s="2">
        <v>127</v>
      </c>
      <c r="B237" s="2">
        <v>6</v>
      </c>
      <c r="C237" s="2" t="s">
        <v>232</v>
      </c>
      <c r="D237" s="4">
        <v>4</v>
      </c>
      <c r="E237" s="15">
        <f>Tabla_Sala[[#This Row],[Hora de Salida]]</f>
        <v>45018.102777777778</v>
      </c>
      <c r="F237" s="16">
        <v>45018.029166666667</v>
      </c>
      <c r="G237" s="16">
        <v>45018.102777777778</v>
      </c>
      <c r="H237" s="16">
        <f>IF(Tabla_Sala[[#This Row],[Estado de la Mesa]]="Ocupada",(Tabla_Sala[[#This Row],[Hora de Salida]]-Tabla_Sala[[#This Row],[Hora de Llegada]]) + 15/1440, Tabla_Sala[[#This Row],[Hora de Salida]]-Tabla_Sala[[#This Row],[Hora de Llegada]])</f>
        <v>7.3611111110949423E-2</v>
      </c>
      <c r="I237" s="16">
        <f>SUMIFS(Tabla_cocina[minutos preparacion],Tabla_cocina[Numero de Orden],Tabla_Sala[[#This Row],[Número de Orden]])</f>
        <v>2.0833333333333332E-2</v>
      </c>
      <c r="J237" s="16">
        <f>IF(Tabla_Sala[[#This Row],[Tiempo de Permanencia]]-Tabla_Sala[[#This Row],[Tiempo Preparacion]] &gt; 0, Tabla_Sala[[#This Row],[Tiempo de Permanencia]]-Tabla_Sala[[#This Row],[Tiempo Preparacion]], 0)</f>
        <v>5.2777777777616094E-2</v>
      </c>
      <c r="K237" s="2" t="s">
        <v>117</v>
      </c>
      <c r="L237" s="2" t="s">
        <v>40</v>
      </c>
      <c r="M237" s="2" t="s">
        <v>47</v>
      </c>
      <c r="N237" s="5">
        <v>32.82</v>
      </c>
      <c r="O237" s="2" t="s">
        <v>48</v>
      </c>
      <c r="P237" s="7">
        <f>SUMIFS(Tabla_cocina[Ganancia Bruta],Tabla_cocina[Numero de Orden],Tabla_Sala[[#This Row],[Número de Orden]])</f>
        <v>72</v>
      </c>
      <c r="Q237" s="7">
        <f>Tabla_Sala[[#This Row],[Propina]]+Tabla_Sala[[#This Row],[Monto Total de la Cuenta]]</f>
        <v>104.82</v>
      </c>
      <c r="R237" t="str">
        <f t="shared" si="5"/>
        <v>Plato_19</v>
      </c>
      <c r="S237" s="2" t="s">
        <v>76</v>
      </c>
      <c r="T237" s="2" t="s">
        <v>12</v>
      </c>
      <c r="U237" s="2"/>
      <c r="X237" t="str" cm="1">
        <f t="array" ref="X237">_xlfn.CONCAT(_xlfn._xlws.FILTER(Tabla_cocina[Nombre del Plato], Tabla_cocina[Numero de Orden]=Tabla_Sala[[#This Row],[Número de Orden]]), "")</f>
        <v>Plato_19</v>
      </c>
      <c r="Y237" s="18" t="b">
        <f>IF(Tabla_Sala[[#This Row],[Tiempo de Degustacion]]&gt;0,TRUE,FALSE)</f>
        <v>1</v>
      </c>
    </row>
    <row r="238" spans="1:25" x14ac:dyDescent="0.3">
      <c r="A238" s="2">
        <v>243</v>
      </c>
      <c r="B238" s="2">
        <v>4</v>
      </c>
      <c r="C238" s="2" t="s">
        <v>334</v>
      </c>
      <c r="D238" s="4">
        <v>4</v>
      </c>
      <c r="E238" s="15">
        <f>Tabla_Sala[[#This Row],[Hora de Salida]]</f>
        <v>45018.174305555556</v>
      </c>
      <c r="F238" s="16">
        <v>45018.029166666667</v>
      </c>
      <c r="G238" s="16">
        <v>45018.174305555556</v>
      </c>
      <c r="H238" s="16">
        <f>IF(Tabla_Sala[[#This Row],[Estado de la Mesa]]="Ocupada",(Tabla_Sala[[#This Row],[Hora de Salida]]-Tabla_Sala[[#This Row],[Hora de Llegada]]) + 15/1440, Tabla_Sala[[#This Row],[Hora de Salida]]-Tabla_Sala[[#This Row],[Hora de Llegada]])</f>
        <v>0.14513888888905058</v>
      </c>
      <c r="I238" s="16">
        <f>SUMIFS(Tabla_cocina[minutos preparacion],Tabla_cocina[Numero de Orden],Tabla_Sala[[#This Row],[Número de Orden]])</f>
        <v>1.5277777777777777E-2</v>
      </c>
      <c r="J238" s="16">
        <f>IF(Tabla_Sala[[#This Row],[Tiempo de Permanencia]]-Tabla_Sala[[#This Row],[Tiempo Preparacion]] &gt; 0, Tabla_Sala[[#This Row],[Tiempo de Permanencia]]-Tabla_Sala[[#This Row],[Tiempo Preparacion]], 0)</f>
        <v>0.1298611111112728</v>
      </c>
      <c r="K238" s="2" t="s">
        <v>113</v>
      </c>
      <c r="L238" s="2" t="s">
        <v>40</v>
      </c>
      <c r="M238" s="2" t="s">
        <v>47</v>
      </c>
      <c r="N238" s="5">
        <v>21.45</v>
      </c>
      <c r="O238" s="2" t="s">
        <v>48</v>
      </c>
      <c r="P238" s="7">
        <f>SUMIFS(Tabla_cocina[Ganancia Bruta],Tabla_cocina[Numero de Orden],Tabla_Sala[[#This Row],[Número de Orden]])</f>
        <v>120</v>
      </c>
      <c r="Q238" s="7">
        <f>Tabla_Sala[[#This Row],[Propina]]+Tabla_Sala[[#This Row],[Monto Total de la Cuenta]]</f>
        <v>141.44999999999999</v>
      </c>
      <c r="R238" t="str">
        <f t="shared" si="5"/>
        <v>Plato_20</v>
      </c>
      <c r="S238" s="2" t="s">
        <v>43</v>
      </c>
      <c r="T238" s="2" t="s">
        <v>11</v>
      </c>
      <c r="U238" s="2"/>
      <c r="X238" t="str" cm="1">
        <f t="array" ref="X238">_xlfn.CONCAT(_xlfn._xlws.FILTER(Tabla_cocina[Nombre del Plato], Tabla_cocina[Numero de Orden]=Tabla_Sala[[#This Row],[Número de Orden]]), "")</f>
        <v>Plato_20</v>
      </c>
      <c r="Y238" s="18" t="b">
        <f>IF(Tabla_Sala[[#This Row],[Tiempo de Degustacion]]&gt;0,TRUE,FALSE)</f>
        <v>1</v>
      </c>
    </row>
    <row r="239" spans="1:25" x14ac:dyDescent="0.3">
      <c r="A239" s="2">
        <v>129</v>
      </c>
      <c r="B239" s="2">
        <v>16</v>
      </c>
      <c r="C239" s="2" t="s">
        <v>234</v>
      </c>
      <c r="D239" s="4">
        <v>5</v>
      </c>
      <c r="E239" s="15">
        <f>Tabla_Sala[[#This Row],[Hora de Salida]]</f>
        <v>45018.111805555556</v>
      </c>
      <c r="F239" s="16">
        <v>45018.02847222222</v>
      </c>
      <c r="G239" s="16">
        <v>45018.111805555556</v>
      </c>
      <c r="H239" s="16">
        <f>IF(Tabla_Sala[[#This Row],[Estado de la Mesa]]="Ocupada",(Tabla_Sala[[#This Row],[Hora de Salida]]-Tabla_Sala[[#This Row],[Hora de Llegada]]) + 15/1440, Tabla_Sala[[#This Row],[Hora de Salida]]-Tabla_Sala[[#This Row],[Hora de Llegada]])</f>
        <v>8.3333333335758653E-2</v>
      </c>
      <c r="I239" s="16">
        <f>SUMIFS(Tabla_cocina[minutos preparacion],Tabla_cocina[Numero de Orden],Tabla_Sala[[#This Row],[Número de Orden]])</f>
        <v>5.5555555555555552E-2</v>
      </c>
      <c r="J239" s="16">
        <f>IF(Tabla_Sala[[#This Row],[Tiempo de Permanencia]]-Tabla_Sala[[#This Row],[Tiempo Preparacion]] &gt; 0, Tabla_Sala[[#This Row],[Tiempo de Permanencia]]-Tabla_Sala[[#This Row],[Tiempo Preparacion]], 0)</f>
        <v>2.77777777802031E-2</v>
      </c>
      <c r="K239" s="2" t="s">
        <v>113</v>
      </c>
      <c r="L239" s="2" t="s">
        <v>40</v>
      </c>
      <c r="M239" s="2" t="s">
        <v>47</v>
      </c>
      <c r="N239" s="5">
        <v>49.3</v>
      </c>
      <c r="O239" s="2" t="s">
        <v>42</v>
      </c>
      <c r="P239" s="7">
        <f>SUMIFS(Tabla_cocina[Ganancia Bruta],Tabla_cocina[Numero de Orden],Tabla_Sala[[#This Row],[Número de Orden]])</f>
        <v>106</v>
      </c>
      <c r="Q239" s="7">
        <f>Tabla_Sala[[#This Row],[Propina]]+Tabla_Sala[[#This Row],[Monto Total de la Cuenta]]</f>
        <v>155.30000000000001</v>
      </c>
      <c r="R239" t="str">
        <f t="shared" si="5"/>
        <v>Plato_12,  Plato_3,  Plato_9</v>
      </c>
      <c r="S239" s="2" t="s">
        <v>53</v>
      </c>
      <c r="T239" s="2" t="s">
        <v>16</v>
      </c>
      <c r="U239" s="2" t="s">
        <v>72</v>
      </c>
      <c r="V239" s="2" t="s">
        <v>75</v>
      </c>
      <c r="X239" t="str" cm="1">
        <f t="array" ref="X239">_xlfn.CONCAT(_xlfn._xlws.FILTER(Tabla_cocina[Nombre del Plato], Tabla_cocina[Numero de Orden]=Tabla_Sala[[#This Row],[Número de Orden]]), "")</f>
        <v>Plato_12Plato_3Plato_9</v>
      </c>
      <c r="Y239" s="18" t="b">
        <f>IF(Tabla_Sala[[#This Row],[Tiempo de Degustacion]]&gt;0,TRUE,FALSE)</f>
        <v>1</v>
      </c>
    </row>
    <row r="240" spans="1:25" x14ac:dyDescent="0.3">
      <c r="A240" s="2">
        <v>139</v>
      </c>
      <c r="B240" s="2">
        <v>16</v>
      </c>
      <c r="C240" s="2" t="s">
        <v>243</v>
      </c>
      <c r="D240" s="4">
        <v>3</v>
      </c>
      <c r="E240" s="15">
        <f>Tabla_Sala[[#This Row],[Hora de Salida]]</f>
        <v>45018.193749999999</v>
      </c>
      <c r="F240" s="16">
        <v>45018.027777777781</v>
      </c>
      <c r="G240" s="16">
        <v>45018.193749999999</v>
      </c>
      <c r="H240" s="16">
        <f>IF(Tabla_Sala[[#This Row],[Estado de la Mesa]]="Ocupada",(Tabla_Sala[[#This Row],[Hora de Salida]]-Tabla_Sala[[#This Row],[Hora de Llegada]]) + 15/1440, Tabla_Sala[[#This Row],[Hora de Salida]]-Tabla_Sala[[#This Row],[Hora de Llegada]])</f>
        <v>0.16597222221753327</v>
      </c>
      <c r="I240" s="16">
        <f>SUMIFS(Tabla_cocina[minutos preparacion],Tabla_cocina[Numero de Orden],Tabla_Sala[[#This Row],[Número de Orden]])</f>
        <v>1.8055555555555554E-2</v>
      </c>
      <c r="J240" s="16">
        <f>IF(Tabla_Sala[[#This Row],[Tiempo de Permanencia]]-Tabla_Sala[[#This Row],[Tiempo Preparacion]] &gt; 0, Tabla_Sala[[#This Row],[Tiempo de Permanencia]]-Tabla_Sala[[#This Row],[Tiempo Preparacion]], 0)</f>
        <v>0.14791666666197772</v>
      </c>
      <c r="K240" s="2" t="s">
        <v>113</v>
      </c>
      <c r="L240" s="2" t="s">
        <v>40</v>
      </c>
      <c r="M240" s="2" t="s">
        <v>47</v>
      </c>
      <c r="N240" s="5">
        <v>47.2</v>
      </c>
      <c r="O240" s="2" t="s">
        <v>48</v>
      </c>
      <c r="P240" s="7">
        <f>SUMIFS(Tabla_cocina[Ganancia Bruta],Tabla_cocina[Numero de Orden],Tabla_Sala[[#This Row],[Número de Orden]])</f>
        <v>35</v>
      </c>
      <c r="Q240" s="7">
        <f>Tabla_Sala[[#This Row],[Propina]]+Tabla_Sala[[#This Row],[Monto Total de la Cuenta]]</f>
        <v>82.2</v>
      </c>
      <c r="R240" t="str">
        <f t="shared" si="5"/>
        <v>Plato_8</v>
      </c>
      <c r="S240" s="2" t="s">
        <v>70</v>
      </c>
      <c r="T240" s="2" t="s">
        <v>17</v>
      </c>
      <c r="U240" s="2"/>
      <c r="X240" t="str" cm="1">
        <f t="array" ref="X240">_xlfn.CONCAT(_xlfn._xlws.FILTER(Tabla_cocina[Nombre del Plato], Tabla_cocina[Numero de Orden]=Tabla_Sala[[#This Row],[Número de Orden]]), "")</f>
        <v>Plato_8</v>
      </c>
      <c r="Y240" s="18" t="b">
        <f>IF(Tabla_Sala[[#This Row],[Tiempo de Degustacion]]&gt;0,TRUE,FALSE)</f>
        <v>1</v>
      </c>
    </row>
    <row r="241" spans="1:25" x14ac:dyDescent="0.3">
      <c r="A241" s="2">
        <v>156</v>
      </c>
      <c r="B241" s="2">
        <v>6</v>
      </c>
      <c r="C241" s="2" t="s">
        <v>259</v>
      </c>
      <c r="D241" s="4">
        <v>4</v>
      </c>
      <c r="E241" s="15">
        <f>Tabla_Sala[[#This Row],[Hora de Salida]]</f>
        <v>45018.178472222222</v>
      </c>
      <c r="F241" s="16">
        <v>45018.027777777781</v>
      </c>
      <c r="G241" s="16">
        <v>45018.178472222222</v>
      </c>
      <c r="H241" s="16">
        <f>IF(Tabla_Sala[[#This Row],[Estado de la Mesa]]="Ocupada",(Tabla_Sala[[#This Row],[Hora de Salida]]-Tabla_Sala[[#This Row],[Hora de Llegada]]) + 15/1440, Tabla_Sala[[#This Row],[Hora de Salida]]-Tabla_Sala[[#This Row],[Hora de Llegada]])</f>
        <v>0.15069444444088731</v>
      </c>
      <c r="I241" s="16">
        <f>SUMIFS(Tabla_cocina[minutos preparacion],Tabla_cocina[Numero de Orden],Tabla_Sala[[#This Row],[Número de Orden]])</f>
        <v>4.1666666666666666E-3</v>
      </c>
      <c r="J241" s="16">
        <f>IF(Tabla_Sala[[#This Row],[Tiempo de Permanencia]]-Tabla_Sala[[#This Row],[Tiempo Preparacion]] &gt; 0, Tabla_Sala[[#This Row],[Tiempo de Permanencia]]-Tabla_Sala[[#This Row],[Tiempo Preparacion]], 0)</f>
        <v>0.14652777777422063</v>
      </c>
      <c r="K241" s="2" t="s">
        <v>109</v>
      </c>
      <c r="L241" s="2" t="s">
        <v>54</v>
      </c>
      <c r="M241" s="2" t="s">
        <v>47</v>
      </c>
      <c r="N241" s="5">
        <v>19.03</v>
      </c>
      <c r="O241" s="2" t="s">
        <v>48</v>
      </c>
      <c r="P241" s="7">
        <f>SUMIFS(Tabla_cocina[Ganancia Bruta],Tabla_cocina[Numero de Orden],Tabla_Sala[[#This Row],[Número de Orden]])</f>
        <v>56</v>
      </c>
      <c r="Q241" s="7">
        <f>Tabla_Sala[[#This Row],[Propina]]+Tabla_Sala[[#This Row],[Monto Total de la Cuenta]]</f>
        <v>75.03</v>
      </c>
      <c r="R241" t="str">
        <f t="shared" si="5"/>
        <v>Plato_16</v>
      </c>
      <c r="S241" s="2" t="s">
        <v>43</v>
      </c>
      <c r="T241" s="2" t="s">
        <v>15</v>
      </c>
      <c r="U241" s="2"/>
      <c r="X241" t="str" cm="1">
        <f t="array" ref="X241">_xlfn.CONCAT(_xlfn._xlws.FILTER(Tabla_cocina[Nombre del Plato], Tabla_cocina[Numero de Orden]=Tabla_Sala[[#This Row],[Número de Orden]]), "")</f>
        <v>Plato_16</v>
      </c>
      <c r="Y241" s="18" t="b">
        <f>IF(Tabla_Sala[[#This Row],[Tiempo de Degustacion]]&gt;0,TRUE,FALSE)</f>
        <v>1</v>
      </c>
    </row>
    <row r="242" spans="1:25" x14ac:dyDescent="0.3">
      <c r="A242" s="2">
        <v>186</v>
      </c>
      <c r="B242" s="2">
        <v>13</v>
      </c>
      <c r="C242" s="2" t="s">
        <v>287</v>
      </c>
      <c r="D242" s="4">
        <v>6</v>
      </c>
      <c r="E242" s="15">
        <f>Tabla_Sala[[#This Row],[Hora de Salida]]</f>
        <v>45018.176388888889</v>
      </c>
      <c r="F242" s="16">
        <v>45018.027777777781</v>
      </c>
      <c r="G242" s="16">
        <v>45018.176388888889</v>
      </c>
      <c r="H242" s="16">
        <f>IF(Tabla_Sala[[#This Row],[Estado de la Mesa]]="Ocupada",(Tabla_Sala[[#This Row],[Hora de Salida]]-Tabla_Sala[[#This Row],[Hora de Llegada]]) + 15/1440, Tabla_Sala[[#This Row],[Hora de Salida]]-Tabla_Sala[[#This Row],[Hora de Llegada]])</f>
        <v>0.14861111110803904</v>
      </c>
      <c r="I242" s="16">
        <f>SUMIFS(Tabla_cocina[minutos preparacion],Tabla_cocina[Numero de Orden],Tabla_Sala[[#This Row],[Número de Orden]])</f>
        <v>6.4583333333333326E-2</v>
      </c>
      <c r="J242" s="16">
        <f>IF(Tabla_Sala[[#This Row],[Tiempo de Permanencia]]-Tabla_Sala[[#This Row],[Tiempo Preparacion]] &gt; 0, Tabla_Sala[[#This Row],[Tiempo de Permanencia]]-Tabla_Sala[[#This Row],[Tiempo Preparacion]], 0)</f>
        <v>8.4027777774705714E-2</v>
      </c>
      <c r="K242" s="2" t="s">
        <v>111</v>
      </c>
      <c r="L242" s="2" t="s">
        <v>40</v>
      </c>
      <c r="M242" s="2" t="s">
        <v>47</v>
      </c>
      <c r="N242" s="5">
        <v>17.55</v>
      </c>
      <c r="O242" s="2" t="s">
        <v>42</v>
      </c>
      <c r="P242" s="7">
        <f>SUMIFS(Tabla_cocina[Ganancia Bruta],Tabla_cocina[Numero de Orden],Tabla_Sala[[#This Row],[Número de Orden]])</f>
        <v>270</v>
      </c>
      <c r="Q242" s="7">
        <f>Tabla_Sala[[#This Row],[Propina]]+Tabla_Sala[[#This Row],[Monto Total de la Cuenta]]</f>
        <v>287.55</v>
      </c>
      <c r="R242" t="str">
        <f t="shared" si="5"/>
        <v>Plato_6,  Plato_15,  Plato_17</v>
      </c>
      <c r="S242" s="2" t="s">
        <v>46</v>
      </c>
      <c r="T242" s="2" t="s">
        <v>10</v>
      </c>
      <c r="U242" s="2" t="s">
        <v>73</v>
      </c>
      <c r="V242" s="2" t="s">
        <v>50</v>
      </c>
      <c r="X242" t="str" cm="1">
        <f t="array" ref="X242">_xlfn.CONCAT(_xlfn._xlws.FILTER(Tabla_cocina[Nombre del Plato], Tabla_cocina[Numero de Orden]=Tabla_Sala[[#This Row],[Número de Orden]]), "")</f>
        <v>Plato_6Plato_15Plato_17</v>
      </c>
      <c r="Y242" s="18" t="b">
        <f>IF(Tabla_Sala[[#This Row],[Tiempo de Degustacion]]&gt;0,TRUE,FALSE)</f>
        <v>1</v>
      </c>
    </row>
    <row r="243" spans="1:25" x14ac:dyDescent="0.3">
      <c r="A243" s="2">
        <v>252</v>
      </c>
      <c r="B243" s="2">
        <v>4</v>
      </c>
      <c r="C243" s="2" t="s">
        <v>340</v>
      </c>
      <c r="D243" s="4">
        <v>3</v>
      </c>
      <c r="E243" s="15">
        <f>Tabla_Sala[[#This Row],[Hora de Salida]]</f>
        <v>45018.183333333334</v>
      </c>
      <c r="F243" s="16">
        <v>45018.027083333334</v>
      </c>
      <c r="G243" s="16">
        <v>45018.183333333334</v>
      </c>
      <c r="H243" s="16">
        <f>IF(Tabla_Sala[[#This Row],[Estado de la Mesa]]="Ocupada",(Tabla_Sala[[#This Row],[Hora de Salida]]-Tabla_Sala[[#This Row],[Hora de Llegada]]) + 15/1440, Tabla_Sala[[#This Row],[Hora de Salida]]-Tabla_Sala[[#This Row],[Hora de Llegada]])</f>
        <v>0.15625</v>
      </c>
      <c r="I243" s="16">
        <f>SUMIFS(Tabla_cocina[minutos preparacion],Tabla_cocina[Numero de Orden],Tabla_Sala[[#This Row],[Número de Orden]])</f>
        <v>5.8333333333333334E-2</v>
      </c>
      <c r="J243" s="16">
        <f>IF(Tabla_Sala[[#This Row],[Tiempo de Permanencia]]-Tabla_Sala[[#This Row],[Tiempo Preparacion]] &gt; 0, Tabla_Sala[[#This Row],[Tiempo de Permanencia]]-Tabla_Sala[[#This Row],[Tiempo Preparacion]], 0)</f>
        <v>9.7916666666666666E-2</v>
      </c>
      <c r="K243" s="2" t="s">
        <v>117</v>
      </c>
      <c r="L243" s="2" t="s">
        <v>40</v>
      </c>
      <c r="M243" s="2" t="s">
        <v>47</v>
      </c>
      <c r="N243" s="5">
        <v>43.81</v>
      </c>
      <c r="O243" s="2" t="s">
        <v>48</v>
      </c>
      <c r="P243" s="7">
        <f>SUMIFS(Tabla_cocina[Ganancia Bruta],Tabla_cocina[Numero de Orden],Tabla_Sala[[#This Row],[Número de Orden]])</f>
        <v>102</v>
      </c>
      <c r="Q243" s="7">
        <f>Tabla_Sala[[#This Row],[Propina]]+Tabla_Sala[[#This Row],[Monto Total de la Cuenta]]</f>
        <v>145.81</v>
      </c>
      <c r="R243" t="str">
        <f t="shared" si="5"/>
        <v>Plato_1,  Plato_10</v>
      </c>
      <c r="S243" s="2" t="s">
        <v>46</v>
      </c>
      <c r="T243" s="2" t="s">
        <v>26</v>
      </c>
      <c r="U243" s="2" t="s">
        <v>69</v>
      </c>
      <c r="X243" t="str" cm="1">
        <f t="array" ref="X243">_xlfn.CONCAT(_xlfn._xlws.FILTER(Tabla_cocina[Nombre del Plato], Tabla_cocina[Numero de Orden]=Tabla_Sala[[#This Row],[Número de Orden]]), "")</f>
        <v>Plato_1Plato_10</v>
      </c>
      <c r="Y243" s="18" t="b">
        <f>IF(Tabla_Sala[[#This Row],[Tiempo de Degustacion]]&gt;0,TRUE,FALSE)</f>
        <v>1</v>
      </c>
    </row>
    <row r="244" spans="1:25" x14ac:dyDescent="0.3">
      <c r="A244" s="2">
        <v>258</v>
      </c>
      <c r="B244" s="2">
        <v>12</v>
      </c>
      <c r="C244" s="2" t="s">
        <v>346</v>
      </c>
      <c r="D244" s="4">
        <v>1</v>
      </c>
      <c r="E244" s="15">
        <f>Tabla_Sala[[#This Row],[Hora de Salida]]</f>
        <v>45018.188888888886</v>
      </c>
      <c r="F244" s="16">
        <v>45018.027083333334</v>
      </c>
      <c r="G244" s="16">
        <v>45018.188888888886</v>
      </c>
      <c r="H244" s="16">
        <f>IF(Tabla_Sala[[#This Row],[Estado de la Mesa]]="Ocupada",(Tabla_Sala[[#This Row],[Hora de Salida]]-Tabla_Sala[[#This Row],[Hora de Llegada]]) + 15/1440, Tabla_Sala[[#This Row],[Hora de Salida]]-Tabla_Sala[[#This Row],[Hora de Llegada]])</f>
        <v>0.16180555555183673</v>
      </c>
      <c r="I244" s="16">
        <f>SUMIFS(Tabla_cocina[minutos preparacion],Tabla_cocina[Numero de Orden],Tabla_Sala[[#This Row],[Número de Orden]])</f>
        <v>7.2916666666666671E-2</v>
      </c>
      <c r="J244" s="16">
        <f>IF(Tabla_Sala[[#This Row],[Tiempo de Permanencia]]-Tabla_Sala[[#This Row],[Tiempo Preparacion]] &gt; 0, Tabla_Sala[[#This Row],[Tiempo de Permanencia]]-Tabla_Sala[[#This Row],[Tiempo Preparacion]], 0)</f>
        <v>8.8888888885170061E-2</v>
      </c>
      <c r="K244" s="2" t="s">
        <v>113</v>
      </c>
      <c r="L244" s="2" t="s">
        <v>44</v>
      </c>
      <c r="M244" s="2" t="s">
        <v>47</v>
      </c>
      <c r="N244" s="5">
        <v>47.99</v>
      </c>
      <c r="O244" s="2" t="s">
        <v>42</v>
      </c>
      <c r="P244" s="7">
        <f>SUMIFS(Tabla_cocina[Ganancia Bruta],Tabla_cocina[Numero de Orden],Tabla_Sala[[#This Row],[Número de Orden]])</f>
        <v>117</v>
      </c>
      <c r="Q244" s="7">
        <f>Tabla_Sala[[#This Row],[Propina]]+Tabla_Sala[[#This Row],[Monto Total de la Cuenta]]</f>
        <v>164.99</v>
      </c>
      <c r="R244" t="str">
        <f t="shared" si="5"/>
        <v>Plato_1,  Plato_3,  Plato_15,  Plato_20</v>
      </c>
      <c r="S244" s="2" t="s">
        <v>58</v>
      </c>
      <c r="T244" s="2" t="s">
        <v>26</v>
      </c>
      <c r="U244" s="2" t="s">
        <v>72</v>
      </c>
      <c r="V244" s="2" t="s">
        <v>73</v>
      </c>
      <c r="W244" s="2" t="s">
        <v>68</v>
      </c>
      <c r="X244" t="str" cm="1">
        <f t="array" ref="X244">_xlfn.CONCAT(_xlfn._xlws.FILTER(Tabla_cocina[Nombre del Plato], Tabla_cocina[Numero de Orden]=Tabla_Sala[[#This Row],[Número de Orden]]), "")</f>
        <v>Plato_1Plato_3Plato_15Plato_20</v>
      </c>
      <c r="Y244" s="18" t="b">
        <f>IF(Tabla_Sala[[#This Row],[Tiempo de Degustacion]]&gt;0,TRUE,FALSE)</f>
        <v>1</v>
      </c>
    </row>
    <row r="245" spans="1:25" x14ac:dyDescent="0.3">
      <c r="A245" s="2">
        <v>120</v>
      </c>
      <c r="B245" s="2">
        <v>4</v>
      </c>
      <c r="C245" s="2" t="s">
        <v>225</v>
      </c>
      <c r="D245" s="4">
        <v>2</v>
      </c>
      <c r="E245" s="15">
        <f>Tabla_Sala[[#This Row],[Hora de Salida]]</f>
        <v>45018.070833333331</v>
      </c>
      <c r="F245" s="16">
        <v>45018.026388888888</v>
      </c>
      <c r="G245" s="16">
        <v>45018.070833333331</v>
      </c>
      <c r="H245" s="16">
        <f>IF(Tabla_Sala[[#This Row],[Estado de la Mesa]]="Ocupada",(Tabla_Sala[[#This Row],[Hora de Salida]]-Tabla_Sala[[#This Row],[Hora de Llegada]]) + 15/1440, Tabla_Sala[[#This Row],[Hora de Salida]]-Tabla_Sala[[#This Row],[Hora de Llegada]])</f>
        <v>4.4444444443797693E-2</v>
      </c>
      <c r="I245" s="16">
        <f>SUMIFS(Tabla_cocina[minutos preparacion],Tabla_cocina[Numero de Orden],Tabla_Sala[[#This Row],[Número de Orden]])</f>
        <v>6.7361111111111108E-2</v>
      </c>
      <c r="J245" s="16">
        <f>IF(Tabla_Sala[[#This Row],[Tiempo de Permanencia]]-Tabla_Sala[[#This Row],[Tiempo Preparacion]] &gt; 0, Tabla_Sala[[#This Row],[Tiempo de Permanencia]]-Tabla_Sala[[#This Row],[Tiempo Preparacion]], 0)</f>
        <v>0</v>
      </c>
      <c r="K245" s="2" t="s">
        <v>111</v>
      </c>
      <c r="L245" s="2" t="s">
        <v>40</v>
      </c>
      <c r="M245" s="2" t="s">
        <v>45</v>
      </c>
      <c r="N245" s="5">
        <v>12.51</v>
      </c>
      <c r="O245" s="2" t="s">
        <v>42</v>
      </c>
      <c r="P245" s="7">
        <f>SUMIFS(Tabla_cocina[Ganancia Bruta],Tabla_cocina[Numero de Orden],Tabla_Sala[[#This Row],[Número de Orden]])</f>
        <v>145</v>
      </c>
      <c r="Q245" s="7">
        <f>Tabla_Sala[[#This Row],[Propina]]+Tabla_Sala[[#This Row],[Monto Total de la Cuenta]]</f>
        <v>157.51</v>
      </c>
      <c r="R245" t="str">
        <f t="shared" si="5"/>
        <v>Plato_17,  Plato_10</v>
      </c>
      <c r="S245" s="2" t="s">
        <v>61</v>
      </c>
      <c r="T245" s="2" t="s">
        <v>9</v>
      </c>
      <c r="U245" s="2" t="s">
        <v>69</v>
      </c>
      <c r="X245" t="str" cm="1">
        <f t="array" ref="X245">_xlfn.CONCAT(_xlfn._xlws.FILTER(Tabla_cocina[Nombre del Plato], Tabla_cocina[Numero de Orden]=Tabla_Sala[[#This Row],[Número de Orden]]), "")</f>
        <v>Plato_17Plato_10</v>
      </c>
      <c r="Y245" s="18" t="b">
        <f>IF(Tabla_Sala[[#This Row],[Tiempo de Degustacion]]&gt;0,TRUE,FALSE)</f>
        <v>0</v>
      </c>
    </row>
    <row r="246" spans="1:25" x14ac:dyDescent="0.3">
      <c r="A246" s="2">
        <v>145</v>
      </c>
      <c r="B246" s="2">
        <v>2</v>
      </c>
      <c r="C246" s="2" t="s">
        <v>249</v>
      </c>
      <c r="D246" s="4">
        <v>5</v>
      </c>
      <c r="E246" s="15">
        <f>Tabla_Sala[[#This Row],[Hora de Salida]]</f>
        <v>45018.070833333331</v>
      </c>
      <c r="F246" s="16">
        <v>45018.025694444441</v>
      </c>
      <c r="G246" s="16">
        <v>45018.070833333331</v>
      </c>
      <c r="H246" s="16">
        <f>IF(Tabla_Sala[[#This Row],[Estado de la Mesa]]="Ocupada",(Tabla_Sala[[#This Row],[Hora de Salida]]-Tabla_Sala[[#This Row],[Hora de Llegada]]) + 15/1440, Tabla_Sala[[#This Row],[Hora de Salida]]-Tabla_Sala[[#This Row],[Hora de Llegada]])</f>
        <v>5.5555555557172433E-2</v>
      </c>
      <c r="I246" s="16">
        <f>SUMIFS(Tabla_cocina[minutos preparacion],Tabla_cocina[Numero de Orden],Tabla_Sala[[#This Row],[Número de Orden]])</f>
        <v>7.3611111111111113E-2</v>
      </c>
      <c r="J246" s="16">
        <f>IF(Tabla_Sala[[#This Row],[Tiempo de Permanencia]]-Tabla_Sala[[#This Row],[Tiempo Preparacion]] &gt; 0, Tabla_Sala[[#This Row],[Tiempo de Permanencia]]-Tabla_Sala[[#This Row],[Tiempo Preparacion]], 0)</f>
        <v>0</v>
      </c>
      <c r="K246" s="2" t="s">
        <v>113</v>
      </c>
      <c r="L246" s="2" t="s">
        <v>54</v>
      </c>
      <c r="M246" s="2" t="s">
        <v>47</v>
      </c>
      <c r="N246" s="5">
        <v>11.32</v>
      </c>
      <c r="O246" s="2" t="s">
        <v>55</v>
      </c>
      <c r="P246" s="7">
        <f>SUMIFS(Tabla_cocina[Ganancia Bruta],Tabla_cocina[Numero de Orden],Tabla_Sala[[#This Row],[Número de Orden]])</f>
        <v>126</v>
      </c>
      <c r="Q246" s="7">
        <f>Tabla_Sala[[#This Row],[Propina]]+Tabla_Sala[[#This Row],[Monto Total de la Cuenta]]</f>
        <v>137.32</v>
      </c>
      <c r="R246" t="str">
        <f t="shared" si="5"/>
        <v>Plato_5,  Plato_2</v>
      </c>
      <c r="S246" s="2" t="s">
        <v>56</v>
      </c>
      <c r="T246" s="2" t="s">
        <v>19</v>
      </c>
      <c r="U246" s="2" t="s">
        <v>79</v>
      </c>
      <c r="X246" t="str" cm="1">
        <f t="array" ref="X246">_xlfn.CONCAT(_xlfn._xlws.FILTER(Tabla_cocina[Nombre del Plato], Tabla_cocina[Numero de Orden]=Tabla_Sala[[#This Row],[Número de Orden]]), "")</f>
        <v>Plato_5Plato_2</v>
      </c>
      <c r="Y246" s="18" t="b">
        <f>IF(Tabla_Sala[[#This Row],[Tiempo de Degustacion]]&gt;0,TRUE,FALSE)</f>
        <v>0</v>
      </c>
    </row>
    <row r="247" spans="1:25" x14ac:dyDescent="0.3">
      <c r="A247" s="2">
        <v>150</v>
      </c>
      <c r="B247" s="2">
        <v>18</v>
      </c>
      <c r="C247" s="2" t="s">
        <v>254</v>
      </c>
      <c r="D247" s="4">
        <v>6</v>
      </c>
      <c r="E247" s="15">
        <f>Tabla_Sala[[#This Row],[Hora de Salida]]</f>
        <v>45018.131944444445</v>
      </c>
      <c r="F247" s="16">
        <v>45018.025694444441</v>
      </c>
      <c r="G247" s="16">
        <v>45018.131944444445</v>
      </c>
      <c r="H247" s="16">
        <f>IF(Tabla_Sala[[#This Row],[Estado de la Mesa]]="Ocupada",(Tabla_Sala[[#This Row],[Hora de Salida]]-Tabla_Sala[[#This Row],[Hora de Llegada]]) + 15/1440, Tabla_Sala[[#This Row],[Hora de Salida]]-Tabla_Sala[[#This Row],[Hora de Llegada]])</f>
        <v>0.10625000000436557</v>
      </c>
      <c r="I247" s="16">
        <f>SUMIFS(Tabla_cocina[minutos preparacion],Tabla_cocina[Numero de Orden],Tabla_Sala[[#This Row],[Número de Orden]])</f>
        <v>7.3611111111111113E-2</v>
      </c>
      <c r="J247" s="16">
        <f>IF(Tabla_Sala[[#This Row],[Tiempo de Permanencia]]-Tabla_Sala[[#This Row],[Tiempo Preparacion]] &gt; 0, Tabla_Sala[[#This Row],[Tiempo de Permanencia]]-Tabla_Sala[[#This Row],[Tiempo Preparacion]], 0)</f>
        <v>3.2638888893254461E-2</v>
      </c>
      <c r="K247" s="2" t="s">
        <v>111</v>
      </c>
      <c r="L247" s="2" t="s">
        <v>40</v>
      </c>
      <c r="M247" s="2" t="s">
        <v>41</v>
      </c>
      <c r="N247" s="5">
        <v>48.43</v>
      </c>
      <c r="O247" s="2" t="s">
        <v>48</v>
      </c>
      <c r="P247" s="7">
        <f>SUMIFS(Tabla_cocina[Ganancia Bruta],Tabla_cocina[Numero de Orden],Tabla_Sala[[#This Row],[Número de Orden]])</f>
        <v>150</v>
      </c>
      <c r="Q247" s="7">
        <f>Tabla_Sala[[#This Row],[Propina]]+Tabla_Sala[[#This Row],[Monto Total de la Cuenta]]</f>
        <v>198.43</v>
      </c>
      <c r="R247" t="str">
        <f t="shared" si="5"/>
        <v>Plato_5,  Plato_11,  Plato_3</v>
      </c>
      <c r="S247" s="2" t="s">
        <v>76</v>
      </c>
      <c r="T247" s="2" t="s">
        <v>19</v>
      </c>
      <c r="U247" s="2" t="s">
        <v>63</v>
      </c>
      <c r="V247" s="2" t="s">
        <v>72</v>
      </c>
      <c r="X247" t="str" cm="1">
        <f t="array" ref="X247">_xlfn.CONCAT(_xlfn._xlws.FILTER(Tabla_cocina[Nombre del Plato], Tabla_cocina[Numero de Orden]=Tabla_Sala[[#This Row],[Número de Orden]]), "")</f>
        <v>Plato_5Plato_11Plato_3</v>
      </c>
      <c r="Y247" s="18" t="b">
        <f>IF(Tabla_Sala[[#This Row],[Tiempo de Degustacion]]&gt;0,TRUE,FALSE)</f>
        <v>1</v>
      </c>
    </row>
    <row r="248" spans="1:25" x14ac:dyDescent="0.3">
      <c r="A248" s="2">
        <v>198</v>
      </c>
      <c r="B248" s="2">
        <v>9</v>
      </c>
      <c r="C248" s="2" t="s">
        <v>297</v>
      </c>
      <c r="D248" s="4">
        <v>4</v>
      </c>
      <c r="E248" s="15">
        <f>Tabla_Sala[[#This Row],[Hora de Salida]]</f>
        <v>45018.128472222219</v>
      </c>
      <c r="F248" s="16">
        <v>45018.025000000001</v>
      </c>
      <c r="G248" s="16">
        <v>45018.128472222219</v>
      </c>
      <c r="H248" s="16">
        <f>IF(Tabla_Sala[[#This Row],[Estado de la Mesa]]="Ocupada",(Tabla_Sala[[#This Row],[Hora de Salida]]-Tabla_Sala[[#This Row],[Hora de Llegada]]) + 15/1440, Tabla_Sala[[#This Row],[Hora de Salida]]-Tabla_Sala[[#This Row],[Hora de Llegada]])</f>
        <v>0.10347222221753327</v>
      </c>
      <c r="I248" s="16">
        <f>SUMIFS(Tabla_cocina[minutos preparacion],Tabla_cocina[Numero de Orden],Tabla_Sala[[#This Row],[Número de Orden]])</f>
        <v>2.2916666666666665E-2</v>
      </c>
      <c r="J248" s="16">
        <f>IF(Tabla_Sala[[#This Row],[Tiempo de Permanencia]]-Tabla_Sala[[#This Row],[Tiempo Preparacion]] &gt; 0, Tabla_Sala[[#This Row],[Tiempo de Permanencia]]-Tabla_Sala[[#This Row],[Tiempo Preparacion]], 0)</f>
        <v>8.0555555550866603E-2</v>
      </c>
      <c r="K248" s="2" t="s">
        <v>111</v>
      </c>
      <c r="L248" s="2" t="s">
        <v>40</v>
      </c>
      <c r="M248" s="2" t="s">
        <v>47</v>
      </c>
      <c r="N248" s="5">
        <v>36.72</v>
      </c>
      <c r="O248" s="2" t="s">
        <v>42</v>
      </c>
      <c r="P248" s="7">
        <f>SUMIFS(Tabla_cocina[Ganancia Bruta],Tabla_cocina[Numero de Orden],Tabla_Sala[[#This Row],[Número de Orden]])</f>
        <v>54</v>
      </c>
      <c r="Q248" s="7">
        <f>Tabla_Sala[[#This Row],[Propina]]+Tabla_Sala[[#This Row],[Monto Total de la Cuenta]]</f>
        <v>90.72</v>
      </c>
      <c r="R248" t="str">
        <f t="shared" si="5"/>
        <v>Plato_6</v>
      </c>
      <c r="S248" s="2" t="s">
        <v>43</v>
      </c>
      <c r="T248" s="2" t="s">
        <v>10</v>
      </c>
      <c r="U248" s="2"/>
      <c r="X248" t="str" cm="1">
        <f t="array" ref="X248">_xlfn.CONCAT(_xlfn._xlws.FILTER(Tabla_cocina[Nombre del Plato], Tabla_cocina[Numero de Orden]=Tabla_Sala[[#This Row],[Número de Orden]]), "")</f>
        <v>Plato_6</v>
      </c>
      <c r="Y248" s="18" t="b">
        <f>IF(Tabla_Sala[[#This Row],[Tiempo de Degustacion]]&gt;0,TRUE,FALSE)</f>
        <v>1</v>
      </c>
    </row>
    <row r="249" spans="1:25" x14ac:dyDescent="0.3">
      <c r="A249" s="2">
        <v>143</v>
      </c>
      <c r="B249" s="2">
        <v>9</v>
      </c>
      <c r="C249" s="2" t="s">
        <v>247</v>
      </c>
      <c r="D249" s="4">
        <v>4</v>
      </c>
      <c r="E249" s="15">
        <f>Tabla_Sala[[#This Row],[Hora de Salida]]</f>
        <v>45018.1875</v>
      </c>
      <c r="F249" s="16">
        <v>45018.022222222222</v>
      </c>
      <c r="G249" s="16">
        <v>45018.1875</v>
      </c>
      <c r="H249" s="16">
        <f>IF(Tabla_Sala[[#This Row],[Estado de la Mesa]]="Ocupada",(Tabla_Sala[[#This Row],[Hora de Salida]]-Tabla_Sala[[#This Row],[Hora de Llegada]]) + 15/1440, Tabla_Sala[[#This Row],[Hora de Salida]]-Tabla_Sala[[#This Row],[Hora de Llegada]])</f>
        <v>0.16527777777810115</v>
      </c>
      <c r="I249" s="16">
        <f>SUMIFS(Tabla_cocina[minutos preparacion],Tabla_cocina[Numero de Orden],Tabla_Sala[[#This Row],[Número de Orden]])</f>
        <v>1.1111111111111112E-2</v>
      </c>
      <c r="J249" s="16">
        <f>IF(Tabla_Sala[[#This Row],[Tiempo de Permanencia]]-Tabla_Sala[[#This Row],[Tiempo Preparacion]] &gt; 0, Tabla_Sala[[#This Row],[Tiempo de Permanencia]]-Tabla_Sala[[#This Row],[Tiempo Preparacion]], 0)</f>
        <v>0.15416666666699005</v>
      </c>
      <c r="K249" s="2" t="s">
        <v>117</v>
      </c>
      <c r="L249" s="2" t="s">
        <v>40</v>
      </c>
      <c r="M249" s="2" t="s">
        <v>45</v>
      </c>
      <c r="N249" s="5">
        <v>48.26</v>
      </c>
      <c r="O249" s="2" t="s">
        <v>48</v>
      </c>
      <c r="P249" s="7">
        <f>SUMIFS(Tabla_cocina[Ganancia Bruta],Tabla_cocina[Numero de Orden],Tabla_Sala[[#This Row],[Número de Orden]])</f>
        <v>50</v>
      </c>
      <c r="Q249" s="7">
        <f>Tabla_Sala[[#This Row],[Propina]]+Tabla_Sala[[#This Row],[Monto Total de la Cuenta]]</f>
        <v>98.259999999999991</v>
      </c>
      <c r="R249" t="str">
        <f t="shared" ref="R249:R268" si="6">_xlfn.TEXTJOIN(", ",TRUE,T249:W249)</f>
        <v>Plato_1</v>
      </c>
      <c r="S249" s="2" t="s">
        <v>53</v>
      </c>
      <c r="T249" s="2" t="s">
        <v>26</v>
      </c>
      <c r="U249" s="2"/>
      <c r="X249" t="str" cm="1">
        <f t="array" ref="X249">_xlfn.CONCAT(_xlfn._xlws.FILTER(Tabla_cocina[Nombre del Plato], Tabla_cocina[Numero de Orden]=Tabla_Sala[[#This Row],[Número de Orden]]), "")</f>
        <v>Plato_1</v>
      </c>
      <c r="Y249" s="18" t="b">
        <f>IF(Tabla_Sala[[#This Row],[Tiempo de Degustacion]]&gt;0,TRUE,FALSE)</f>
        <v>1</v>
      </c>
    </row>
    <row r="250" spans="1:25" x14ac:dyDescent="0.3">
      <c r="A250" s="2">
        <v>266</v>
      </c>
      <c r="B250" s="2">
        <v>4</v>
      </c>
      <c r="C250" s="2" t="s">
        <v>352</v>
      </c>
      <c r="D250" s="4">
        <v>4</v>
      </c>
      <c r="E250" s="15">
        <f>Tabla_Sala[[#This Row],[Hora de Salida]]</f>
        <v>45018.086111111108</v>
      </c>
      <c r="F250" s="16">
        <v>45018.020833333336</v>
      </c>
      <c r="G250" s="16">
        <v>45018.086111111108</v>
      </c>
      <c r="H250" s="16">
        <f>IF(Tabla_Sala[[#This Row],[Estado de la Mesa]]="Ocupada",(Tabla_Sala[[#This Row],[Hora de Salida]]-Tabla_Sala[[#This Row],[Hora de Llegada]]) + 15/1440, Tabla_Sala[[#This Row],[Hora de Salida]]-Tabla_Sala[[#This Row],[Hora de Llegada]])</f>
        <v>6.5277777772280388E-2</v>
      </c>
      <c r="I250" s="16">
        <f>SUMIFS(Tabla_cocina[minutos preparacion],Tabla_cocina[Numero de Orden],Tabla_Sala[[#This Row],[Número de Orden]])</f>
        <v>7.3611111111111113E-2</v>
      </c>
      <c r="J250" s="16">
        <f>IF(Tabla_Sala[[#This Row],[Tiempo de Permanencia]]-Tabla_Sala[[#This Row],[Tiempo Preparacion]] &gt; 0, Tabla_Sala[[#This Row],[Tiempo de Permanencia]]-Tabla_Sala[[#This Row],[Tiempo Preparacion]], 0)</f>
        <v>0</v>
      </c>
      <c r="K250" s="2" t="s">
        <v>113</v>
      </c>
      <c r="L250" s="2" t="s">
        <v>40</v>
      </c>
      <c r="M250" s="2" t="s">
        <v>47</v>
      </c>
      <c r="N250" s="5">
        <v>24.75</v>
      </c>
      <c r="O250" s="2" t="s">
        <v>42</v>
      </c>
      <c r="P250" s="7">
        <f>SUMIFS(Tabla_cocina[Ganancia Bruta],Tabla_cocina[Numero de Orden],Tabla_Sala[[#This Row],[Número de Orden]])</f>
        <v>99</v>
      </c>
      <c r="Q250" s="7">
        <f>Tabla_Sala[[#This Row],[Propina]]+Tabla_Sala[[#This Row],[Monto Total de la Cuenta]]</f>
        <v>123.75</v>
      </c>
      <c r="R250" t="str">
        <f t="shared" si="6"/>
        <v>Plato_7,  Plato_1</v>
      </c>
      <c r="S250" s="2" t="s">
        <v>52</v>
      </c>
      <c r="T250" s="2" t="s">
        <v>5</v>
      </c>
      <c r="U250" s="2" t="s">
        <v>71</v>
      </c>
      <c r="X250" t="str" cm="1">
        <f t="array" ref="X250">_xlfn.CONCAT(_xlfn._xlws.FILTER(Tabla_cocina[Nombre del Plato], Tabla_cocina[Numero de Orden]=Tabla_Sala[[#This Row],[Número de Orden]]), "")</f>
        <v>Plato_7Plato_1</v>
      </c>
      <c r="Y250" s="18" t="b">
        <f>IF(Tabla_Sala[[#This Row],[Tiempo de Degustacion]]&gt;0,TRUE,FALSE)</f>
        <v>0</v>
      </c>
    </row>
    <row r="251" spans="1:25" x14ac:dyDescent="0.3">
      <c r="A251" s="2">
        <v>218</v>
      </c>
      <c r="B251" s="2">
        <v>13</v>
      </c>
      <c r="C251" s="2" t="s">
        <v>315</v>
      </c>
      <c r="D251" s="4">
        <v>3</v>
      </c>
      <c r="E251" s="15">
        <f>Tabla_Sala[[#This Row],[Hora de Salida]]</f>
        <v>45018.15347222222</v>
      </c>
      <c r="F251" s="16">
        <v>45018.018750000003</v>
      </c>
      <c r="G251" s="16">
        <v>45018.15347222222</v>
      </c>
      <c r="H251" s="16">
        <f>IF(Tabla_Sala[[#This Row],[Estado de la Mesa]]="Ocupada",(Tabla_Sala[[#This Row],[Hora de Salida]]-Tabla_Sala[[#This Row],[Hora de Llegada]]) + 15/1440, Tabla_Sala[[#This Row],[Hora de Salida]]-Tabla_Sala[[#This Row],[Hora de Llegada]])</f>
        <v>0.14513888888419993</v>
      </c>
      <c r="I251" s="16">
        <f>SUMIFS(Tabla_cocina[minutos preparacion],Tabla_cocina[Numero de Orden],Tabla_Sala[[#This Row],[Número de Orden]])</f>
        <v>3.1944444444444442E-2</v>
      </c>
      <c r="J251" s="16">
        <f>IF(Tabla_Sala[[#This Row],[Tiempo de Permanencia]]-Tabla_Sala[[#This Row],[Tiempo Preparacion]] &gt; 0, Tabla_Sala[[#This Row],[Tiempo de Permanencia]]-Tabla_Sala[[#This Row],[Tiempo Preparacion]], 0)</f>
        <v>0.11319444443975549</v>
      </c>
      <c r="K251" s="2" t="s">
        <v>115</v>
      </c>
      <c r="L251" s="2" t="s">
        <v>40</v>
      </c>
      <c r="M251" s="2" t="s">
        <v>47</v>
      </c>
      <c r="N251" s="5">
        <v>23.34</v>
      </c>
      <c r="O251" s="2" t="s">
        <v>55</v>
      </c>
      <c r="P251" s="7">
        <f>SUMIFS(Tabla_cocina[Ganancia Bruta],Tabla_cocina[Numero de Orden],Tabla_Sala[[#This Row],[Número de Orden]])</f>
        <v>184</v>
      </c>
      <c r="Q251" s="7">
        <f>Tabla_Sala[[#This Row],[Propina]]+Tabla_Sala[[#This Row],[Monto Total de la Cuenta]]</f>
        <v>207.34</v>
      </c>
      <c r="R251" t="str">
        <f t="shared" si="6"/>
        <v>Plato_12,  Plato_6,  Plato_14</v>
      </c>
      <c r="S251" s="2" t="s">
        <v>76</v>
      </c>
      <c r="T251" s="2" t="s">
        <v>16</v>
      </c>
      <c r="U251" s="2" t="s">
        <v>77</v>
      </c>
      <c r="V251" s="2" t="s">
        <v>64</v>
      </c>
      <c r="X251" t="str" cm="1">
        <f t="array" ref="X251">_xlfn.CONCAT(_xlfn._xlws.FILTER(Tabla_cocina[Nombre del Plato], Tabla_cocina[Numero de Orden]=Tabla_Sala[[#This Row],[Número de Orden]]), "")</f>
        <v>Plato_12Plato_6Plato_14</v>
      </c>
      <c r="Y251" s="18" t="b">
        <f>IF(Tabla_Sala[[#This Row],[Tiempo de Degustacion]]&gt;0,TRUE,FALSE)</f>
        <v>1</v>
      </c>
    </row>
    <row r="252" spans="1:25" x14ac:dyDescent="0.3">
      <c r="A252" s="2">
        <v>130</v>
      </c>
      <c r="B252" s="2">
        <v>10</v>
      </c>
      <c r="C252" s="2" t="s">
        <v>235</v>
      </c>
      <c r="D252" s="4">
        <v>4</v>
      </c>
      <c r="E252" s="15">
        <f>Tabla_Sala[[#This Row],[Hora de Salida]]</f>
        <v>45018.063888888886</v>
      </c>
      <c r="F252" s="16">
        <v>45018.018055555556</v>
      </c>
      <c r="G252" s="16">
        <v>45018.063888888886</v>
      </c>
      <c r="H252" s="16">
        <f>IF(Tabla_Sala[[#This Row],[Estado de la Mesa]]="Ocupada",(Tabla_Sala[[#This Row],[Hora de Salida]]-Tabla_Sala[[#This Row],[Hora de Llegada]]) + 15/1440, Tabla_Sala[[#This Row],[Hora de Salida]]-Tabla_Sala[[#This Row],[Hora de Llegada]])</f>
        <v>4.5833333329937886E-2</v>
      </c>
      <c r="I252" s="16">
        <f>SUMIFS(Tabla_cocina[minutos preparacion],Tabla_cocina[Numero de Orden],Tabla_Sala[[#This Row],[Número de Orden]])</f>
        <v>1.7361111111111112E-2</v>
      </c>
      <c r="J252" s="16">
        <f>IF(Tabla_Sala[[#This Row],[Tiempo de Permanencia]]-Tabla_Sala[[#This Row],[Tiempo Preparacion]] &gt; 0, Tabla_Sala[[#This Row],[Tiempo de Permanencia]]-Tabla_Sala[[#This Row],[Tiempo Preparacion]], 0)</f>
        <v>2.8472222218826775E-2</v>
      </c>
      <c r="K252" s="2" t="s">
        <v>113</v>
      </c>
      <c r="L252" s="2" t="s">
        <v>40</v>
      </c>
      <c r="M252" s="2" t="s">
        <v>47</v>
      </c>
      <c r="N252" s="5">
        <v>38.130000000000003</v>
      </c>
      <c r="O252" s="2" t="s">
        <v>48</v>
      </c>
      <c r="P252" s="7">
        <f>SUMIFS(Tabla_cocina[Ganancia Bruta],Tabla_cocina[Numero de Orden],Tabla_Sala[[#This Row],[Número de Orden]])</f>
        <v>35</v>
      </c>
      <c r="Q252" s="7">
        <f>Tabla_Sala[[#This Row],[Propina]]+Tabla_Sala[[#This Row],[Monto Total de la Cuenta]]</f>
        <v>73.13</v>
      </c>
      <c r="R252" t="str">
        <f t="shared" si="6"/>
        <v>Plato_8</v>
      </c>
      <c r="S252" s="2" t="s">
        <v>46</v>
      </c>
      <c r="T252" s="2" t="s">
        <v>17</v>
      </c>
      <c r="U252" s="2"/>
      <c r="X252" t="str" cm="1">
        <f t="array" ref="X252">_xlfn.CONCAT(_xlfn._xlws.FILTER(Tabla_cocina[Nombre del Plato], Tabla_cocina[Numero de Orden]=Tabla_Sala[[#This Row],[Número de Orden]]), "")</f>
        <v>Plato_8</v>
      </c>
      <c r="Y252" s="18" t="b">
        <f>IF(Tabla_Sala[[#This Row],[Tiempo de Degustacion]]&gt;0,TRUE,FALSE)</f>
        <v>1</v>
      </c>
    </row>
    <row r="253" spans="1:25" x14ac:dyDescent="0.3">
      <c r="A253" s="2">
        <v>248</v>
      </c>
      <c r="B253" s="2">
        <v>12</v>
      </c>
      <c r="C253" s="2" t="s">
        <v>336</v>
      </c>
      <c r="D253" s="4">
        <v>6</v>
      </c>
      <c r="E253" s="15">
        <f>Tabla_Sala[[#This Row],[Hora de Salida]]</f>
        <v>45018.095833333333</v>
      </c>
      <c r="F253" s="16">
        <v>45018.018055555556</v>
      </c>
      <c r="G253" s="16">
        <v>45018.095833333333</v>
      </c>
      <c r="H253" s="16">
        <f>IF(Tabla_Sala[[#This Row],[Estado de la Mesa]]="Ocupada",(Tabla_Sala[[#This Row],[Hora de Salida]]-Tabla_Sala[[#This Row],[Hora de Llegada]]) + 15/1440, Tabla_Sala[[#This Row],[Hora de Salida]]-Tabla_Sala[[#This Row],[Hora de Llegada]])</f>
        <v>8.8194444443312633E-2</v>
      </c>
      <c r="I253" s="16">
        <f>SUMIFS(Tabla_cocina[minutos preparacion],Tabla_cocina[Numero de Orden],Tabla_Sala[[#This Row],[Número de Orden]])</f>
        <v>8.3333333333333343E-2</v>
      </c>
      <c r="J253" s="16">
        <f>IF(Tabla_Sala[[#This Row],[Tiempo de Permanencia]]-Tabla_Sala[[#This Row],[Tiempo Preparacion]] &gt; 0, Tabla_Sala[[#This Row],[Tiempo de Permanencia]]-Tabla_Sala[[#This Row],[Tiempo Preparacion]], 0)</f>
        <v>4.8611111099792909E-3</v>
      </c>
      <c r="K253" s="2" t="s">
        <v>113</v>
      </c>
      <c r="L253" s="2" t="s">
        <v>40</v>
      </c>
      <c r="M253" s="2" t="s">
        <v>41</v>
      </c>
      <c r="N253" s="5">
        <v>18.690000000000001</v>
      </c>
      <c r="O253" s="2" t="s">
        <v>55</v>
      </c>
      <c r="P253" s="7">
        <f>SUMIFS(Tabla_cocina[Ganancia Bruta],Tabla_cocina[Numero de Orden],Tabla_Sala[[#This Row],[Número de Orden]])</f>
        <v>225</v>
      </c>
      <c r="Q253" s="7">
        <f>Tabla_Sala[[#This Row],[Propina]]+Tabla_Sala[[#This Row],[Monto Total de la Cuenta]]</f>
        <v>243.69</v>
      </c>
      <c r="R253" t="str">
        <f t="shared" si="6"/>
        <v>Plato_18,  Plato_9,  Plato_6,  Plato_1</v>
      </c>
      <c r="S253" s="2" t="s">
        <v>70</v>
      </c>
      <c r="T253" s="2" t="s">
        <v>20</v>
      </c>
      <c r="U253" s="2" t="s">
        <v>75</v>
      </c>
      <c r="V253" s="2" t="s">
        <v>77</v>
      </c>
      <c r="W253" s="2" t="s">
        <v>71</v>
      </c>
      <c r="X253" t="str" cm="1">
        <f t="array" ref="X253">_xlfn.CONCAT(_xlfn._xlws.FILTER(Tabla_cocina[Nombre del Plato], Tabla_cocina[Numero de Orden]=Tabla_Sala[[#This Row],[Número de Orden]]), "")</f>
        <v>Plato_18Plato_9Plato_6Plato_1</v>
      </c>
      <c r="Y253" s="18" t="b">
        <f>IF(Tabla_Sala[[#This Row],[Tiempo de Degustacion]]&gt;0,TRUE,FALSE)</f>
        <v>1</v>
      </c>
    </row>
    <row r="254" spans="1:25" x14ac:dyDescent="0.3">
      <c r="A254" s="2">
        <v>256</v>
      </c>
      <c r="B254" s="2">
        <v>5</v>
      </c>
      <c r="C254" s="2" t="s">
        <v>344</v>
      </c>
      <c r="D254" s="4">
        <v>2</v>
      </c>
      <c r="E254" s="15">
        <f>Tabla_Sala[[#This Row],[Hora de Salida]]</f>
        <v>45018.143750000003</v>
      </c>
      <c r="F254" s="16">
        <v>45018.015972222223</v>
      </c>
      <c r="G254" s="16">
        <v>45018.143750000003</v>
      </c>
      <c r="H254" s="16">
        <f>IF(Tabla_Sala[[#This Row],[Estado de la Mesa]]="Ocupada",(Tabla_Sala[[#This Row],[Hora de Salida]]-Tabla_Sala[[#This Row],[Hora de Llegada]]) + 15/1440, Tabla_Sala[[#This Row],[Hora de Salida]]-Tabla_Sala[[#This Row],[Hora de Llegada]])</f>
        <v>0.12777777777955635</v>
      </c>
      <c r="I254" s="16">
        <f>SUMIFS(Tabla_cocina[minutos preparacion],Tabla_cocina[Numero de Orden],Tabla_Sala[[#This Row],[Número de Orden]])</f>
        <v>1.1111111111111112E-2</v>
      </c>
      <c r="J254" s="16">
        <f>IF(Tabla_Sala[[#This Row],[Tiempo de Permanencia]]-Tabla_Sala[[#This Row],[Tiempo Preparacion]] &gt; 0, Tabla_Sala[[#This Row],[Tiempo de Permanencia]]-Tabla_Sala[[#This Row],[Tiempo Preparacion]], 0)</f>
        <v>0.11666666666844523</v>
      </c>
      <c r="K254" s="2" t="s">
        <v>115</v>
      </c>
      <c r="L254" s="2" t="s">
        <v>44</v>
      </c>
      <c r="M254" s="2" t="s">
        <v>45</v>
      </c>
      <c r="N254" s="5">
        <v>49.88</v>
      </c>
      <c r="O254" s="2" t="s">
        <v>42</v>
      </c>
      <c r="P254" s="7">
        <f>SUMIFS(Tabla_cocina[Ganancia Bruta],Tabla_cocina[Numero de Orden],Tabla_Sala[[#This Row],[Número de Orden]])</f>
        <v>21</v>
      </c>
      <c r="Q254" s="7">
        <f>Tabla_Sala[[#This Row],[Propina]]+Tabla_Sala[[#This Row],[Monto Total de la Cuenta]]</f>
        <v>70.88</v>
      </c>
      <c r="R254" t="str">
        <f t="shared" si="6"/>
        <v>Plato_13</v>
      </c>
      <c r="S254" s="2" t="s">
        <v>76</v>
      </c>
      <c r="T254" s="2" t="s">
        <v>23</v>
      </c>
      <c r="U254" s="2"/>
      <c r="X254" t="str" cm="1">
        <f t="array" ref="X254">_xlfn.CONCAT(_xlfn._xlws.FILTER(Tabla_cocina[Nombre del Plato], Tabla_cocina[Numero de Orden]=Tabla_Sala[[#This Row],[Número de Orden]]), "")</f>
        <v>Plato_13</v>
      </c>
      <c r="Y254" s="18" t="b">
        <f>IF(Tabla_Sala[[#This Row],[Tiempo de Degustacion]]&gt;0,TRUE,FALSE)</f>
        <v>1</v>
      </c>
    </row>
    <row r="255" spans="1:25" x14ac:dyDescent="0.3">
      <c r="A255" s="2">
        <v>235</v>
      </c>
      <c r="B255" s="2">
        <v>13</v>
      </c>
      <c r="C255" s="2" t="s">
        <v>154</v>
      </c>
      <c r="D255" s="4">
        <v>5</v>
      </c>
      <c r="E255" s="15">
        <f>Tabla_Sala[[#This Row],[Hora de Salida]]</f>
        <v>45018.116666666669</v>
      </c>
      <c r="F255" s="16">
        <v>45018.015277777777</v>
      </c>
      <c r="G255" s="16">
        <v>45018.116666666669</v>
      </c>
      <c r="H255" s="16">
        <f>IF(Tabla_Sala[[#This Row],[Estado de la Mesa]]="Ocupada",(Tabla_Sala[[#This Row],[Hora de Salida]]-Tabla_Sala[[#This Row],[Hora de Llegada]]) + 15/1440, Tabla_Sala[[#This Row],[Hora de Salida]]-Tabla_Sala[[#This Row],[Hora de Llegada]])</f>
        <v>0.10138888889196096</v>
      </c>
      <c r="I255" s="16">
        <f>SUMIFS(Tabla_cocina[minutos preparacion],Tabla_cocina[Numero de Orden],Tabla_Sala[[#This Row],[Número de Orden]])</f>
        <v>1.7361111111111112E-2</v>
      </c>
      <c r="J255" s="16">
        <f>IF(Tabla_Sala[[#This Row],[Tiempo de Permanencia]]-Tabla_Sala[[#This Row],[Tiempo Preparacion]] &gt; 0, Tabla_Sala[[#This Row],[Tiempo de Permanencia]]-Tabla_Sala[[#This Row],[Tiempo Preparacion]], 0)</f>
        <v>8.4027777780849855E-2</v>
      </c>
      <c r="K255" s="2" t="s">
        <v>109</v>
      </c>
      <c r="L255" s="2" t="s">
        <v>54</v>
      </c>
      <c r="M255" s="2" t="s">
        <v>47</v>
      </c>
      <c r="N255" s="5">
        <v>26.37</v>
      </c>
      <c r="O255" s="2" t="s">
        <v>42</v>
      </c>
      <c r="P255" s="7">
        <f>SUMIFS(Tabla_cocina[Ganancia Bruta],Tabla_cocina[Numero de Orden],Tabla_Sala[[#This Row],[Número de Orden]])</f>
        <v>33</v>
      </c>
      <c r="Q255" s="7">
        <f>Tabla_Sala[[#This Row],[Propina]]+Tabla_Sala[[#This Row],[Monto Total de la Cuenta]]</f>
        <v>59.370000000000005</v>
      </c>
      <c r="R255" t="str">
        <f t="shared" si="6"/>
        <v>Plato_11</v>
      </c>
      <c r="S255" s="2" t="s">
        <v>43</v>
      </c>
      <c r="T255" s="2" t="s">
        <v>14</v>
      </c>
      <c r="U255" s="2"/>
      <c r="X255" t="str" cm="1">
        <f t="array" ref="X255">_xlfn.CONCAT(_xlfn._xlws.FILTER(Tabla_cocina[Nombre del Plato], Tabla_cocina[Numero de Orden]=Tabla_Sala[[#This Row],[Número de Orden]]), "")</f>
        <v>Plato_11</v>
      </c>
      <c r="Y255" s="18" t="b">
        <f>IF(Tabla_Sala[[#This Row],[Tiempo de Degustacion]]&gt;0,TRUE,FALSE)</f>
        <v>1</v>
      </c>
    </row>
    <row r="256" spans="1:25" x14ac:dyDescent="0.3">
      <c r="A256" s="2">
        <v>173</v>
      </c>
      <c r="B256" s="2">
        <v>11</v>
      </c>
      <c r="C256" s="2" t="s">
        <v>276</v>
      </c>
      <c r="D256" s="4">
        <v>3</v>
      </c>
      <c r="E256" s="15">
        <f>Tabla_Sala[[#This Row],[Hora de Salida]]</f>
        <v>45018.154861111114</v>
      </c>
      <c r="F256" s="16">
        <v>45018.012499999997</v>
      </c>
      <c r="G256" s="16">
        <v>45018.154861111114</v>
      </c>
      <c r="H256" s="16">
        <f>IF(Tabla_Sala[[#This Row],[Estado de la Mesa]]="Ocupada",(Tabla_Sala[[#This Row],[Hora de Salida]]-Tabla_Sala[[#This Row],[Hora de Llegada]]) + 15/1440, Tabla_Sala[[#This Row],[Hora de Salida]]-Tabla_Sala[[#This Row],[Hora de Llegada]])</f>
        <v>0.15277777778343685</v>
      </c>
      <c r="I256" s="16">
        <f>SUMIFS(Tabla_cocina[minutos preparacion],Tabla_cocina[Numero de Orden],Tabla_Sala[[#This Row],[Número de Orden]])</f>
        <v>4.6527777777777772E-2</v>
      </c>
      <c r="J256" s="16">
        <f>IF(Tabla_Sala[[#This Row],[Tiempo de Permanencia]]-Tabla_Sala[[#This Row],[Tiempo Preparacion]] &gt; 0, Tabla_Sala[[#This Row],[Tiempo de Permanencia]]-Tabla_Sala[[#This Row],[Tiempo Preparacion]], 0)</f>
        <v>0.10625000000565907</v>
      </c>
      <c r="K256" s="2" t="s">
        <v>117</v>
      </c>
      <c r="L256" s="2" t="s">
        <v>40</v>
      </c>
      <c r="M256" s="2" t="s">
        <v>47</v>
      </c>
      <c r="N256" s="5">
        <v>48.73</v>
      </c>
      <c r="O256" s="2" t="s">
        <v>55</v>
      </c>
      <c r="P256" s="7">
        <f>SUMIFS(Tabla_cocina[Ganancia Bruta],Tabla_cocina[Numero de Orden],Tabla_Sala[[#This Row],[Número de Orden]])</f>
        <v>177</v>
      </c>
      <c r="Q256" s="7">
        <f>Tabla_Sala[[#This Row],[Propina]]+Tabla_Sala[[#This Row],[Monto Total de la Cuenta]]</f>
        <v>225.73</v>
      </c>
      <c r="R256" t="str">
        <f t="shared" si="6"/>
        <v>Plato_6,  Plato_15</v>
      </c>
      <c r="S256" s="2" t="s">
        <v>70</v>
      </c>
      <c r="T256" s="2" t="s">
        <v>10</v>
      </c>
      <c r="U256" s="2" t="s">
        <v>73</v>
      </c>
      <c r="X256" t="str" cm="1">
        <f t="array" ref="X256">_xlfn.CONCAT(_xlfn._xlws.FILTER(Tabla_cocina[Nombre del Plato], Tabla_cocina[Numero de Orden]=Tabla_Sala[[#This Row],[Número de Orden]]), "")</f>
        <v>Plato_6Plato_15</v>
      </c>
      <c r="Y256" s="18" t="b">
        <f>IF(Tabla_Sala[[#This Row],[Tiempo de Degustacion]]&gt;0,TRUE,FALSE)</f>
        <v>1</v>
      </c>
    </row>
    <row r="257" spans="1:25" x14ac:dyDescent="0.3">
      <c r="A257" s="2">
        <v>201</v>
      </c>
      <c r="B257" s="2">
        <v>3</v>
      </c>
      <c r="C257" s="2" t="s">
        <v>300</v>
      </c>
      <c r="D257" s="4">
        <v>5</v>
      </c>
      <c r="E257" s="15">
        <f>Tabla_Sala[[#This Row],[Hora de Salida]]</f>
        <v>45018.076388888891</v>
      </c>
      <c r="F257" s="16">
        <v>45018.012499999997</v>
      </c>
      <c r="G257" s="16">
        <v>45018.076388888891</v>
      </c>
      <c r="H257" s="16">
        <f>IF(Tabla_Sala[[#This Row],[Estado de la Mesa]]="Ocupada",(Tabla_Sala[[#This Row],[Hora de Salida]]-Tabla_Sala[[#This Row],[Hora de Llegada]]) + 15/1440, Tabla_Sala[[#This Row],[Hora de Salida]]-Tabla_Sala[[#This Row],[Hora de Llegada]])</f>
        <v>6.3888888893416151E-2</v>
      </c>
      <c r="I257" s="16">
        <f>SUMIFS(Tabla_cocina[minutos preparacion],Tabla_cocina[Numero de Orden],Tabla_Sala[[#This Row],[Número de Orden]])</f>
        <v>4.027777777777778E-2</v>
      </c>
      <c r="J257" s="16">
        <f>IF(Tabla_Sala[[#This Row],[Tiempo de Permanencia]]-Tabla_Sala[[#This Row],[Tiempo Preparacion]] &gt; 0, Tabla_Sala[[#This Row],[Tiempo de Permanencia]]-Tabla_Sala[[#This Row],[Tiempo Preparacion]], 0)</f>
        <v>2.3611111115638371E-2</v>
      </c>
      <c r="K257" s="2" t="s">
        <v>111</v>
      </c>
      <c r="L257" s="2" t="s">
        <v>54</v>
      </c>
      <c r="M257" s="2" t="s">
        <v>47</v>
      </c>
      <c r="N257" s="5">
        <v>19.84</v>
      </c>
      <c r="O257" s="2" t="s">
        <v>42</v>
      </c>
      <c r="P257" s="7">
        <f>SUMIFS(Tabla_cocina[Ganancia Bruta],Tabla_cocina[Numero de Orden],Tabla_Sala[[#This Row],[Número de Orden]])</f>
        <v>72</v>
      </c>
      <c r="Q257" s="7">
        <f>Tabla_Sala[[#This Row],[Propina]]+Tabla_Sala[[#This Row],[Monto Total de la Cuenta]]</f>
        <v>91.84</v>
      </c>
      <c r="R257" t="str">
        <f t="shared" si="6"/>
        <v>Plato_7</v>
      </c>
      <c r="S257" s="2" t="s">
        <v>53</v>
      </c>
      <c r="T257" s="2" t="s">
        <v>5</v>
      </c>
      <c r="U257" s="2"/>
      <c r="X257" t="str" cm="1">
        <f t="array" ref="X257">_xlfn.CONCAT(_xlfn._xlws.FILTER(Tabla_cocina[Nombre del Plato], Tabla_cocina[Numero de Orden]=Tabla_Sala[[#This Row],[Número de Orden]]), "")</f>
        <v>Plato_7</v>
      </c>
      <c r="Y257" s="18" t="b">
        <f>IF(Tabla_Sala[[#This Row],[Tiempo de Degustacion]]&gt;0,TRUE,FALSE)</f>
        <v>1</v>
      </c>
    </row>
    <row r="258" spans="1:25" x14ac:dyDescent="0.3">
      <c r="A258" s="2">
        <v>204</v>
      </c>
      <c r="B258" s="2">
        <v>16</v>
      </c>
      <c r="C258" s="2" t="s">
        <v>303</v>
      </c>
      <c r="D258" s="4">
        <v>5</v>
      </c>
      <c r="E258" s="15">
        <f>Tabla_Sala[[#This Row],[Hora de Salida]]</f>
        <v>45018.100694444445</v>
      </c>
      <c r="F258" s="16">
        <v>45018.011805555558</v>
      </c>
      <c r="G258" s="16">
        <v>45018.100694444445</v>
      </c>
      <c r="H258" s="16">
        <f>IF(Tabla_Sala[[#This Row],[Estado de la Mesa]]="Ocupada",(Tabla_Sala[[#This Row],[Hora de Salida]]-Tabla_Sala[[#This Row],[Hora de Llegada]]) + 15/1440, Tabla_Sala[[#This Row],[Hora de Salida]]-Tabla_Sala[[#This Row],[Hora de Llegada]])</f>
        <v>8.8888888887595385E-2</v>
      </c>
      <c r="I258" s="16">
        <f>SUMIFS(Tabla_cocina[minutos preparacion],Tabla_cocina[Numero de Orden],Tabla_Sala[[#This Row],[Número de Orden]])</f>
        <v>1.4583333333333334E-2</v>
      </c>
      <c r="J258" s="16">
        <f>IF(Tabla_Sala[[#This Row],[Tiempo de Permanencia]]-Tabla_Sala[[#This Row],[Tiempo Preparacion]] &gt; 0, Tabla_Sala[[#This Row],[Tiempo de Permanencia]]-Tabla_Sala[[#This Row],[Tiempo Preparacion]], 0)</f>
        <v>7.4305555554262048E-2</v>
      </c>
      <c r="K258" s="2" t="s">
        <v>111</v>
      </c>
      <c r="L258" s="2" t="s">
        <v>40</v>
      </c>
      <c r="M258" s="2" t="s">
        <v>45</v>
      </c>
      <c r="N258" s="5">
        <v>49.56</v>
      </c>
      <c r="O258" s="2" t="s">
        <v>48</v>
      </c>
      <c r="P258" s="7">
        <f>SUMIFS(Tabla_cocina[Ganancia Bruta],Tabla_cocina[Numero de Orden],Tabla_Sala[[#This Row],[Número de Orden]])</f>
        <v>48</v>
      </c>
      <c r="Q258" s="7">
        <f>Tabla_Sala[[#This Row],[Propina]]+Tabla_Sala[[#This Row],[Monto Total de la Cuenta]]</f>
        <v>97.56</v>
      </c>
      <c r="R258" t="str">
        <f t="shared" si="6"/>
        <v>Plato_7</v>
      </c>
      <c r="S258" s="2" t="s">
        <v>61</v>
      </c>
      <c r="T258" s="2" t="s">
        <v>5</v>
      </c>
      <c r="U258" s="2"/>
      <c r="X258" t="str" cm="1">
        <f t="array" ref="X258">_xlfn.CONCAT(_xlfn._xlws.FILTER(Tabla_cocina[Nombre del Plato], Tabla_cocina[Numero de Orden]=Tabla_Sala[[#This Row],[Número de Orden]]), "")</f>
        <v>Plato_7</v>
      </c>
      <c r="Y258" s="18" t="b">
        <f>IF(Tabla_Sala[[#This Row],[Tiempo de Degustacion]]&gt;0,TRUE,FALSE)</f>
        <v>1</v>
      </c>
    </row>
    <row r="259" spans="1:25" x14ac:dyDescent="0.3">
      <c r="A259" s="2">
        <v>240</v>
      </c>
      <c r="B259" s="2">
        <v>9</v>
      </c>
      <c r="C259" s="2" t="s">
        <v>331</v>
      </c>
      <c r="D259" s="4">
        <v>1</v>
      </c>
      <c r="E259" s="15">
        <f>Tabla_Sala[[#This Row],[Hora de Salida]]</f>
        <v>45018.131944444445</v>
      </c>
      <c r="F259" s="16">
        <v>45018.011111111111</v>
      </c>
      <c r="G259" s="16">
        <v>45018.131944444445</v>
      </c>
      <c r="H259" s="16">
        <f>IF(Tabla_Sala[[#This Row],[Estado de la Mesa]]="Ocupada",(Tabla_Sala[[#This Row],[Hora de Salida]]-Tabla_Sala[[#This Row],[Hora de Llegada]]) + 15/1440, Tabla_Sala[[#This Row],[Hora de Salida]]-Tabla_Sala[[#This Row],[Hora de Llegada]])</f>
        <v>0.12083333333430346</v>
      </c>
      <c r="I259" s="16">
        <f>SUMIFS(Tabla_cocina[minutos preparacion],Tabla_cocina[Numero de Orden],Tabla_Sala[[#This Row],[Número de Orden]])</f>
        <v>8.9583333333333334E-2</v>
      </c>
      <c r="J259" s="16">
        <f>IF(Tabla_Sala[[#This Row],[Tiempo de Permanencia]]-Tabla_Sala[[#This Row],[Tiempo Preparacion]] &gt; 0, Tabla_Sala[[#This Row],[Tiempo de Permanencia]]-Tabla_Sala[[#This Row],[Tiempo Preparacion]], 0)</f>
        <v>3.1250000000970127E-2</v>
      </c>
      <c r="K259" s="2" t="s">
        <v>109</v>
      </c>
      <c r="L259" s="2" t="s">
        <v>40</v>
      </c>
      <c r="M259" s="2" t="s">
        <v>41</v>
      </c>
      <c r="N259" s="5">
        <v>33.81</v>
      </c>
      <c r="O259" s="2" t="s">
        <v>48</v>
      </c>
      <c r="P259" s="7">
        <f>SUMIFS(Tabla_cocina[Ganancia Bruta],Tabla_cocina[Numero de Orden],Tabla_Sala[[#This Row],[Número de Orden]])</f>
        <v>294</v>
      </c>
      <c r="Q259" s="7">
        <f>Tabla_Sala[[#This Row],[Propina]]+Tabla_Sala[[#This Row],[Monto Total de la Cuenta]]</f>
        <v>327.81</v>
      </c>
      <c r="R259" t="str">
        <f t="shared" si="6"/>
        <v>Plato_17,  Plato_14,  Plato_4,  Plato_15</v>
      </c>
      <c r="S259" s="2" t="s">
        <v>53</v>
      </c>
      <c r="T259" s="2" t="s">
        <v>9</v>
      </c>
      <c r="U259" s="2" t="s">
        <v>64</v>
      </c>
      <c r="V259" s="2" t="s">
        <v>67</v>
      </c>
      <c r="W259" s="2" t="s">
        <v>73</v>
      </c>
      <c r="X259" t="str" cm="1">
        <f t="array" ref="X259">_xlfn.CONCAT(_xlfn._xlws.FILTER(Tabla_cocina[Nombre del Plato], Tabla_cocina[Numero de Orden]=Tabla_Sala[[#This Row],[Número de Orden]]), "")</f>
        <v>Plato_17Plato_14Plato_4Plato_15</v>
      </c>
      <c r="Y259" s="18" t="b">
        <f>IF(Tabla_Sala[[#This Row],[Tiempo de Degustacion]]&gt;0,TRUE,FALSE)</f>
        <v>1</v>
      </c>
    </row>
    <row r="260" spans="1:25" x14ac:dyDescent="0.3">
      <c r="A260" s="2">
        <v>177</v>
      </c>
      <c r="B260" s="2">
        <v>4</v>
      </c>
      <c r="C260" s="2" t="s">
        <v>279</v>
      </c>
      <c r="D260" s="4">
        <v>1</v>
      </c>
      <c r="E260" s="15">
        <f>Tabla_Sala[[#This Row],[Hora de Salida]]</f>
        <v>45018.051388888889</v>
      </c>
      <c r="F260" s="16">
        <v>45018.009722222225</v>
      </c>
      <c r="G260" s="16">
        <v>45018.051388888889</v>
      </c>
      <c r="H260" s="16">
        <f>IF(Tabla_Sala[[#This Row],[Estado de la Mesa]]="Ocupada",(Tabla_Sala[[#This Row],[Hora de Salida]]-Tabla_Sala[[#This Row],[Hora de Llegada]]) + 15/1440, Tabla_Sala[[#This Row],[Hora de Salida]]-Tabla_Sala[[#This Row],[Hora de Llegada]])</f>
        <v>5.2083333330908012E-2</v>
      </c>
      <c r="I260" s="16">
        <f>SUMIFS(Tabla_cocina[minutos preparacion],Tabla_cocina[Numero de Orden],Tabla_Sala[[#This Row],[Número de Orden]])</f>
        <v>9.8611111111111122E-2</v>
      </c>
      <c r="J260" s="16">
        <f>IF(Tabla_Sala[[#This Row],[Tiempo de Permanencia]]-Tabla_Sala[[#This Row],[Tiempo Preparacion]] &gt; 0, Tabla_Sala[[#This Row],[Tiempo de Permanencia]]-Tabla_Sala[[#This Row],[Tiempo Preparacion]], 0)</f>
        <v>0</v>
      </c>
      <c r="K260" s="2" t="s">
        <v>117</v>
      </c>
      <c r="L260" s="2" t="s">
        <v>54</v>
      </c>
      <c r="M260" s="2" t="s">
        <v>47</v>
      </c>
      <c r="N260" s="5">
        <v>10.39</v>
      </c>
      <c r="O260" s="2" t="s">
        <v>55</v>
      </c>
      <c r="P260" s="7">
        <f>SUMIFS(Tabla_cocina[Ganancia Bruta],Tabla_cocina[Numero de Orden],Tabla_Sala[[#This Row],[Número de Orden]])</f>
        <v>173</v>
      </c>
      <c r="Q260" s="7">
        <f>Tabla_Sala[[#This Row],[Propina]]+Tabla_Sala[[#This Row],[Monto Total de la Cuenta]]</f>
        <v>183.39</v>
      </c>
      <c r="R260" t="str">
        <f t="shared" si="6"/>
        <v>Plato_7,  Plato_10,  Plato_13,  Plato_12</v>
      </c>
      <c r="S260" s="2" t="s">
        <v>53</v>
      </c>
      <c r="T260" s="2" t="s">
        <v>5</v>
      </c>
      <c r="U260" s="2" t="s">
        <v>69</v>
      </c>
      <c r="V260" s="2" t="s">
        <v>65</v>
      </c>
      <c r="W260" s="2" t="s">
        <v>60</v>
      </c>
      <c r="X260" t="str" cm="1">
        <f t="array" ref="X260">_xlfn.CONCAT(_xlfn._xlws.FILTER(Tabla_cocina[Nombre del Plato], Tabla_cocina[Numero de Orden]=Tabla_Sala[[#This Row],[Número de Orden]]), "")</f>
        <v>Plato_7Plato_10Plato_13Plato_12</v>
      </c>
      <c r="Y260" s="18" t="b">
        <f>IF(Tabla_Sala[[#This Row],[Tiempo de Degustacion]]&gt;0,TRUE,FALSE)</f>
        <v>0</v>
      </c>
    </row>
    <row r="261" spans="1:25" x14ac:dyDescent="0.3">
      <c r="A261" s="2">
        <v>225</v>
      </c>
      <c r="B261" s="2">
        <v>19</v>
      </c>
      <c r="C261" s="2" t="s">
        <v>321</v>
      </c>
      <c r="D261" s="4">
        <v>4</v>
      </c>
      <c r="E261" s="15">
        <f>Tabla_Sala[[#This Row],[Hora de Salida]]</f>
        <v>45018.058333333334</v>
      </c>
      <c r="F261" s="16">
        <v>45018.009722222225</v>
      </c>
      <c r="G261" s="16">
        <v>45018.058333333334</v>
      </c>
      <c r="H261" s="16">
        <f>IF(Tabla_Sala[[#This Row],[Estado de la Mesa]]="Ocupada",(Tabla_Sala[[#This Row],[Hora de Salida]]-Tabla_Sala[[#This Row],[Hora de Llegada]]) + 15/1440, Tabla_Sala[[#This Row],[Hora de Salida]]-Tabla_Sala[[#This Row],[Hora de Llegada]])</f>
        <v>4.8611111109494232E-2</v>
      </c>
      <c r="I261" s="16">
        <f>SUMIFS(Tabla_cocina[minutos preparacion],Tabla_cocina[Numero de Orden],Tabla_Sala[[#This Row],[Número de Orden]])</f>
        <v>6.5277777777777782E-2</v>
      </c>
      <c r="J261" s="16">
        <f>IF(Tabla_Sala[[#This Row],[Tiempo de Permanencia]]-Tabla_Sala[[#This Row],[Tiempo Preparacion]] &gt; 0, Tabla_Sala[[#This Row],[Tiempo de Permanencia]]-Tabla_Sala[[#This Row],[Tiempo Preparacion]], 0)</f>
        <v>0</v>
      </c>
      <c r="K261" s="2" t="s">
        <v>109</v>
      </c>
      <c r="L261" s="2" t="s">
        <v>44</v>
      </c>
      <c r="M261" s="2" t="s">
        <v>47</v>
      </c>
      <c r="N261" s="5">
        <v>35.020000000000003</v>
      </c>
      <c r="O261" s="2" t="s">
        <v>42</v>
      </c>
      <c r="P261" s="7">
        <f>SUMIFS(Tabla_cocina[Ganancia Bruta],Tabla_cocina[Numero de Orden],Tabla_Sala[[#This Row],[Número de Orden]])</f>
        <v>168</v>
      </c>
      <c r="Q261" s="7">
        <f>Tabla_Sala[[#This Row],[Propina]]+Tabla_Sala[[#This Row],[Monto Total de la Cuenta]]</f>
        <v>203.02</v>
      </c>
      <c r="R261" t="str">
        <f t="shared" si="6"/>
        <v>Plato_11,  Plato_14</v>
      </c>
      <c r="S261" s="2" t="s">
        <v>53</v>
      </c>
      <c r="T261" s="2" t="s">
        <v>14</v>
      </c>
      <c r="U261" s="2" t="s">
        <v>64</v>
      </c>
      <c r="X261" t="str" cm="1">
        <f t="array" ref="X261">_xlfn.CONCAT(_xlfn._xlws.FILTER(Tabla_cocina[Nombre del Plato], Tabla_cocina[Numero de Orden]=Tabla_Sala[[#This Row],[Número de Orden]]), "")</f>
        <v>Plato_11Plato_14</v>
      </c>
      <c r="Y261" s="18" t="b">
        <f>IF(Tabla_Sala[[#This Row],[Tiempo de Degustacion]]&gt;0,TRUE,FALSE)</f>
        <v>0</v>
      </c>
    </row>
    <row r="262" spans="1:25" x14ac:dyDescent="0.3">
      <c r="A262" s="2">
        <v>193</v>
      </c>
      <c r="B262" s="2">
        <v>3</v>
      </c>
      <c r="C262" s="2" t="s">
        <v>293</v>
      </c>
      <c r="D262" s="4">
        <v>5</v>
      </c>
      <c r="E262" s="15">
        <f>Tabla_Sala[[#This Row],[Hora de Salida]]</f>
        <v>45018.12777777778</v>
      </c>
      <c r="F262" s="16">
        <v>45018.008333333331</v>
      </c>
      <c r="G262" s="16">
        <v>45018.12777777778</v>
      </c>
      <c r="H262" s="16">
        <f>IF(Tabla_Sala[[#This Row],[Estado de la Mesa]]="Ocupada",(Tabla_Sala[[#This Row],[Hora de Salida]]-Tabla_Sala[[#This Row],[Hora de Llegada]]) + 15/1440, Tabla_Sala[[#This Row],[Hora de Salida]]-Tabla_Sala[[#This Row],[Hora de Llegada]])</f>
        <v>0.11944444444816327</v>
      </c>
      <c r="I262" s="16">
        <f>SUMIFS(Tabla_cocina[minutos preparacion],Tabla_cocina[Numero de Orden],Tabla_Sala[[#This Row],[Número de Orden]])</f>
        <v>0.11874999999999999</v>
      </c>
      <c r="J262" s="16">
        <f>IF(Tabla_Sala[[#This Row],[Tiempo de Permanencia]]-Tabla_Sala[[#This Row],[Tiempo Preparacion]] &gt; 0, Tabla_Sala[[#This Row],[Tiempo de Permanencia]]-Tabla_Sala[[#This Row],[Tiempo Preparacion]], 0)</f>
        <v>6.9444444816327278E-4</v>
      </c>
      <c r="K262" s="2" t="s">
        <v>115</v>
      </c>
      <c r="L262" s="2" t="s">
        <v>44</v>
      </c>
      <c r="M262" s="2" t="s">
        <v>47</v>
      </c>
      <c r="N262" s="5">
        <v>24.85</v>
      </c>
      <c r="O262" s="2" t="s">
        <v>42</v>
      </c>
      <c r="P262" s="7">
        <f>SUMIFS(Tabla_cocina[Ganancia Bruta],Tabla_cocina[Numero de Orden],Tabla_Sala[[#This Row],[Número de Orden]])</f>
        <v>220</v>
      </c>
      <c r="Q262" s="7">
        <f>Tabla_Sala[[#This Row],[Propina]]+Tabla_Sala[[#This Row],[Monto Total de la Cuenta]]</f>
        <v>244.85</v>
      </c>
      <c r="R262" t="str">
        <f t="shared" si="6"/>
        <v>Plato_10,  Plato_19,  Plato_6,  Plato_14</v>
      </c>
      <c r="S262" s="2" t="s">
        <v>76</v>
      </c>
      <c r="T262" s="2" t="s">
        <v>25</v>
      </c>
      <c r="U262" s="2" t="s">
        <v>51</v>
      </c>
      <c r="V262" s="2" t="s">
        <v>77</v>
      </c>
      <c r="W262" s="2" t="s">
        <v>64</v>
      </c>
      <c r="X262" t="str" cm="1">
        <f t="array" ref="X262">_xlfn.CONCAT(_xlfn._xlws.FILTER(Tabla_cocina[Nombre del Plato], Tabla_cocina[Numero de Orden]=Tabla_Sala[[#This Row],[Número de Orden]]), "")</f>
        <v>Plato_10Plato_19Plato_6Plato_14</v>
      </c>
      <c r="Y262" s="18" t="b">
        <f>IF(Tabla_Sala[[#This Row],[Tiempo de Degustacion]]&gt;0,TRUE,FALSE)</f>
        <v>1</v>
      </c>
    </row>
    <row r="263" spans="1:25" x14ac:dyDescent="0.3">
      <c r="A263" s="2">
        <v>196</v>
      </c>
      <c r="B263" s="2">
        <v>4</v>
      </c>
      <c r="C263" s="2" t="s">
        <v>118</v>
      </c>
      <c r="D263" s="4">
        <v>3</v>
      </c>
      <c r="E263" s="15">
        <f>Tabla_Sala[[#This Row],[Hora de Salida]]</f>
        <v>45018.173611111109</v>
      </c>
      <c r="F263" s="16">
        <v>45018.007638888892</v>
      </c>
      <c r="G263" s="16">
        <v>45018.173611111109</v>
      </c>
      <c r="H263" s="16">
        <f>IF(Tabla_Sala[[#This Row],[Estado de la Mesa]]="Ocupada",(Tabla_Sala[[#This Row],[Hora de Salida]]-Tabla_Sala[[#This Row],[Hora de Llegada]]) + 15/1440, Tabla_Sala[[#This Row],[Hora de Salida]]-Tabla_Sala[[#This Row],[Hora de Llegada]])</f>
        <v>0.16597222221753327</v>
      </c>
      <c r="I263" s="16">
        <f>SUMIFS(Tabla_cocina[minutos preparacion],Tabla_cocina[Numero de Orden],Tabla_Sala[[#This Row],[Número de Orden]])</f>
        <v>0.12222222222222223</v>
      </c>
      <c r="J263" s="16">
        <f>IF(Tabla_Sala[[#This Row],[Tiempo de Permanencia]]-Tabla_Sala[[#This Row],[Tiempo Preparacion]] &gt; 0, Tabla_Sala[[#This Row],[Tiempo de Permanencia]]-Tabla_Sala[[#This Row],[Tiempo Preparacion]], 0)</f>
        <v>4.374999999531104E-2</v>
      </c>
      <c r="K263" s="2" t="s">
        <v>113</v>
      </c>
      <c r="L263" s="2" t="s">
        <v>40</v>
      </c>
      <c r="M263" s="2" t="s">
        <v>47</v>
      </c>
      <c r="N263" s="5">
        <v>42.65</v>
      </c>
      <c r="O263" s="2" t="s">
        <v>42</v>
      </c>
      <c r="P263" s="7">
        <f>SUMIFS(Tabla_cocina[Ganancia Bruta],Tabla_cocina[Numero de Orden],Tabla_Sala[[#This Row],[Número de Orden]])</f>
        <v>191</v>
      </c>
      <c r="Q263" s="7">
        <f>Tabla_Sala[[#This Row],[Propina]]+Tabla_Sala[[#This Row],[Monto Total de la Cuenta]]</f>
        <v>233.65</v>
      </c>
      <c r="R263" t="str">
        <f t="shared" si="6"/>
        <v>Plato_3,  Plato_14,  Plato_9,  Plato_16</v>
      </c>
      <c r="S263" s="2" t="s">
        <v>43</v>
      </c>
      <c r="T263" s="2" t="s">
        <v>21</v>
      </c>
      <c r="U263" s="2" t="s">
        <v>64</v>
      </c>
      <c r="V263" s="2" t="s">
        <v>75</v>
      </c>
      <c r="W263" s="2" t="s">
        <v>57</v>
      </c>
      <c r="X263" t="str" cm="1">
        <f t="array" ref="X263">_xlfn.CONCAT(_xlfn._xlws.FILTER(Tabla_cocina[Nombre del Plato], Tabla_cocina[Numero de Orden]=Tabla_Sala[[#This Row],[Número de Orden]]), "")</f>
        <v>Plato_3Plato_14Plato_9Plato_16</v>
      </c>
      <c r="Y263" s="18" t="b">
        <f>IF(Tabla_Sala[[#This Row],[Tiempo de Degustacion]]&gt;0,TRUE,FALSE)</f>
        <v>1</v>
      </c>
    </row>
    <row r="264" spans="1:25" x14ac:dyDescent="0.3">
      <c r="A264" s="2">
        <v>159</v>
      </c>
      <c r="B264" s="2">
        <v>16</v>
      </c>
      <c r="C264" s="2" t="s">
        <v>262</v>
      </c>
      <c r="D264" s="4">
        <v>1</v>
      </c>
      <c r="E264" s="15">
        <f>Tabla_Sala[[#This Row],[Hora de Salida]]</f>
        <v>45018.052083333336</v>
      </c>
      <c r="F264" s="16">
        <v>45018.006944444445</v>
      </c>
      <c r="G264" s="16">
        <v>45018.052083333336</v>
      </c>
      <c r="H264" s="16">
        <f>IF(Tabla_Sala[[#This Row],[Estado de la Mesa]]="Ocupada",(Tabla_Sala[[#This Row],[Hora de Salida]]-Tabla_Sala[[#This Row],[Hora de Llegada]]) + 15/1440, Tabla_Sala[[#This Row],[Hora de Salida]]-Tabla_Sala[[#This Row],[Hora de Llegada]])</f>
        <v>5.5555555557172433E-2</v>
      </c>
      <c r="I264" s="16">
        <f>SUMIFS(Tabla_cocina[minutos preparacion],Tabla_cocina[Numero de Orden],Tabla_Sala[[#This Row],[Número de Orden]])</f>
        <v>5.1388888888888887E-2</v>
      </c>
      <c r="J264" s="16">
        <f>IF(Tabla_Sala[[#This Row],[Tiempo de Permanencia]]-Tabla_Sala[[#This Row],[Tiempo Preparacion]] &gt; 0, Tabla_Sala[[#This Row],[Tiempo de Permanencia]]-Tabla_Sala[[#This Row],[Tiempo Preparacion]], 0)</f>
        <v>4.166666668283546E-3</v>
      </c>
      <c r="K264" s="2" t="s">
        <v>109</v>
      </c>
      <c r="L264" s="2" t="s">
        <v>44</v>
      </c>
      <c r="M264" s="2" t="s">
        <v>47</v>
      </c>
      <c r="N264" s="5">
        <v>47.81</v>
      </c>
      <c r="O264" s="2" t="s">
        <v>55</v>
      </c>
      <c r="P264" s="7">
        <f>SUMIFS(Tabla_cocina[Ganancia Bruta],Tabla_cocina[Numero de Orden],Tabla_Sala[[#This Row],[Número de Orden]])</f>
        <v>253</v>
      </c>
      <c r="Q264" s="7">
        <f>Tabla_Sala[[#This Row],[Propina]]+Tabla_Sala[[#This Row],[Monto Total de la Cuenta]]</f>
        <v>300.81</v>
      </c>
      <c r="R264" t="str">
        <f t="shared" si="6"/>
        <v>Plato_9,  Plato_17,  Plato_4,  Plato_11</v>
      </c>
      <c r="S264" s="2" t="s">
        <v>49</v>
      </c>
      <c r="T264" s="2" t="s">
        <v>13</v>
      </c>
      <c r="U264" s="2" t="s">
        <v>50</v>
      </c>
      <c r="V264" s="2" t="s">
        <v>67</v>
      </c>
      <c r="W264" s="2" t="s">
        <v>63</v>
      </c>
      <c r="X264" t="str" cm="1">
        <f t="array" ref="X264">_xlfn.CONCAT(_xlfn._xlws.FILTER(Tabla_cocina[Nombre del Plato], Tabla_cocina[Numero de Orden]=Tabla_Sala[[#This Row],[Número de Orden]]), "")</f>
        <v>Plato_9Plato_17Plato_4Plato_11</v>
      </c>
      <c r="Y264" s="18" t="b">
        <f>IF(Tabla_Sala[[#This Row],[Tiempo de Degustacion]]&gt;0,TRUE,FALSE)</f>
        <v>1</v>
      </c>
    </row>
    <row r="265" spans="1:25" x14ac:dyDescent="0.3">
      <c r="A265" s="2">
        <v>174</v>
      </c>
      <c r="B265" s="2">
        <v>10</v>
      </c>
      <c r="C265" s="2" t="s">
        <v>277</v>
      </c>
      <c r="D265" s="4">
        <v>5</v>
      </c>
      <c r="E265" s="15">
        <f>Tabla_Sala[[#This Row],[Hora de Salida]]</f>
        <v>45018.05</v>
      </c>
      <c r="F265" s="16">
        <v>45018.006249999999</v>
      </c>
      <c r="G265" s="16">
        <v>45018.05</v>
      </c>
      <c r="H265" s="16">
        <f>IF(Tabla_Sala[[#This Row],[Estado de la Mesa]]="Ocupada",(Tabla_Sala[[#This Row],[Hora de Salida]]-Tabla_Sala[[#This Row],[Hora de Llegada]]) + 15/1440, Tabla_Sala[[#This Row],[Hora de Salida]]-Tabla_Sala[[#This Row],[Hora de Llegada]])</f>
        <v>4.3750000004365575E-2</v>
      </c>
      <c r="I265" s="16">
        <f>SUMIFS(Tabla_cocina[minutos preparacion],Tabla_cocina[Numero de Orden],Tabla_Sala[[#This Row],[Número de Orden]])</f>
        <v>8.3333333333333332E-3</v>
      </c>
      <c r="J265" s="16">
        <f>IF(Tabla_Sala[[#This Row],[Tiempo de Permanencia]]-Tabla_Sala[[#This Row],[Tiempo Preparacion]] &gt; 0, Tabla_Sala[[#This Row],[Tiempo de Permanencia]]-Tabla_Sala[[#This Row],[Tiempo Preparacion]], 0)</f>
        <v>3.5416666671032243E-2</v>
      </c>
      <c r="K265" s="2" t="s">
        <v>117</v>
      </c>
      <c r="L265" s="2" t="s">
        <v>40</v>
      </c>
      <c r="M265" s="2" t="s">
        <v>47</v>
      </c>
      <c r="N265" s="5">
        <v>48.24</v>
      </c>
      <c r="O265" s="2" t="s">
        <v>42</v>
      </c>
      <c r="P265" s="7">
        <f>SUMIFS(Tabla_cocina[Ganancia Bruta],Tabla_cocina[Numero de Orden],Tabla_Sala[[#This Row],[Número de Orden]])</f>
        <v>60</v>
      </c>
      <c r="Q265" s="7">
        <f>Tabla_Sala[[#This Row],[Propina]]+Tabla_Sala[[#This Row],[Monto Total de la Cuenta]]</f>
        <v>108.24000000000001</v>
      </c>
      <c r="R265" t="str">
        <f t="shared" si="6"/>
        <v>Plato_2</v>
      </c>
      <c r="S265" s="2" t="s">
        <v>56</v>
      </c>
      <c r="T265" s="2" t="s">
        <v>7</v>
      </c>
      <c r="U265" s="2"/>
      <c r="X265" t="str" cm="1">
        <f t="array" ref="X265">_xlfn.CONCAT(_xlfn._xlws.FILTER(Tabla_cocina[Nombre del Plato], Tabla_cocina[Numero de Orden]=Tabla_Sala[[#This Row],[Número de Orden]]), "")</f>
        <v>Plato_2</v>
      </c>
      <c r="Y265" s="18" t="b">
        <f>IF(Tabla_Sala[[#This Row],[Tiempo de Degustacion]]&gt;0,TRUE,FALSE)</f>
        <v>1</v>
      </c>
    </row>
    <row r="266" spans="1:25" x14ac:dyDescent="0.3">
      <c r="A266" s="2">
        <v>134</v>
      </c>
      <c r="B266" s="2">
        <v>3</v>
      </c>
      <c r="C266" s="2" t="s">
        <v>238</v>
      </c>
      <c r="D266" s="4">
        <v>6</v>
      </c>
      <c r="E266" s="15">
        <f>Tabla_Sala[[#This Row],[Hora de Salida]]</f>
        <v>45018.161111111112</v>
      </c>
      <c r="F266" s="16">
        <v>45018.004861111112</v>
      </c>
      <c r="G266" s="16">
        <v>45018.161111111112</v>
      </c>
      <c r="H266" s="16">
        <f>IF(Tabla_Sala[[#This Row],[Estado de la Mesa]]="Ocupada",(Tabla_Sala[[#This Row],[Hora de Salida]]-Tabla_Sala[[#This Row],[Hora de Llegada]]) + 15/1440, Tabla_Sala[[#This Row],[Hora de Salida]]-Tabla_Sala[[#This Row],[Hora de Llegada]])</f>
        <v>0.15625</v>
      </c>
      <c r="I266" s="16">
        <f>SUMIFS(Tabla_cocina[minutos preparacion],Tabla_cocina[Numero de Orden],Tabla_Sala[[#This Row],[Número de Orden]])</f>
        <v>3.3333333333333333E-2</v>
      </c>
      <c r="J266" s="16">
        <f>IF(Tabla_Sala[[#This Row],[Tiempo de Permanencia]]-Tabla_Sala[[#This Row],[Tiempo Preparacion]] &gt; 0, Tabla_Sala[[#This Row],[Tiempo de Permanencia]]-Tabla_Sala[[#This Row],[Tiempo Preparacion]], 0)</f>
        <v>0.12291666666666667</v>
      </c>
      <c r="K266" s="2" t="s">
        <v>111</v>
      </c>
      <c r="L266" s="2" t="s">
        <v>54</v>
      </c>
      <c r="M266" s="2" t="s">
        <v>47</v>
      </c>
      <c r="N266" s="5">
        <v>30.1</v>
      </c>
      <c r="O266" s="2" t="s">
        <v>48</v>
      </c>
      <c r="P266" s="7">
        <f>SUMIFS(Tabla_cocina[Ganancia Bruta],Tabla_cocina[Numero de Orden],Tabla_Sala[[#This Row],[Número de Orden]])</f>
        <v>120</v>
      </c>
      <c r="Q266" s="7">
        <f>Tabla_Sala[[#This Row],[Propina]]+Tabla_Sala[[#This Row],[Monto Total de la Cuenta]]</f>
        <v>150.1</v>
      </c>
      <c r="R266" t="str">
        <f t="shared" si="6"/>
        <v>Plato_7,  Plato_15</v>
      </c>
      <c r="S266" s="2" t="s">
        <v>61</v>
      </c>
      <c r="T266" s="2" t="s">
        <v>5</v>
      </c>
      <c r="U266" s="2" t="s">
        <v>73</v>
      </c>
      <c r="X266" t="str" cm="1">
        <f t="array" ref="X266">_xlfn.CONCAT(_xlfn._xlws.FILTER(Tabla_cocina[Nombre del Plato], Tabla_cocina[Numero de Orden]=Tabla_Sala[[#This Row],[Número de Orden]]), "")</f>
        <v>Plato_7Plato_15</v>
      </c>
      <c r="Y266" s="18" t="b">
        <f>IF(Tabla_Sala[[#This Row],[Tiempo de Degustacion]]&gt;0,TRUE,FALSE)</f>
        <v>1</v>
      </c>
    </row>
    <row r="267" spans="1:25" x14ac:dyDescent="0.3">
      <c r="A267" s="2">
        <v>241</v>
      </c>
      <c r="B267" s="2">
        <v>12</v>
      </c>
      <c r="C267" s="2" t="s">
        <v>332</v>
      </c>
      <c r="D267" s="4">
        <v>4</v>
      </c>
      <c r="E267" s="15">
        <f>Tabla_Sala[[#This Row],[Hora de Salida]]</f>
        <v>45018.044444444444</v>
      </c>
      <c r="F267" s="16">
        <v>45018.00277777778</v>
      </c>
      <c r="G267" s="16">
        <v>45018.044444444444</v>
      </c>
      <c r="H267" s="16">
        <f>IF(Tabla_Sala[[#This Row],[Estado de la Mesa]]="Ocupada",(Tabla_Sala[[#This Row],[Hora de Salida]]-Tabla_Sala[[#This Row],[Hora de Llegada]]) + 15/1440, Tabla_Sala[[#This Row],[Hora de Salida]]-Tabla_Sala[[#This Row],[Hora de Llegada]])</f>
        <v>5.2083333330908012E-2</v>
      </c>
      <c r="I267" s="16">
        <f>SUMIFS(Tabla_cocina[minutos preparacion],Tabla_cocina[Numero de Orden],Tabla_Sala[[#This Row],[Número de Orden]])</f>
        <v>7.6388888888888886E-3</v>
      </c>
      <c r="J267" s="16">
        <f>IF(Tabla_Sala[[#This Row],[Tiempo de Permanencia]]-Tabla_Sala[[#This Row],[Tiempo Preparacion]] &gt; 0, Tabla_Sala[[#This Row],[Tiempo de Permanencia]]-Tabla_Sala[[#This Row],[Tiempo Preparacion]], 0)</f>
        <v>4.4444444442019122E-2</v>
      </c>
      <c r="K267" s="2" t="s">
        <v>115</v>
      </c>
      <c r="L267" s="2" t="s">
        <v>40</v>
      </c>
      <c r="M267" s="2" t="s">
        <v>47</v>
      </c>
      <c r="N267" s="5">
        <v>38.97</v>
      </c>
      <c r="O267" s="2" t="s">
        <v>55</v>
      </c>
      <c r="P267" s="7">
        <f>SUMIFS(Tabla_cocina[Ganancia Bruta],Tabla_cocina[Numero de Orden],Tabla_Sala[[#This Row],[Número de Orden]])</f>
        <v>18</v>
      </c>
      <c r="Q267" s="7">
        <f>Tabla_Sala[[#This Row],[Propina]]+Tabla_Sala[[#This Row],[Monto Total de la Cuenta]]</f>
        <v>56.97</v>
      </c>
      <c r="R267" t="str">
        <f t="shared" si="6"/>
        <v>Plato_4</v>
      </c>
      <c r="S267" s="2" t="s">
        <v>49</v>
      </c>
      <c r="T267" s="2" t="s">
        <v>24</v>
      </c>
      <c r="U267" s="2"/>
      <c r="X267" t="str" cm="1">
        <f t="array" ref="X267">_xlfn.CONCAT(_xlfn._xlws.FILTER(Tabla_cocina[Nombre del Plato], Tabla_cocina[Numero de Orden]=Tabla_Sala[[#This Row],[Número de Orden]]), "")</f>
        <v>Plato_4</v>
      </c>
      <c r="Y267" s="18" t="b">
        <f>IF(Tabla_Sala[[#This Row],[Tiempo de Degustacion]]&gt;0,TRUE,FALSE)</f>
        <v>1</v>
      </c>
    </row>
    <row r="268" spans="1:25" x14ac:dyDescent="0.3">
      <c r="A268" s="2">
        <v>191</v>
      </c>
      <c r="B268" s="2">
        <v>12</v>
      </c>
      <c r="C268" s="2" t="s">
        <v>291</v>
      </c>
      <c r="D268" s="4">
        <v>6</v>
      </c>
      <c r="E268" s="15">
        <f>Tabla_Sala[[#This Row],[Hora de Salida]]</f>
        <v>45018.10833333333</v>
      </c>
      <c r="F268" s="16">
        <v>45018</v>
      </c>
      <c r="G268" s="16">
        <v>45018.10833333333</v>
      </c>
      <c r="H268" s="16">
        <f>IF(Tabla_Sala[[#This Row],[Estado de la Mesa]]="Ocupada",(Tabla_Sala[[#This Row],[Hora de Salida]]-Tabla_Sala[[#This Row],[Hora de Llegada]]) + 15/1440, Tabla_Sala[[#This Row],[Hora de Salida]]-Tabla_Sala[[#This Row],[Hora de Llegada]])</f>
        <v>0.11874999999660456</v>
      </c>
      <c r="I268" s="16">
        <f>SUMIFS(Tabla_cocina[minutos preparacion],Tabla_cocina[Numero de Orden],Tabla_Sala[[#This Row],[Número de Orden]])</f>
        <v>6.0416666666666674E-2</v>
      </c>
      <c r="J268" s="16">
        <f>IF(Tabla_Sala[[#This Row],[Tiempo de Permanencia]]-Tabla_Sala[[#This Row],[Tiempo Preparacion]] &gt; 0, Tabla_Sala[[#This Row],[Tiempo de Permanencia]]-Tabla_Sala[[#This Row],[Tiempo Preparacion]], 0)</f>
        <v>5.8333333329937884E-2</v>
      </c>
      <c r="K268" s="2" t="s">
        <v>113</v>
      </c>
      <c r="L268" s="2" t="s">
        <v>40</v>
      </c>
      <c r="M268" s="2" t="s">
        <v>47</v>
      </c>
      <c r="N268" s="5">
        <v>24.36</v>
      </c>
      <c r="O268" s="2" t="s">
        <v>55</v>
      </c>
      <c r="P268" s="7">
        <f>SUMIFS(Tabla_cocina[Ganancia Bruta],Tabla_cocina[Numero de Orden],Tabla_Sala[[#This Row],[Número de Orden]])</f>
        <v>162</v>
      </c>
      <c r="Q268" s="7">
        <f>Tabla_Sala[[#This Row],[Propina]]+Tabla_Sala[[#This Row],[Monto Total de la Cuenta]]</f>
        <v>186.36</v>
      </c>
      <c r="R268" t="str">
        <f t="shared" si="6"/>
        <v>Plato_1,  Plato_9</v>
      </c>
      <c r="S268" s="2" t="s">
        <v>52</v>
      </c>
      <c r="T268" s="2" t="s">
        <v>26</v>
      </c>
      <c r="U268" s="2" t="s">
        <v>75</v>
      </c>
      <c r="X268" t="str" cm="1">
        <f t="array" ref="X268">_xlfn.CONCAT(_xlfn._xlws.FILTER(Tabla_cocina[Nombre del Plato], Tabla_cocina[Numero de Orden]=Tabla_Sala[[#This Row],[Número de Orden]]), "")</f>
        <v>Plato_1Plato_9</v>
      </c>
      <c r="Y268" s="18" t="b">
        <f>IF(Tabla_Sala[[#This Row],[Tiempo de Degustacion]]&gt;0,TRUE,FALSE)</f>
        <v>1</v>
      </c>
    </row>
    <row r="269" spans="1:25" x14ac:dyDescent="0.3">
      <c r="A269" s="2">
        <v>267</v>
      </c>
      <c r="B269" s="2">
        <v>7</v>
      </c>
      <c r="C269" s="2" t="s">
        <v>353</v>
      </c>
      <c r="D269" s="4">
        <v>5</v>
      </c>
      <c r="E269" s="15">
        <f>Tabla_Sala[[#This Row],[Hora de Salida]]</f>
        <v>45019.158333333333</v>
      </c>
      <c r="F269" s="16">
        <v>45019.088194444441</v>
      </c>
      <c r="G269" s="16">
        <v>45019.158333333333</v>
      </c>
      <c r="H269" s="16">
        <f>IF(Tabla_Sala[[#This Row],[Estado de la Mesa]]="Ocupada",(Tabla_Sala[[#This Row],[Hora de Salida]]-Tabla_Sala[[#This Row],[Hora de Llegada]]) + 15/1440, Tabla_Sala[[#This Row],[Hora de Salida]]-Tabla_Sala[[#This Row],[Hora de Llegada]])</f>
        <v>8.0555555558627631E-2</v>
      </c>
      <c r="I269" s="16">
        <f>SUMIFS(Tabla_cocina[minutos preparacion],Tabla_cocina[Numero de Orden],Tabla_Sala[[#This Row],[Número de Orden]])</f>
        <v>6.6666666666666666E-2</v>
      </c>
      <c r="J269" s="16">
        <f>IF(Tabla_Sala[[#This Row],[Tiempo de Permanencia]]-Tabla_Sala[[#This Row],[Tiempo Preparacion]] &gt; 0, Tabla_Sala[[#This Row],[Tiempo de Permanencia]]-Tabla_Sala[[#This Row],[Tiempo Preparacion]], 0)</f>
        <v>1.3888888891960965E-2</v>
      </c>
      <c r="K269" s="2" t="s">
        <v>113</v>
      </c>
      <c r="L269" s="2" t="s">
        <v>54</v>
      </c>
      <c r="M269" s="2" t="s">
        <v>47</v>
      </c>
      <c r="N269" s="5">
        <v>44.66</v>
      </c>
      <c r="O269" s="2" t="s">
        <v>55</v>
      </c>
      <c r="P269" s="7">
        <f>SUMIFS(Tabla_cocina[Ganancia Bruta],Tabla_cocina[Numero de Orden],Tabla_Sala[[#This Row],[Número de Orden]])</f>
        <v>118</v>
      </c>
      <c r="Q269" s="7">
        <f>Tabla_Sala[[#This Row],[Propina]]+Tabla_Sala[[#This Row],[Monto Total de la Cuenta]]</f>
        <v>162.66</v>
      </c>
      <c r="R269" t="str">
        <f t="shared" ref="R269:R322" si="7">_xlfn.TEXTJOIN(", ",TRUE,T269:W269)</f>
        <v>Plato_15,  Plato_16,  Plato_2</v>
      </c>
      <c r="S269" s="2" t="s">
        <v>43</v>
      </c>
      <c r="T269" s="2" t="s">
        <v>18</v>
      </c>
      <c r="U269" s="2" t="s">
        <v>57</v>
      </c>
      <c r="V269" s="2" t="s">
        <v>79</v>
      </c>
      <c r="X269" t="str" cm="1">
        <f t="array" ref="X269">_xlfn.CONCAT(_xlfn._xlws.FILTER(Tabla_cocina[Nombre del Plato], Tabla_cocina[Numero de Orden]=Tabla_Sala[[#This Row],[Número de Orden]]), "")</f>
        <v>Plato_15Plato_16Plato_2</v>
      </c>
      <c r="Y269" s="18" t="b">
        <f>IF(Tabla_Sala[[#This Row],[Tiempo de Degustacion]]&gt;0,TRUE,FALSE)</f>
        <v>1</v>
      </c>
    </row>
    <row r="270" spans="1:25" x14ac:dyDescent="0.3">
      <c r="A270" s="2">
        <v>268</v>
      </c>
      <c r="B270" s="2">
        <v>14</v>
      </c>
      <c r="C270" s="2" t="s">
        <v>354</v>
      </c>
      <c r="D270" s="4">
        <v>1</v>
      </c>
      <c r="E270" s="15">
        <f>Tabla_Sala[[#This Row],[Hora de Salida]]</f>
        <v>45019.155555555553</v>
      </c>
      <c r="F270" s="16">
        <v>45019.031944444447</v>
      </c>
      <c r="G270" s="16">
        <v>45019.155555555553</v>
      </c>
      <c r="H270" s="16">
        <f>IF(Tabla_Sala[[#This Row],[Estado de la Mesa]]="Ocupada",(Tabla_Sala[[#This Row],[Hora de Salida]]-Tabla_Sala[[#This Row],[Hora de Llegada]]) + 15/1440, Tabla_Sala[[#This Row],[Hora de Salida]]-Tabla_Sala[[#This Row],[Hora de Llegada]])</f>
        <v>0.12361111110658385</v>
      </c>
      <c r="I270" s="16">
        <f>SUMIFS(Tabla_cocina[minutos preparacion],Tabla_cocina[Numero de Orden],Tabla_Sala[[#This Row],[Número de Orden]])</f>
        <v>5.7638888888888892E-2</v>
      </c>
      <c r="J270" s="16">
        <f>IF(Tabla_Sala[[#This Row],[Tiempo de Permanencia]]-Tabla_Sala[[#This Row],[Tiempo Preparacion]] &gt; 0, Tabla_Sala[[#This Row],[Tiempo de Permanencia]]-Tabla_Sala[[#This Row],[Tiempo Preparacion]], 0)</f>
        <v>6.5972222217694956E-2</v>
      </c>
      <c r="K270" s="2" t="s">
        <v>109</v>
      </c>
      <c r="L270" s="2" t="s">
        <v>40</v>
      </c>
      <c r="M270" s="2" t="s">
        <v>41</v>
      </c>
      <c r="N270" s="5">
        <v>23.16</v>
      </c>
      <c r="O270" s="2" t="s">
        <v>48</v>
      </c>
      <c r="P270" s="7">
        <f>SUMIFS(Tabla_cocina[Ganancia Bruta],Tabla_cocina[Numero de Orden],Tabla_Sala[[#This Row],[Número de Orden]])</f>
        <v>68</v>
      </c>
      <c r="Q270" s="7">
        <f>Tabla_Sala[[#This Row],[Propina]]+Tabla_Sala[[#This Row],[Monto Total de la Cuenta]]</f>
        <v>91.16</v>
      </c>
      <c r="R270" t="str">
        <f t="shared" si="7"/>
        <v>Plato_7,  Plato_5</v>
      </c>
      <c r="S270" s="2" t="s">
        <v>61</v>
      </c>
      <c r="T270" s="2" t="s">
        <v>5</v>
      </c>
      <c r="U270" s="2" t="s">
        <v>78</v>
      </c>
      <c r="X270" t="str" cm="1">
        <f t="array" ref="X270">_xlfn.CONCAT(_xlfn._xlws.FILTER(Tabla_cocina[Nombre del Plato], Tabla_cocina[Numero de Orden]=Tabla_Sala[[#This Row],[Número de Orden]]), "")</f>
        <v>Plato_7Plato_5</v>
      </c>
      <c r="Y270" s="18" t="b">
        <f>IF(Tabla_Sala[[#This Row],[Tiempo de Degustacion]]&gt;0,TRUE,FALSE)</f>
        <v>1</v>
      </c>
    </row>
    <row r="271" spans="1:25" x14ac:dyDescent="0.3">
      <c r="A271" s="2">
        <v>269</v>
      </c>
      <c r="B271" s="2">
        <v>11</v>
      </c>
      <c r="C271" s="2" t="s">
        <v>355</v>
      </c>
      <c r="D271" s="4">
        <v>2</v>
      </c>
      <c r="E271" s="15">
        <f>Tabla_Sala[[#This Row],[Hora de Salida]]</f>
        <v>45019.177083333336</v>
      </c>
      <c r="F271" s="16">
        <v>45019.123611111114</v>
      </c>
      <c r="G271" s="16">
        <v>45019.177083333336</v>
      </c>
      <c r="H271" s="16">
        <f>IF(Tabla_Sala[[#This Row],[Estado de la Mesa]]="Ocupada",(Tabla_Sala[[#This Row],[Hora de Salida]]-Tabla_Sala[[#This Row],[Hora de Llegada]]) + 15/1440, Tabla_Sala[[#This Row],[Hora de Salida]]-Tabla_Sala[[#This Row],[Hora de Llegada]])</f>
        <v>5.3472222221898846E-2</v>
      </c>
      <c r="I271" s="16">
        <f>SUMIFS(Tabla_cocina[minutos preparacion],Tabla_cocina[Numero de Orden],Tabla_Sala[[#This Row],[Número de Orden]])</f>
        <v>7.013888888888889E-2</v>
      </c>
      <c r="J271" s="16">
        <f>IF(Tabla_Sala[[#This Row],[Tiempo de Permanencia]]-Tabla_Sala[[#This Row],[Tiempo Preparacion]] &gt; 0, Tabla_Sala[[#This Row],[Tiempo de Permanencia]]-Tabla_Sala[[#This Row],[Tiempo Preparacion]], 0)</f>
        <v>0</v>
      </c>
      <c r="K271" s="2" t="s">
        <v>113</v>
      </c>
      <c r="L271" s="2" t="s">
        <v>40</v>
      </c>
      <c r="M271" s="2" t="s">
        <v>41</v>
      </c>
      <c r="N271" s="5">
        <v>39.17</v>
      </c>
      <c r="O271" s="2" t="s">
        <v>48</v>
      </c>
      <c r="P271" s="7">
        <f>SUMIFS(Tabla_cocina[Ganancia Bruta],Tabla_cocina[Numero de Orden],Tabla_Sala[[#This Row],[Número de Orden]])</f>
        <v>250</v>
      </c>
      <c r="Q271" s="7">
        <f>Tabla_Sala[[#This Row],[Propina]]+Tabla_Sala[[#This Row],[Monto Total de la Cuenta]]</f>
        <v>289.17</v>
      </c>
      <c r="R271" t="str">
        <f t="shared" si="7"/>
        <v>Plato_19,  Plato_20,  Plato_18</v>
      </c>
      <c r="S271" s="2" t="s">
        <v>56</v>
      </c>
      <c r="T271" s="2" t="s">
        <v>12</v>
      </c>
      <c r="U271" s="2" t="s">
        <v>68</v>
      </c>
      <c r="V271" s="2" t="s">
        <v>74</v>
      </c>
      <c r="X271" t="str" cm="1">
        <f t="array" ref="X271">_xlfn.CONCAT(_xlfn._xlws.FILTER(Tabla_cocina[Nombre del Plato], Tabla_cocina[Numero de Orden]=Tabla_Sala[[#This Row],[Número de Orden]]), "")</f>
        <v>Plato_19Plato_20Plato_18</v>
      </c>
      <c r="Y271" s="18" t="b">
        <f>IF(Tabla_Sala[[#This Row],[Tiempo de Degustacion]]&gt;0,TRUE,FALSE)</f>
        <v>0</v>
      </c>
    </row>
    <row r="272" spans="1:25" x14ac:dyDescent="0.3">
      <c r="A272" s="2">
        <v>270</v>
      </c>
      <c r="B272" s="2">
        <v>10</v>
      </c>
      <c r="C272" s="2" t="s">
        <v>139</v>
      </c>
      <c r="D272" s="4">
        <v>1</v>
      </c>
      <c r="E272" s="15">
        <f>Tabla_Sala[[#This Row],[Hora de Salida]]</f>
        <v>45019.207638888889</v>
      </c>
      <c r="F272" s="16">
        <v>45019.049305555556</v>
      </c>
      <c r="G272" s="16">
        <v>45019.207638888889</v>
      </c>
      <c r="H272" s="16">
        <f>IF(Tabla_Sala[[#This Row],[Estado de la Mesa]]="Ocupada",(Tabla_Sala[[#This Row],[Hora de Salida]]-Tabla_Sala[[#This Row],[Hora de Llegada]]) + 15/1440, Tabla_Sala[[#This Row],[Hora de Salida]]-Tabla_Sala[[#This Row],[Hora de Llegada]])</f>
        <v>0.15833333333284827</v>
      </c>
      <c r="I272" s="16">
        <f>SUMIFS(Tabla_cocina[minutos preparacion],Tabla_cocina[Numero de Orden],Tabla_Sala[[#This Row],[Número de Orden]])</f>
        <v>1.8055555555555554E-2</v>
      </c>
      <c r="J272" s="16">
        <f>IF(Tabla_Sala[[#This Row],[Tiempo de Permanencia]]-Tabla_Sala[[#This Row],[Tiempo Preparacion]] &gt; 0, Tabla_Sala[[#This Row],[Tiempo de Permanencia]]-Tabla_Sala[[#This Row],[Tiempo Preparacion]], 0)</f>
        <v>0.14027777777729272</v>
      </c>
      <c r="K272" s="2" t="s">
        <v>117</v>
      </c>
      <c r="L272" s="2" t="s">
        <v>40</v>
      </c>
      <c r="M272" s="2" t="s">
        <v>47</v>
      </c>
      <c r="N272" s="5">
        <v>10.130000000000001</v>
      </c>
      <c r="O272" s="2" t="s">
        <v>48</v>
      </c>
      <c r="P272" s="7">
        <f>SUMIFS(Tabla_cocina[Ganancia Bruta],Tabla_cocina[Numero de Orden],Tabla_Sala[[#This Row],[Número de Orden]])</f>
        <v>102</v>
      </c>
      <c r="Q272" s="7">
        <f>Tabla_Sala[[#This Row],[Propina]]+Tabla_Sala[[#This Row],[Monto Total de la Cuenta]]</f>
        <v>112.13</v>
      </c>
      <c r="R272" t="str">
        <f t="shared" si="7"/>
        <v>Plato_18</v>
      </c>
      <c r="S272" s="2" t="s">
        <v>66</v>
      </c>
      <c r="T272" s="2" t="s">
        <v>20</v>
      </c>
      <c r="U272" s="2"/>
      <c r="X272" t="str" cm="1">
        <f t="array" ref="X272">_xlfn.CONCAT(_xlfn._xlws.FILTER(Tabla_cocina[Nombre del Plato], Tabla_cocina[Numero de Orden]=Tabla_Sala[[#This Row],[Número de Orden]]), "")</f>
        <v>Plato_18</v>
      </c>
      <c r="Y272" s="18" t="b">
        <f>IF(Tabla_Sala[[#This Row],[Tiempo de Degustacion]]&gt;0,TRUE,FALSE)</f>
        <v>1</v>
      </c>
    </row>
    <row r="273" spans="1:25" x14ac:dyDescent="0.3">
      <c r="A273" s="2">
        <v>271</v>
      </c>
      <c r="B273" s="2">
        <v>3</v>
      </c>
      <c r="C273" s="2" t="s">
        <v>356</v>
      </c>
      <c r="D273" s="4">
        <v>3</v>
      </c>
      <c r="E273" s="15">
        <f>Tabla_Sala[[#This Row],[Hora de Salida]]</f>
        <v>45019.215277777781</v>
      </c>
      <c r="F273" s="16">
        <v>45019.069444444445</v>
      </c>
      <c r="G273" s="16">
        <v>45019.215277777781</v>
      </c>
      <c r="H273" s="16">
        <f>IF(Tabla_Sala[[#This Row],[Estado de la Mesa]]="Ocupada",(Tabla_Sala[[#This Row],[Hora de Salida]]-Tabla_Sala[[#This Row],[Hora de Llegada]]) + 15/1440, Tabla_Sala[[#This Row],[Hora de Salida]]-Tabla_Sala[[#This Row],[Hora de Llegada]])</f>
        <v>0.15625000000242531</v>
      </c>
      <c r="I273" s="16">
        <f>SUMIFS(Tabla_cocina[minutos preparacion],Tabla_cocina[Numero de Orden],Tabla_Sala[[#This Row],[Número de Orden]])</f>
        <v>3.8194444444444448E-2</v>
      </c>
      <c r="J273" s="16">
        <f>IF(Tabla_Sala[[#This Row],[Tiempo de Permanencia]]-Tabla_Sala[[#This Row],[Tiempo Preparacion]] &gt; 0, Tabla_Sala[[#This Row],[Tiempo de Permanencia]]-Tabla_Sala[[#This Row],[Tiempo Preparacion]], 0)</f>
        <v>0.11805555555798086</v>
      </c>
      <c r="K273" s="2" t="s">
        <v>109</v>
      </c>
      <c r="L273" s="2" t="s">
        <v>40</v>
      </c>
      <c r="M273" s="2" t="s">
        <v>47</v>
      </c>
      <c r="N273" s="5">
        <v>16.11</v>
      </c>
      <c r="O273" s="2" t="s">
        <v>55</v>
      </c>
      <c r="P273" s="7">
        <f>SUMIFS(Tabla_cocina[Ganancia Bruta],Tabla_cocina[Numero de Orden],Tabla_Sala[[#This Row],[Número de Orden]])</f>
        <v>44</v>
      </c>
      <c r="Q273" s="7">
        <f>Tabla_Sala[[#This Row],[Propina]]+Tabla_Sala[[#This Row],[Monto Total de la Cuenta]]</f>
        <v>60.11</v>
      </c>
      <c r="R273" t="str">
        <f t="shared" si="7"/>
        <v>Plato_5</v>
      </c>
      <c r="S273" s="2" t="s">
        <v>58</v>
      </c>
      <c r="T273" s="2" t="s">
        <v>19</v>
      </c>
      <c r="U273" s="2"/>
      <c r="X273" t="str" cm="1">
        <f t="array" ref="X273">_xlfn.CONCAT(_xlfn._xlws.FILTER(Tabla_cocina[Nombre del Plato], Tabla_cocina[Numero de Orden]=Tabla_Sala[[#This Row],[Número de Orden]]), "")</f>
        <v>Plato_5</v>
      </c>
      <c r="Y273" s="18" t="b">
        <f>IF(Tabla_Sala[[#This Row],[Tiempo de Degustacion]]&gt;0,TRUE,FALSE)</f>
        <v>1</v>
      </c>
    </row>
    <row r="274" spans="1:25" x14ac:dyDescent="0.3">
      <c r="A274" s="2">
        <v>272</v>
      </c>
      <c r="B274" s="2">
        <v>7</v>
      </c>
      <c r="C274" s="2" t="s">
        <v>357</v>
      </c>
      <c r="D274" s="4">
        <v>1</v>
      </c>
      <c r="E274" s="15">
        <f>Tabla_Sala[[#This Row],[Hora de Salida]]</f>
        <v>45019.183333333334</v>
      </c>
      <c r="F274" s="16">
        <v>45019.023611111108</v>
      </c>
      <c r="G274" s="16">
        <v>45019.183333333334</v>
      </c>
      <c r="H274" s="16">
        <f>IF(Tabla_Sala[[#This Row],[Estado de la Mesa]]="Ocupada",(Tabla_Sala[[#This Row],[Hora de Salida]]-Tabla_Sala[[#This Row],[Hora de Llegada]]) + 15/1440, Tabla_Sala[[#This Row],[Hora de Salida]]-Tabla_Sala[[#This Row],[Hora de Llegada]])</f>
        <v>0.15972222222626442</v>
      </c>
      <c r="I274" s="16">
        <f>SUMIFS(Tabla_cocina[minutos preparacion],Tabla_cocina[Numero de Orden],Tabla_Sala[[#This Row],[Número de Orden]])</f>
        <v>5.7638888888888892E-2</v>
      </c>
      <c r="J274" s="16">
        <f>IF(Tabla_Sala[[#This Row],[Tiempo de Permanencia]]-Tabla_Sala[[#This Row],[Tiempo Preparacion]] &gt; 0, Tabla_Sala[[#This Row],[Tiempo de Permanencia]]-Tabla_Sala[[#This Row],[Tiempo Preparacion]], 0)</f>
        <v>0.10208333333737553</v>
      </c>
      <c r="K274" s="2" t="s">
        <v>117</v>
      </c>
      <c r="L274" s="2" t="s">
        <v>40</v>
      </c>
      <c r="M274" s="2" t="s">
        <v>47</v>
      </c>
      <c r="N274" s="5">
        <v>42.73</v>
      </c>
      <c r="O274" s="2" t="s">
        <v>42</v>
      </c>
      <c r="P274" s="7">
        <f>SUMIFS(Tabla_cocina[Ganancia Bruta],Tabla_cocina[Numero de Orden],Tabla_Sala[[#This Row],[Número de Orden]])</f>
        <v>83</v>
      </c>
      <c r="Q274" s="7">
        <f>Tabla_Sala[[#This Row],[Propina]]+Tabla_Sala[[#This Row],[Monto Total de la Cuenta]]</f>
        <v>125.72999999999999</v>
      </c>
      <c r="R274" t="str">
        <f t="shared" si="7"/>
        <v>Plato_7,  Plato_8</v>
      </c>
      <c r="S274" s="2" t="s">
        <v>43</v>
      </c>
      <c r="T274" s="2" t="s">
        <v>5</v>
      </c>
      <c r="U274" s="2" t="s">
        <v>62</v>
      </c>
      <c r="X274" t="str" cm="1">
        <f t="array" ref="X274">_xlfn.CONCAT(_xlfn._xlws.FILTER(Tabla_cocina[Nombre del Plato], Tabla_cocina[Numero de Orden]=Tabla_Sala[[#This Row],[Número de Orden]]), "")</f>
        <v>Plato_7Plato_8</v>
      </c>
      <c r="Y274" s="18" t="b">
        <f>IF(Tabla_Sala[[#This Row],[Tiempo de Degustacion]]&gt;0,TRUE,FALSE)</f>
        <v>1</v>
      </c>
    </row>
    <row r="275" spans="1:25" x14ac:dyDescent="0.3">
      <c r="A275" s="2">
        <v>273</v>
      </c>
      <c r="B275" s="2">
        <v>20</v>
      </c>
      <c r="C275" s="2" t="s">
        <v>253</v>
      </c>
      <c r="D275" s="4">
        <v>5</v>
      </c>
      <c r="E275" s="15">
        <f>Tabla_Sala[[#This Row],[Hora de Salida]]</f>
        <v>45019.145138888889</v>
      </c>
      <c r="F275" s="16">
        <v>45019.074305555558</v>
      </c>
      <c r="G275" s="16">
        <v>45019.145138888889</v>
      </c>
      <c r="H275" s="16">
        <f>IF(Tabla_Sala[[#This Row],[Estado de la Mesa]]="Ocupada",(Tabla_Sala[[#This Row],[Hora de Salida]]-Tabla_Sala[[#This Row],[Hora de Llegada]]) + 15/1440, Tabla_Sala[[#This Row],[Hora de Salida]]-Tabla_Sala[[#This Row],[Hora de Llegada]])</f>
        <v>8.1249999998059749E-2</v>
      </c>
      <c r="I275" s="16">
        <f>SUMIFS(Tabla_cocina[minutos preparacion],Tabla_cocina[Numero de Orden],Tabla_Sala[[#This Row],[Número de Orden]])</f>
        <v>4.6527777777777779E-2</v>
      </c>
      <c r="J275" s="16">
        <f>IF(Tabla_Sala[[#This Row],[Tiempo de Permanencia]]-Tabla_Sala[[#This Row],[Tiempo Preparacion]] &gt; 0, Tabla_Sala[[#This Row],[Tiempo de Permanencia]]-Tabla_Sala[[#This Row],[Tiempo Preparacion]], 0)</f>
        <v>3.472222222028197E-2</v>
      </c>
      <c r="K275" s="2" t="s">
        <v>113</v>
      </c>
      <c r="L275" s="2" t="s">
        <v>40</v>
      </c>
      <c r="M275" s="2" t="s">
        <v>45</v>
      </c>
      <c r="N275" s="5">
        <v>36.299999999999997</v>
      </c>
      <c r="O275" s="2" t="s">
        <v>55</v>
      </c>
      <c r="P275" s="7">
        <f>SUMIFS(Tabla_cocina[Ganancia Bruta],Tabla_cocina[Numero de Orden],Tabla_Sala[[#This Row],[Número de Orden]])</f>
        <v>123</v>
      </c>
      <c r="Q275" s="7">
        <f>Tabla_Sala[[#This Row],[Propina]]+Tabla_Sala[[#This Row],[Monto Total de la Cuenta]]</f>
        <v>159.30000000000001</v>
      </c>
      <c r="R275" t="str">
        <f t="shared" si="7"/>
        <v>Plato_15,  Plato_5,  Plato_1</v>
      </c>
      <c r="S275" s="2" t="s">
        <v>46</v>
      </c>
      <c r="T275" s="2" t="s">
        <v>18</v>
      </c>
      <c r="U275" s="2" t="s">
        <v>78</v>
      </c>
      <c r="V275" s="2" t="s">
        <v>71</v>
      </c>
      <c r="X275" t="str" cm="1">
        <f t="array" ref="X275">_xlfn.CONCAT(_xlfn._xlws.FILTER(Tabla_cocina[Nombre del Plato], Tabla_cocina[Numero de Orden]=Tabla_Sala[[#This Row],[Número de Orden]]), "")</f>
        <v>Plato_15Plato_5Plato_1</v>
      </c>
      <c r="Y275" s="18" t="b">
        <f>IF(Tabla_Sala[[#This Row],[Tiempo de Degustacion]]&gt;0,TRUE,FALSE)</f>
        <v>1</v>
      </c>
    </row>
    <row r="276" spans="1:25" x14ac:dyDescent="0.3">
      <c r="A276" s="2">
        <v>274</v>
      </c>
      <c r="B276" s="2">
        <v>7</v>
      </c>
      <c r="C276" s="2" t="s">
        <v>358</v>
      </c>
      <c r="D276" s="4">
        <v>1</v>
      </c>
      <c r="E276" s="15">
        <f>Tabla_Sala[[#This Row],[Hora de Salida]]</f>
        <v>45019.244444444441</v>
      </c>
      <c r="F276" s="16">
        <v>45019.135416666664</v>
      </c>
      <c r="G276" s="16">
        <v>45019.244444444441</v>
      </c>
      <c r="H276" s="16">
        <f>IF(Tabla_Sala[[#This Row],[Estado de la Mesa]]="Ocupada",(Tabla_Sala[[#This Row],[Hora de Salida]]-Tabla_Sala[[#This Row],[Hora de Llegada]]) + 15/1440, Tabla_Sala[[#This Row],[Hora de Salida]]-Tabla_Sala[[#This Row],[Hora de Llegada]])</f>
        <v>0.11944444444331263</v>
      </c>
      <c r="I276" s="16">
        <f>SUMIFS(Tabla_cocina[minutos preparacion],Tabla_cocina[Numero de Orden],Tabla_Sala[[#This Row],[Número de Orden]])</f>
        <v>5.2083333333333329E-2</v>
      </c>
      <c r="J276" s="16">
        <f>IF(Tabla_Sala[[#This Row],[Tiempo de Permanencia]]-Tabla_Sala[[#This Row],[Tiempo Preparacion]] &gt; 0, Tabla_Sala[[#This Row],[Tiempo de Permanencia]]-Tabla_Sala[[#This Row],[Tiempo Preparacion]], 0)</f>
        <v>6.7361111109979305E-2</v>
      </c>
      <c r="K276" s="2" t="s">
        <v>111</v>
      </c>
      <c r="L276" s="2" t="s">
        <v>40</v>
      </c>
      <c r="M276" s="2" t="s">
        <v>41</v>
      </c>
      <c r="N276" s="5">
        <v>19.93</v>
      </c>
      <c r="O276" s="2" t="s">
        <v>55</v>
      </c>
      <c r="P276" s="7">
        <f>SUMIFS(Tabla_cocina[Ganancia Bruta],Tabla_cocina[Numero de Orden],Tabla_Sala[[#This Row],[Número de Orden]])</f>
        <v>116</v>
      </c>
      <c r="Q276" s="7">
        <f>Tabla_Sala[[#This Row],[Propina]]+Tabla_Sala[[#This Row],[Monto Total de la Cuenta]]</f>
        <v>135.93</v>
      </c>
      <c r="R276" t="str">
        <f t="shared" si="7"/>
        <v>Plato_10,  Plato_12</v>
      </c>
      <c r="S276" s="2" t="s">
        <v>49</v>
      </c>
      <c r="T276" s="2" t="s">
        <v>25</v>
      </c>
      <c r="U276" s="2" t="s">
        <v>60</v>
      </c>
      <c r="X276" t="str" cm="1">
        <f t="array" ref="X276">_xlfn.CONCAT(_xlfn._xlws.FILTER(Tabla_cocina[Nombre del Plato], Tabla_cocina[Numero de Orden]=Tabla_Sala[[#This Row],[Número de Orden]]), "")</f>
        <v>Plato_10Plato_12</v>
      </c>
      <c r="Y276" s="18" t="b">
        <f>IF(Tabla_Sala[[#This Row],[Tiempo de Degustacion]]&gt;0,TRUE,FALSE)</f>
        <v>1</v>
      </c>
    </row>
    <row r="277" spans="1:25" x14ac:dyDescent="0.3">
      <c r="A277" s="2">
        <v>275</v>
      </c>
      <c r="B277" s="2">
        <v>5</v>
      </c>
      <c r="C277" s="2" t="s">
        <v>299</v>
      </c>
      <c r="D277" s="4">
        <v>3</v>
      </c>
      <c r="E277" s="15">
        <f>Tabla_Sala[[#This Row],[Hora de Salida]]</f>
        <v>45019.248611111114</v>
      </c>
      <c r="F277" s="16">
        <v>45019.092361111114</v>
      </c>
      <c r="G277" s="16">
        <v>45019.248611111114</v>
      </c>
      <c r="H277" s="16">
        <f>IF(Tabla_Sala[[#This Row],[Estado de la Mesa]]="Ocupada",(Tabla_Sala[[#This Row],[Hora de Salida]]-Tabla_Sala[[#This Row],[Hora de Llegada]]) + 15/1440, Tabla_Sala[[#This Row],[Hora de Salida]]-Tabla_Sala[[#This Row],[Hora de Llegada]])</f>
        <v>0.15625</v>
      </c>
      <c r="I277" s="16">
        <f>SUMIFS(Tabla_cocina[minutos preparacion],Tabla_cocina[Numero de Orden],Tabla_Sala[[#This Row],[Número de Orden]])</f>
        <v>8.4722222222222227E-2</v>
      </c>
      <c r="J277" s="16">
        <f>IF(Tabla_Sala[[#This Row],[Tiempo de Permanencia]]-Tabla_Sala[[#This Row],[Tiempo Preparacion]] &gt; 0, Tabla_Sala[[#This Row],[Tiempo de Permanencia]]-Tabla_Sala[[#This Row],[Tiempo Preparacion]], 0)</f>
        <v>7.1527777777777773E-2</v>
      </c>
      <c r="K277" s="2" t="s">
        <v>113</v>
      </c>
      <c r="L277" s="2" t="s">
        <v>40</v>
      </c>
      <c r="M277" s="2" t="s">
        <v>47</v>
      </c>
      <c r="N277" s="5">
        <v>49.67</v>
      </c>
      <c r="O277" s="2" t="s">
        <v>42</v>
      </c>
      <c r="P277" s="7">
        <f>SUMIFS(Tabla_cocina[Ganancia Bruta],Tabla_cocina[Numero de Orden],Tabla_Sala[[#This Row],[Número de Orden]])</f>
        <v>121</v>
      </c>
      <c r="Q277" s="7">
        <f>Tabla_Sala[[#This Row],[Propina]]+Tabla_Sala[[#This Row],[Monto Total de la Cuenta]]</f>
        <v>170.67000000000002</v>
      </c>
      <c r="R277" t="str">
        <f t="shared" si="7"/>
        <v>Plato_11,  Plato_17,  Plato_10</v>
      </c>
      <c r="S277" s="2" t="s">
        <v>58</v>
      </c>
      <c r="T277" s="2" t="s">
        <v>14</v>
      </c>
      <c r="U277" s="2" t="s">
        <v>50</v>
      </c>
      <c r="V277" s="2" t="s">
        <v>69</v>
      </c>
      <c r="X277" t="str" cm="1">
        <f t="array" ref="X277">_xlfn.CONCAT(_xlfn._xlws.FILTER(Tabla_cocina[Nombre del Plato], Tabla_cocina[Numero de Orden]=Tabla_Sala[[#This Row],[Número de Orden]]), "")</f>
        <v>Plato_11Plato_17Plato_10</v>
      </c>
      <c r="Y277" s="18" t="b">
        <f>IF(Tabla_Sala[[#This Row],[Tiempo de Degustacion]]&gt;0,TRUE,FALSE)</f>
        <v>1</v>
      </c>
    </row>
    <row r="278" spans="1:25" x14ac:dyDescent="0.3">
      <c r="A278" s="2">
        <v>276</v>
      </c>
      <c r="B278" s="2">
        <v>15</v>
      </c>
      <c r="C278" s="2" t="s">
        <v>359</v>
      </c>
      <c r="D278" s="4">
        <v>6</v>
      </c>
      <c r="E278" s="15">
        <f>Tabla_Sala[[#This Row],[Hora de Salida]]</f>
        <v>45019.231944444444</v>
      </c>
      <c r="F278" s="16">
        <v>45019.107638888891</v>
      </c>
      <c r="G278" s="16">
        <v>45019.231944444444</v>
      </c>
      <c r="H278" s="16">
        <f>IF(Tabla_Sala[[#This Row],[Estado de la Mesa]]="Ocupada",(Tabla_Sala[[#This Row],[Hora de Salida]]-Tabla_Sala[[#This Row],[Hora de Llegada]]) + 15/1440, Tabla_Sala[[#This Row],[Hora de Salida]]-Tabla_Sala[[#This Row],[Hora de Llegada]])</f>
        <v>0.12430555555329192</v>
      </c>
      <c r="I278" s="16">
        <f>SUMIFS(Tabla_cocina[minutos preparacion],Tabla_cocina[Numero de Orden],Tabla_Sala[[#This Row],[Número de Orden]])</f>
        <v>5.9027777777777776E-2</v>
      </c>
      <c r="J278" s="16">
        <f>IF(Tabla_Sala[[#This Row],[Tiempo de Permanencia]]-Tabla_Sala[[#This Row],[Tiempo Preparacion]] &gt; 0, Tabla_Sala[[#This Row],[Tiempo de Permanencia]]-Tabla_Sala[[#This Row],[Tiempo Preparacion]], 0)</f>
        <v>6.5277777775514148E-2</v>
      </c>
      <c r="K278" s="2" t="s">
        <v>117</v>
      </c>
      <c r="L278" s="2" t="s">
        <v>40</v>
      </c>
      <c r="M278" s="2" t="s">
        <v>41</v>
      </c>
      <c r="N278" s="5">
        <v>20.98</v>
      </c>
      <c r="O278" s="2" t="s">
        <v>42</v>
      </c>
      <c r="P278" s="7">
        <f>SUMIFS(Tabla_cocina[Ganancia Bruta],Tabla_cocina[Numero de Orden],Tabla_Sala[[#This Row],[Número de Orden]])</f>
        <v>70</v>
      </c>
      <c r="Q278" s="7">
        <f>Tabla_Sala[[#This Row],[Propina]]+Tabla_Sala[[#This Row],[Monto Total de la Cuenta]]</f>
        <v>90.98</v>
      </c>
      <c r="R278" t="str">
        <f t="shared" si="7"/>
        <v>Plato_5,  Plato_10</v>
      </c>
      <c r="S278" s="2" t="s">
        <v>66</v>
      </c>
      <c r="T278" s="2" t="s">
        <v>19</v>
      </c>
      <c r="U278" s="2" t="s">
        <v>69</v>
      </c>
      <c r="X278" t="str" cm="1">
        <f t="array" ref="X278">_xlfn.CONCAT(_xlfn._xlws.FILTER(Tabla_cocina[Nombre del Plato], Tabla_cocina[Numero de Orden]=Tabla_Sala[[#This Row],[Número de Orden]]), "")</f>
        <v>Plato_5Plato_10</v>
      </c>
      <c r="Y278" s="18" t="b">
        <f>IF(Tabla_Sala[[#This Row],[Tiempo de Degustacion]]&gt;0,TRUE,FALSE)</f>
        <v>1</v>
      </c>
    </row>
    <row r="279" spans="1:25" x14ac:dyDescent="0.3">
      <c r="A279" s="2">
        <v>277</v>
      </c>
      <c r="B279" s="2">
        <v>4</v>
      </c>
      <c r="C279" s="2" t="s">
        <v>360</v>
      </c>
      <c r="D279" s="4">
        <v>2</v>
      </c>
      <c r="E279" s="15">
        <f>Tabla_Sala[[#This Row],[Hora de Salida]]</f>
        <v>45019.163888888892</v>
      </c>
      <c r="F279" s="16">
        <v>45019.061111111114</v>
      </c>
      <c r="G279" s="16">
        <v>45019.163888888892</v>
      </c>
      <c r="H279" s="16">
        <f>IF(Tabla_Sala[[#This Row],[Estado de la Mesa]]="Ocupada",(Tabla_Sala[[#This Row],[Hora de Salida]]-Tabla_Sala[[#This Row],[Hora de Llegada]]) + 15/1440, Tabla_Sala[[#This Row],[Hora de Salida]]-Tabla_Sala[[#This Row],[Hora de Llegada]])</f>
        <v>0.10277777777810115</v>
      </c>
      <c r="I279" s="16">
        <f>SUMIFS(Tabla_cocina[minutos preparacion],Tabla_cocina[Numero de Orden],Tabla_Sala[[#This Row],[Número de Orden]])</f>
        <v>2.013888888888889E-2</v>
      </c>
      <c r="J279" s="16">
        <f>IF(Tabla_Sala[[#This Row],[Tiempo de Permanencia]]-Tabla_Sala[[#This Row],[Tiempo Preparacion]] &gt; 0, Tabla_Sala[[#This Row],[Tiempo de Permanencia]]-Tabla_Sala[[#This Row],[Tiempo Preparacion]], 0)</f>
        <v>8.2638888889212267E-2</v>
      </c>
      <c r="K279" s="2" t="s">
        <v>115</v>
      </c>
      <c r="L279" s="2" t="s">
        <v>40</v>
      </c>
      <c r="M279" s="2" t="s">
        <v>47</v>
      </c>
      <c r="N279" s="5">
        <v>10.29</v>
      </c>
      <c r="O279" s="2" t="s">
        <v>48</v>
      </c>
      <c r="P279" s="7">
        <f>SUMIFS(Tabla_cocina[Ganancia Bruta],Tabla_cocina[Numero de Orden],Tabla_Sala[[#This Row],[Número de Orden]])</f>
        <v>93</v>
      </c>
      <c r="Q279" s="7">
        <f>Tabla_Sala[[#This Row],[Propina]]+Tabla_Sala[[#This Row],[Monto Total de la Cuenta]]</f>
        <v>103.28999999999999</v>
      </c>
      <c r="R279" t="str">
        <f t="shared" si="7"/>
        <v>Plato_17</v>
      </c>
      <c r="S279" s="2" t="s">
        <v>43</v>
      </c>
      <c r="T279" s="2" t="s">
        <v>9</v>
      </c>
      <c r="U279" s="2"/>
      <c r="X279" t="str" cm="1">
        <f t="array" ref="X279">_xlfn.CONCAT(_xlfn._xlws.FILTER(Tabla_cocina[Nombre del Plato], Tabla_cocina[Numero de Orden]=Tabla_Sala[[#This Row],[Número de Orden]]), "")</f>
        <v>Plato_17</v>
      </c>
      <c r="Y279" s="18" t="b">
        <f>IF(Tabla_Sala[[#This Row],[Tiempo de Degustacion]]&gt;0,TRUE,FALSE)</f>
        <v>1</v>
      </c>
    </row>
    <row r="280" spans="1:25" x14ac:dyDescent="0.3">
      <c r="A280" s="2">
        <v>278</v>
      </c>
      <c r="B280" s="2">
        <v>5</v>
      </c>
      <c r="C280" s="2" t="s">
        <v>149</v>
      </c>
      <c r="D280" s="4">
        <v>4</v>
      </c>
      <c r="E280" s="15">
        <f>Tabla_Sala[[#This Row],[Hora de Salida]]</f>
        <v>45019.216666666667</v>
      </c>
      <c r="F280" s="16">
        <v>45019.131944444445</v>
      </c>
      <c r="G280" s="16">
        <v>45019.216666666667</v>
      </c>
      <c r="H280" s="16">
        <f>IF(Tabla_Sala[[#This Row],[Estado de la Mesa]]="Ocupada",(Tabla_Sala[[#This Row],[Hora de Salida]]-Tabla_Sala[[#This Row],[Hora de Llegada]]) + 15/1440, Tabla_Sala[[#This Row],[Hora de Salida]]-Tabla_Sala[[#This Row],[Hora de Llegada]])</f>
        <v>8.4722222221898846E-2</v>
      </c>
      <c r="I280" s="16">
        <f>SUMIFS(Tabla_cocina[minutos preparacion],Tabla_cocina[Numero de Orden],Tabla_Sala[[#This Row],[Número de Orden]])</f>
        <v>4.2361111111111113E-2</v>
      </c>
      <c r="J280" s="16">
        <f>IF(Tabla_Sala[[#This Row],[Tiempo de Permanencia]]-Tabla_Sala[[#This Row],[Tiempo Preparacion]] &gt; 0, Tabla_Sala[[#This Row],[Tiempo de Permanencia]]-Tabla_Sala[[#This Row],[Tiempo Preparacion]], 0)</f>
        <v>4.2361111110787733E-2</v>
      </c>
      <c r="K280" s="2" t="s">
        <v>109</v>
      </c>
      <c r="L280" s="2" t="s">
        <v>40</v>
      </c>
      <c r="M280" s="2" t="s">
        <v>45</v>
      </c>
      <c r="N280" s="5">
        <v>41.36</v>
      </c>
      <c r="O280" s="2" t="s">
        <v>48</v>
      </c>
      <c r="P280" s="7">
        <f>SUMIFS(Tabla_cocina[Ganancia Bruta],Tabla_cocina[Numero de Orden],Tabla_Sala[[#This Row],[Número de Orden]])</f>
        <v>141</v>
      </c>
      <c r="Q280" s="7">
        <f>Tabla_Sala[[#This Row],[Propina]]+Tabla_Sala[[#This Row],[Monto Total de la Cuenta]]</f>
        <v>182.36</v>
      </c>
      <c r="R280" t="str">
        <f t="shared" si="7"/>
        <v>Plato_17,  Plato_7</v>
      </c>
      <c r="S280" s="2" t="s">
        <v>56</v>
      </c>
      <c r="T280" s="2" t="s">
        <v>9</v>
      </c>
      <c r="U280" s="2" t="s">
        <v>59</v>
      </c>
      <c r="X280" t="str" cm="1">
        <f t="array" ref="X280">_xlfn.CONCAT(_xlfn._xlws.FILTER(Tabla_cocina[Nombre del Plato], Tabla_cocina[Numero de Orden]=Tabla_Sala[[#This Row],[Número de Orden]]), "")</f>
        <v>Plato_17Plato_7</v>
      </c>
      <c r="Y280" s="18" t="b">
        <f>IF(Tabla_Sala[[#This Row],[Tiempo de Degustacion]]&gt;0,TRUE,FALSE)</f>
        <v>1</v>
      </c>
    </row>
    <row r="281" spans="1:25" x14ac:dyDescent="0.3">
      <c r="A281" s="2">
        <v>279</v>
      </c>
      <c r="B281" s="2">
        <v>11</v>
      </c>
      <c r="C281" s="2" t="s">
        <v>168</v>
      </c>
      <c r="D281" s="4">
        <v>5</v>
      </c>
      <c r="E281" s="15">
        <f>Tabla_Sala[[#This Row],[Hora de Salida]]</f>
        <v>45019.107638888891</v>
      </c>
      <c r="F281" s="16">
        <v>45019.010416666664</v>
      </c>
      <c r="G281" s="16">
        <v>45019.107638888891</v>
      </c>
      <c r="H281" s="16">
        <f>IF(Tabla_Sala[[#This Row],[Estado de la Mesa]]="Ocupada",(Tabla_Sala[[#This Row],[Hora de Salida]]-Tabla_Sala[[#This Row],[Hora de Llegada]]) + 15/1440, Tabla_Sala[[#This Row],[Hora de Salida]]-Tabla_Sala[[#This Row],[Hora de Llegada]])</f>
        <v>9.7222222226264421E-2</v>
      </c>
      <c r="I281" s="16">
        <f>SUMIFS(Tabla_cocina[minutos preparacion],Tabla_cocina[Numero de Orden],Tabla_Sala[[#This Row],[Número de Orden]])</f>
        <v>9.8611111111111108E-2</v>
      </c>
      <c r="J281" s="16">
        <f>IF(Tabla_Sala[[#This Row],[Tiempo de Permanencia]]-Tabla_Sala[[#This Row],[Tiempo Preparacion]] &gt; 0, Tabla_Sala[[#This Row],[Tiempo de Permanencia]]-Tabla_Sala[[#This Row],[Tiempo Preparacion]], 0)</f>
        <v>0</v>
      </c>
      <c r="K281" s="2" t="s">
        <v>113</v>
      </c>
      <c r="L281" s="2" t="s">
        <v>54</v>
      </c>
      <c r="M281" s="2" t="s">
        <v>47</v>
      </c>
      <c r="N281" s="5">
        <v>43.53</v>
      </c>
      <c r="O281" s="2" t="s">
        <v>48</v>
      </c>
      <c r="P281" s="7">
        <f>SUMIFS(Tabla_cocina[Ganancia Bruta],Tabla_cocina[Numero de Orden],Tabla_Sala[[#This Row],[Número de Orden]])</f>
        <v>201</v>
      </c>
      <c r="Q281" s="7">
        <f>Tabla_Sala[[#This Row],[Propina]]+Tabla_Sala[[#This Row],[Monto Total de la Cuenta]]</f>
        <v>244.53</v>
      </c>
      <c r="R281" t="str">
        <f t="shared" si="7"/>
        <v>Plato_20,  Plato_8,  Plato_4,  Plato_16</v>
      </c>
      <c r="S281" s="2" t="s">
        <v>56</v>
      </c>
      <c r="T281" s="2" t="s">
        <v>11</v>
      </c>
      <c r="U281" s="2" t="s">
        <v>62</v>
      </c>
      <c r="V281" s="2" t="s">
        <v>67</v>
      </c>
      <c r="W281" s="2" t="s">
        <v>57</v>
      </c>
      <c r="X281" t="str" cm="1">
        <f t="array" ref="X281">_xlfn.CONCAT(_xlfn._xlws.FILTER(Tabla_cocina[Nombre del Plato], Tabla_cocina[Numero de Orden]=Tabla_Sala[[#This Row],[Número de Orden]]), "")</f>
        <v>Plato_20Plato_8Plato_4Plato_16</v>
      </c>
      <c r="Y281" s="18" t="b">
        <f>IF(Tabla_Sala[[#This Row],[Tiempo de Degustacion]]&gt;0,TRUE,FALSE)</f>
        <v>0</v>
      </c>
    </row>
    <row r="282" spans="1:25" x14ac:dyDescent="0.3">
      <c r="A282" s="2">
        <v>280</v>
      </c>
      <c r="B282" s="2">
        <v>14</v>
      </c>
      <c r="C282" s="2" t="s">
        <v>361</v>
      </c>
      <c r="D282" s="4">
        <v>6</v>
      </c>
      <c r="E282" s="15">
        <f>Tabla_Sala[[#This Row],[Hora de Salida]]</f>
        <v>45019.111805555556</v>
      </c>
      <c r="F282" s="16">
        <v>45019.020833333336</v>
      </c>
      <c r="G282" s="16">
        <v>45019.111805555556</v>
      </c>
      <c r="H282" s="16">
        <f>IF(Tabla_Sala[[#This Row],[Estado de la Mesa]]="Ocupada",(Tabla_Sala[[#This Row],[Hora de Salida]]-Tabla_Sala[[#This Row],[Hora de Llegada]]) + 15/1440, Tabla_Sala[[#This Row],[Hora de Salida]]-Tabla_Sala[[#This Row],[Hora de Llegada]])</f>
        <v>9.0972222220443655E-2</v>
      </c>
      <c r="I282" s="16">
        <f>SUMIFS(Tabla_cocina[minutos preparacion],Tabla_cocina[Numero de Orden],Tabla_Sala[[#This Row],[Número de Orden]])</f>
        <v>5.9722222222222218E-2</v>
      </c>
      <c r="J282" s="16">
        <f>IF(Tabla_Sala[[#This Row],[Tiempo de Permanencia]]-Tabla_Sala[[#This Row],[Tiempo Preparacion]] &gt; 0, Tabla_Sala[[#This Row],[Tiempo de Permanencia]]-Tabla_Sala[[#This Row],[Tiempo Preparacion]], 0)</f>
        <v>3.1249999998221437E-2</v>
      </c>
      <c r="K282" s="2" t="s">
        <v>115</v>
      </c>
      <c r="L282" s="2" t="s">
        <v>40</v>
      </c>
      <c r="M282" s="2" t="s">
        <v>47</v>
      </c>
      <c r="N282" s="5">
        <v>36.08</v>
      </c>
      <c r="O282" s="2" t="s">
        <v>42</v>
      </c>
      <c r="P282" s="7">
        <f>SUMIFS(Tabla_cocina[Ganancia Bruta],Tabla_cocina[Numero de Orden],Tabla_Sala[[#This Row],[Número de Orden]])</f>
        <v>117</v>
      </c>
      <c r="Q282" s="7">
        <f>Tabla_Sala[[#This Row],[Propina]]+Tabla_Sala[[#This Row],[Monto Total de la Cuenta]]</f>
        <v>153.07999999999998</v>
      </c>
      <c r="R282" t="str">
        <f t="shared" si="7"/>
        <v>Plato_7,  Plato_14</v>
      </c>
      <c r="S282" s="2" t="s">
        <v>66</v>
      </c>
      <c r="T282" s="2" t="s">
        <v>5</v>
      </c>
      <c r="U282" s="2" t="s">
        <v>64</v>
      </c>
      <c r="X282" t="str" cm="1">
        <f t="array" ref="X282">_xlfn.CONCAT(_xlfn._xlws.FILTER(Tabla_cocina[Nombre del Plato], Tabla_cocina[Numero de Orden]=Tabla_Sala[[#This Row],[Número de Orden]]), "")</f>
        <v>Plato_7Plato_14</v>
      </c>
      <c r="Y282" s="18" t="b">
        <f>IF(Tabla_Sala[[#This Row],[Tiempo de Degustacion]]&gt;0,TRUE,FALSE)</f>
        <v>1</v>
      </c>
    </row>
    <row r="283" spans="1:25" x14ac:dyDescent="0.3">
      <c r="A283" s="2">
        <v>281</v>
      </c>
      <c r="B283" s="2">
        <v>18</v>
      </c>
      <c r="C283" s="2" t="s">
        <v>362</v>
      </c>
      <c r="D283" s="4">
        <v>2</v>
      </c>
      <c r="E283" s="15">
        <f>Tabla_Sala[[#This Row],[Hora de Salida]]</f>
        <v>45019.326388888891</v>
      </c>
      <c r="F283" s="16">
        <v>45019.161111111112</v>
      </c>
      <c r="G283" s="16">
        <v>45019.326388888891</v>
      </c>
      <c r="H283" s="16">
        <f>IF(Tabla_Sala[[#This Row],[Estado de la Mesa]]="Ocupada",(Tabla_Sala[[#This Row],[Hora de Salida]]-Tabla_Sala[[#This Row],[Hora de Llegada]]) + 15/1440, Tabla_Sala[[#This Row],[Hora de Salida]]-Tabla_Sala[[#This Row],[Hora de Llegada]])</f>
        <v>0.17569444444476781</v>
      </c>
      <c r="I283" s="16">
        <f>SUMIFS(Tabla_cocina[minutos preparacion],Tabla_cocina[Numero de Orden],Tabla_Sala[[#This Row],[Número de Orden]])</f>
        <v>6.2500000000000003E-3</v>
      </c>
      <c r="J283" s="16">
        <f>IF(Tabla_Sala[[#This Row],[Tiempo de Permanencia]]-Tabla_Sala[[#This Row],[Tiempo Preparacion]] &gt; 0, Tabla_Sala[[#This Row],[Tiempo de Permanencia]]-Tabla_Sala[[#This Row],[Tiempo Preparacion]], 0)</f>
        <v>0.16944444444476781</v>
      </c>
      <c r="K283" s="2" t="s">
        <v>117</v>
      </c>
      <c r="L283" s="2" t="s">
        <v>44</v>
      </c>
      <c r="M283" s="2" t="s">
        <v>45</v>
      </c>
      <c r="N283" s="5">
        <v>44.3</v>
      </c>
      <c r="O283" s="2" t="s">
        <v>55</v>
      </c>
      <c r="P283" s="7">
        <f>SUMIFS(Tabla_cocina[Ganancia Bruta],Tabla_cocina[Numero de Orden],Tabla_Sala[[#This Row],[Número de Orden]])</f>
        <v>66</v>
      </c>
      <c r="Q283" s="7">
        <f>Tabla_Sala[[#This Row],[Propina]]+Tabla_Sala[[#This Row],[Monto Total de la Cuenta]]</f>
        <v>110.3</v>
      </c>
      <c r="R283" t="str">
        <f t="shared" si="7"/>
        <v>Plato_11</v>
      </c>
      <c r="S283" s="2" t="s">
        <v>53</v>
      </c>
      <c r="T283" s="2" t="s">
        <v>14</v>
      </c>
      <c r="U283" s="2"/>
      <c r="X283" t="str" cm="1">
        <f t="array" ref="X283">_xlfn.CONCAT(_xlfn._xlws.FILTER(Tabla_cocina[Nombre del Plato], Tabla_cocina[Numero de Orden]=Tabla_Sala[[#This Row],[Número de Orden]]), "")</f>
        <v>Plato_11</v>
      </c>
      <c r="Y283" s="18" t="b">
        <f>IF(Tabla_Sala[[#This Row],[Tiempo de Degustacion]]&gt;0,TRUE,FALSE)</f>
        <v>1</v>
      </c>
    </row>
    <row r="284" spans="1:25" x14ac:dyDescent="0.3">
      <c r="A284" s="2">
        <v>282</v>
      </c>
      <c r="B284" s="2">
        <v>6</v>
      </c>
      <c r="C284" s="2" t="s">
        <v>363</v>
      </c>
      <c r="D284" s="4">
        <v>1</v>
      </c>
      <c r="E284" s="15">
        <f>Tabla_Sala[[#This Row],[Hora de Salida]]</f>
        <v>45019.209722222222</v>
      </c>
      <c r="F284" s="16">
        <v>45019.049305555556</v>
      </c>
      <c r="G284" s="16">
        <v>45019.209722222222</v>
      </c>
      <c r="H284" s="16">
        <f>IF(Tabla_Sala[[#This Row],[Estado de la Mesa]]="Ocupada",(Tabla_Sala[[#This Row],[Hora de Salida]]-Tabla_Sala[[#This Row],[Hora de Llegada]]) + 15/1440, Tabla_Sala[[#This Row],[Hora de Salida]]-Tabla_Sala[[#This Row],[Hora de Llegada]])</f>
        <v>0.16041666666569654</v>
      </c>
      <c r="I284" s="16">
        <f>SUMIFS(Tabla_cocina[minutos preparacion],Tabla_cocina[Numero de Orden],Tabla_Sala[[#This Row],[Número de Orden]])</f>
        <v>7.9166666666666663E-2</v>
      </c>
      <c r="J284" s="16">
        <f>IF(Tabla_Sala[[#This Row],[Tiempo de Permanencia]]-Tabla_Sala[[#This Row],[Tiempo Preparacion]] &gt; 0, Tabla_Sala[[#This Row],[Tiempo de Permanencia]]-Tabla_Sala[[#This Row],[Tiempo Preparacion]], 0)</f>
        <v>8.1249999999029876E-2</v>
      </c>
      <c r="K284" s="2" t="s">
        <v>117</v>
      </c>
      <c r="L284" s="2" t="s">
        <v>40</v>
      </c>
      <c r="M284" s="2" t="s">
        <v>47</v>
      </c>
      <c r="N284" s="5">
        <v>19.05</v>
      </c>
      <c r="O284" s="2" t="s">
        <v>48</v>
      </c>
      <c r="P284" s="7">
        <f>SUMIFS(Tabla_cocina[Ganancia Bruta],Tabla_cocina[Numero de Orden],Tabla_Sala[[#This Row],[Número de Orden]])</f>
        <v>74</v>
      </c>
      <c r="Q284" s="7">
        <f>Tabla_Sala[[#This Row],[Propina]]+Tabla_Sala[[#This Row],[Monto Total de la Cuenta]]</f>
        <v>93.05</v>
      </c>
      <c r="R284" t="str">
        <f t="shared" si="7"/>
        <v>Plato_4,  Plato_3</v>
      </c>
      <c r="S284" s="2" t="s">
        <v>61</v>
      </c>
      <c r="T284" s="2" t="s">
        <v>24</v>
      </c>
      <c r="U284" s="2" t="s">
        <v>72</v>
      </c>
      <c r="X284" t="str" cm="1">
        <f t="array" ref="X284">_xlfn.CONCAT(_xlfn._xlws.FILTER(Tabla_cocina[Nombre del Plato], Tabla_cocina[Numero de Orden]=Tabla_Sala[[#This Row],[Número de Orden]]), "")</f>
        <v>Plato_4Plato_3</v>
      </c>
      <c r="Y284" s="18" t="b">
        <f>IF(Tabla_Sala[[#This Row],[Tiempo de Degustacion]]&gt;0,TRUE,FALSE)</f>
        <v>1</v>
      </c>
    </row>
    <row r="285" spans="1:25" x14ac:dyDescent="0.3">
      <c r="A285" s="2">
        <v>283</v>
      </c>
      <c r="B285" s="2">
        <v>19</v>
      </c>
      <c r="C285" s="2" t="s">
        <v>364</v>
      </c>
      <c r="D285" s="4">
        <v>5</v>
      </c>
      <c r="E285" s="15">
        <f>Tabla_Sala[[#This Row],[Hora de Salida]]</f>
        <v>45019.199999999997</v>
      </c>
      <c r="F285" s="16">
        <v>45019.044444444444</v>
      </c>
      <c r="G285" s="16">
        <v>45019.199999999997</v>
      </c>
      <c r="H285" s="16">
        <f>IF(Tabla_Sala[[#This Row],[Estado de la Mesa]]="Ocupada",(Tabla_Sala[[#This Row],[Hora de Salida]]-Tabla_Sala[[#This Row],[Hora de Llegada]]) + 15/1440, Tabla_Sala[[#This Row],[Hora de Salida]]-Tabla_Sala[[#This Row],[Hora de Llegada]])</f>
        <v>0.15555555555329192</v>
      </c>
      <c r="I285" s="16">
        <f>SUMIFS(Tabla_cocina[minutos preparacion],Tabla_cocina[Numero de Orden],Tabla_Sala[[#This Row],[Número de Orden]])</f>
        <v>4.1666666666666666E-3</v>
      </c>
      <c r="J285" s="16">
        <f>IF(Tabla_Sala[[#This Row],[Tiempo de Permanencia]]-Tabla_Sala[[#This Row],[Tiempo Preparacion]] &gt; 0, Tabla_Sala[[#This Row],[Tiempo de Permanencia]]-Tabla_Sala[[#This Row],[Tiempo Preparacion]], 0)</f>
        <v>0.15138888888662524</v>
      </c>
      <c r="K285" s="2" t="s">
        <v>115</v>
      </c>
      <c r="L285" s="2" t="s">
        <v>54</v>
      </c>
      <c r="M285" s="2" t="s">
        <v>47</v>
      </c>
      <c r="N285" s="5">
        <v>43.07</v>
      </c>
      <c r="O285" s="2" t="s">
        <v>48</v>
      </c>
      <c r="P285" s="7">
        <f>SUMIFS(Tabla_cocina[Ganancia Bruta],Tabla_cocina[Numero de Orden],Tabla_Sala[[#This Row],[Número de Orden]])</f>
        <v>78</v>
      </c>
      <c r="Q285" s="7">
        <f>Tabla_Sala[[#This Row],[Propina]]+Tabla_Sala[[#This Row],[Monto Total de la Cuenta]]</f>
        <v>121.07</v>
      </c>
      <c r="R285" t="str">
        <f t="shared" si="7"/>
        <v>Plato_10</v>
      </c>
      <c r="S285" s="2" t="s">
        <v>49</v>
      </c>
      <c r="T285" s="2" t="s">
        <v>25</v>
      </c>
      <c r="U285" s="2"/>
      <c r="X285" t="str" cm="1">
        <f t="array" ref="X285">_xlfn.CONCAT(_xlfn._xlws.FILTER(Tabla_cocina[Nombre del Plato], Tabla_cocina[Numero de Orden]=Tabla_Sala[[#This Row],[Número de Orden]]), "")</f>
        <v>Plato_10</v>
      </c>
      <c r="Y285" s="18" t="b">
        <f>IF(Tabla_Sala[[#This Row],[Tiempo de Degustacion]]&gt;0,TRUE,FALSE)</f>
        <v>1</v>
      </c>
    </row>
    <row r="286" spans="1:25" x14ac:dyDescent="0.3">
      <c r="A286" s="2">
        <v>284</v>
      </c>
      <c r="B286" s="2">
        <v>11</v>
      </c>
      <c r="C286" s="2" t="s">
        <v>365</v>
      </c>
      <c r="D286" s="4">
        <v>4</v>
      </c>
      <c r="E286" s="15">
        <f>Tabla_Sala[[#This Row],[Hora de Salida]]</f>
        <v>45019.192361111112</v>
      </c>
      <c r="F286" s="16">
        <v>45019.102777777778</v>
      </c>
      <c r="G286" s="16">
        <v>45019.192361111112</v>
      </c>
      <c r="H286" s="16">
        <f>IF(Tabla_Sala[[#This Row],[Estado de la Mesa]]="Ocupada",(Tabla_Sala[[#This Row],[Hora de Salida]]-Tabla_Sala[[#This Row],[Hora de Llegada]]) + 15/1440, Tabla_Sala[[#This Row],[Hora de Salida]]-Tabla_Sala[[#This Row],[Hora de Llegada]])</f>
        <v>0.10000000000097013</v>
      </c>
      <c r="I286" s="16">
        <f>SUMIFS(Tabla_cocina[minutos preparacion],Tabla_cocina[Numero de Orden],Tabla_Sala[[#This Row],[Número de Orden]])</f>
        <v>0.13541666666666666</v>
      </c>
      <c r="J286" s="16">
        <f>IF(Tabla_Sala[[#This Row],[Tiempo de Permanencia]]-Tabla_Sala[[#This Row],[Tiempo Preparacion]] &gt; 0, Tabla_Sala[[#This Row],[Tiempo de Permanencia]]-Tabla_Sala[[#This Row],[Tiempo Preparacion]], 0)</f>
        <v>0</v>
      </c>
      <c r="K286" s="2" t="s">
        <v>115</v>
      </c>
      <c r="L286" s="2" t="s">
        <v>40</v>
      </c>
      <c r="M286" s="2" t="s">
        <v>41</v>
      </c>
      <c r="N286" s="5">
        <v>29.99</v>
      </c>
      <c r="O286" s="2" t="s">
        <v>55</v>
      </c>
      <c r="P286" s="7">
        <f>SUMIFS(Tabla_cocina[Ganancia Bruta],Tabla_cocina[Numero de Orden],Tabla_Sala[[#This Row],[Número de Orden]])</f>
        <v>158</v>
      </c>
      <c r="Q286" s="7">
        <f>Tabla_Sala[[#This Row],[Propina]]+Tabla_Sala[[#This Row],[Monto Total de la Cuenta]]</f>
        <v>187.99</v>
      </c>
      <c r="R286" t="str">
        <f t="shared" si="7"/>
        <v>Plato_3,  Plato_6,  Plato_12,  Plato_11</v>
      </c>
      <c r="S286" s="2" t="s">
        <v>53</v>
      </c>
      <c r="T286" s="2" t="s">
        <v>21</v>
      </c>
      <c r="U286" s="2" t="s">
        <v>77</v>
      </c>
      <c r="V286" s="2" t="s">
        <v>60</v>
      </c>
      <c r="W286" s="2" t="s">
        <v>63</v>
      </c>
      <c r="X286" t="str" cm="1">
        <f t="array" ref="X286">_xlfn.CONCAT(_xlfn._xlws.FILTER(Tabla_cocina[Nombre del Plato], Tabla_cocina[Numero de Orden]=Tabla_Sala[[#This Row],[Número de Orden]]), "")</f>
        <v>Plato_3Plato_6Plato_12Plato_11</v>
      </c>
      <c r="Y286" s="18" t="b">
        <f>IF(Tabla_Sala[[#This Row],[Tiempo de Degustacion]]&gt;0,TRUE,FALSE)</f>
        <v>0</v>
      </c>
    </row>
    <row r="287" spans="1:25" x14ac:dyDescent="0.3">
      <c r="A287" s="2">
        <v>285</v>
      </c>
      <c r="B287" s="2">
        <v>18</v>
      </c>
      <c r="C287" s="2" t="s">
        <v>366</v>
      </c>
      <c r="D287" s="4">
        <v>6</v>
      </c>
      <c r="E287" s="15">
        <f>Tabla_Sala[[#This Row],[Hora de Salida]]</f>
        <v>45019.253472222219</v>
      </c>
      <c r="F287" s="16">
        <v>45019.127083333333</v>
      </c>
      <c r="G287" s="16">
        <v>45019.253472222219</v>
      </c>
      <c r="H287" s="16">
        <f>IF(Tabla_Sala[[#This Row],[Estado de la Mesa]]="Ocupada",(Tabla_Sala[[#This Row],[Hora de Salida]]-Tabla_Sala[[#This Row],[Hora de Llegada]]) + 15/1440, Tabla_Sala[[#This Row],[Hora de Salida]]-Tabla_Sala[[#This Row],[Hora de Llegada]])</f>
        <v>0.12638888888614019</v>
      </c>
      <c r="I287" s="16">
        <f>SUMIFS(Tabla_cocina[minutos preparacion],Tabla_cocina[Numero de Orden],Tabla_Sala[[#This Row],[Número de Orden]])</f>
        <v>8.3333333333333332E-3</v>
      </c>
      <c r="J287" s="16">
        <f>IF(Tabla_Sala[[#This Row],[Tiempo de Permanencia]]-Tabla_Sala[[#This Row],[Tiempo Preparacion]] &gt; 0, Tabla_Sala[[#This Row],[Tiempo de Permanencia]]-Tabla_Sala[[#This Row],[Tiempo Preparacion]], 0)</f>
        <v>0.11805555555280686</v>
      </c>
      <c r="K287" s="2" t="s">
        <v>117</v>
      </c>
      <c r="L287" s="2" t="s">
        <v>40</v>
      </c>
      <c r="M287" s="2" t="s">
        <v>41</v>
      </c>
      <c r="N287" s="5">
        <v>10.94</v>
      </c>
      <c r="O287" s="2" t="s">
        <v>42</v>
      </c>
      <c r="P287" s="7">
        <f>SUMIFS(Tabla_cocina[Ganancia Bruta],Tabla_cocina[Numero de Orden],Tabla_Sala[[#This Row],[Número de Orden]])</f>
        <v>42</v>
      </c>
      <c r="Q287" s="7">
        <f>Tabla_Sala[[#This Row],[Propina]]+Tabla_Sala[[#This Row],[Monto Total de la Cuenta]]</f>
        <v>52.94</v>
      </c>
      <c r="R287" t="str">
        <f t="shared" si="7"/>
        <v>Plato_13</v>
      </c>
      <c r="S287" s="2" t="s">
        <v>43</v>
      </c>
      <c r="T287" s="2" t="s">
        <v>23</v>
      </c>
      <c r="U287" s="2"/>
      <c r="X287" t="str" cm="1">
        <f t="array" ref="X287">_xlfn.CONCAT(_xlfn._xlws.FILTER(Tabla_cocina[Nombre del Plato], Tabla_cocina[Numero de Orden]=Tabla_Sala[[#This Row],[Número de Orden]]), "")</f>
        <v>Plato_13</v>
      </c>
      <c r="Y287" s="18" t="b">
        <f>IF(Tabla_Sala[[#This Row],[Tiempo de Degustacion]]&gt;0,TRUE,FALSE)</f>
        <v>1</v>
      </c>
    </row>
    <row r="288" spans="1:25" x14ac:dyDescent="0.3">
      <c r="A288" s="2">
        <v>286</v>
      </c>
      <c r="B288" s="2">
        <v>15</v>
      </c>
      <c r="C288" s="2" t="s">
        <v>203</v>
      </c>
      <c r="D288" s="4">
        <v>6</v>
      </c>
      <c r="E288" s="15">
        <f>Tabla_Sala[[#This Row],[Hora de Salida]]</f>
        <v>45019.102777777778</v>
      </c>
      <c r="F288" s="16">
        <v>45019.015277777777</v>
      </c>
      <c r="G288" s="16">
        <v>45019.102777777778</v>
      </c>
      <c r="H288" s="16">
        <f>IF(Tabla_Sala[[#This Row],[Estado de la Mesa]]="Ocupada",(Tabla_Sala[[#This Row],[Hora de Salida]]-Tabla_Sala[[#This Row],[Hora de Llegada]]) + 15/1440, Tabla_Sala[[#This Row],[Hora de Salida]]-Tabla_Sala[[#This Row],[Hora de Llegada]])</f>
        <v>9.7916666668121863E-2</v>
      </c>
      <c r="I288" s="16">
        <f>SUMIFS(Tabla_cocina[minutos preparacion],Tabla_cocina[Numero de Orden],Tabla_Sala[[#This Row],[Número de Orden]])</f>
        <v>1.7361111111111112E-2</v>
      </c>
      <c r="J288" s="16">
        <f>IF(Tabla_Sala[[#This Row],[Tiempo de Permanencia]]-Tabla_Sala[[#This Row],[Tiempo Preparacion]] &gt; 0, Tabla_Sala[[#This Row],[Tiempo de Permanencia]]-Tabla_Sala[[#This Row],[Tiempo Preparacion]], 0)</f>
        <v>8.0555555557010744E-2</v>
      </c>
      <c r="K288" s="2" t="s">
        <v>109</v>
      </c>
      <c r="L288" s="2" t="s">
        <v>40</v>
      </c>
      <c r="M288" s="2" t="s">
        <v>47</v>
      </c>
      <c r="N288" s="5">
        <v>41.96</v>
      </c>
      <c r="O288" s="2" t="s">
        <v>55</v>
      </c>
      <c r="P288" s="7">
        <f>SUMIFS(Tabla_cocina[Ganancia Bruta],Tabla_cocina[Numero de Orden],Tabla_Sala[[#This Row],[Número de Orden]])</f>
        <v>68</v>
      </c>
      <c r="Q288" s="7">
        <f>Tabla_Sala[[#This Row],[Propina]]+Tabla_Sala[[#This Row],[Monto Total de la Cuenta]]</f>
        <v>109.96000000000001</v>
      </c>
      <c r="R288" t="str">
        <f t="shared" si="7"/>
        <v>Plato_18</v>
      </c>
      <c r="S288" s="2" t="s">
        <v>76</v>
      </c>
      <c r="T288" s="2" t="s">
        <v>20</v>
      </c>
      <c r="U288" s="2"/>
      <c r="X288" t="str" cm="1">
        <f t="array" ref="X288">_xlfn.CONCAT(_xlfn._xlws.FILTER(Tabla_cocina[Nombre del Plato], Tabla_cocina[Numero de Orden]=Tabla_Sala[[#This Row],[Número de Orden]]), "")</f>
        <v>Plato_18</v>
      </c>
      <c r="Y288" s="18" t="b">
        <f>IF(Tabla_Sala[[#This Row],[Tiempo de Degustacion]]&gt;0,TRUE,FALSE)</f>
        <v>1</v>
      </c>
    </row>
    <row r="289" spans="1:25" x14ac:dyDescent="0.3">
      <c r="A289" s="2">
        <v>287</v>
      </c>
      <c r="B289" s="2">
        <v>20</v>
      </c>
      <c r="C289" s="2" t="s">
        <v>246</v>
      </c>
      <c r="D289" s="4">
        <v>2</v>
      </c>
      <c r="E289" s="15">
        <f>Tabla_Sala[[#This Row],[Hora de Salida]]</f>
        <v>45019.197222222225</v>
      </c>
      <c r="F289" s="16">
        <v>45019.150694444441</v>
      </c>
      <c r="G289" s="16">
        <v>45019.197222222225</v>
      </c>
      <c r="H289" s="16">
        <f>IF(Tabla_Sala[[#This Row],[Estado de la Mesa]]="Ocupada",(Tabla_Sala[[#This Row],[Hora de Salida]]-Tabla_Sala[[#This Row],[Hora de Llegada]]) + 15/1440, Tabla_Sala[[#This Row],[Hora de Salida]]-Tabla_Sala[[#This Row],[Hora de Llegada]])</f>
        <v>4.652777778392192E-2</v>
      </c>
      <c r="I289" s="16">
        <f>SUMIFS(Tabla_cocina[minutos preparacion],Tabla_cocina[Numero de Orden],Tabla_Sala[[#This Row],[Número de Orden]])</f>
        <v>8.4027777777777771E-2</v>
      </c>
      <c r="J289" s="16">
        <f>IF(Tabla_Sala[[#This Row],[Tiempo de Permanencia]]-Tabla_Sala[[#This Row],[Tiempo Preparacion]] &gt; 0, Tabla_Sala[[#This Row],[Tiempo de Permanencia]]-Tabla_Sala[[#This Row],[Tiempo Preparacion]], 0)</f>
        <v>0</v>
      </c>
      <c r="K289" s="2" t="s">
        <v>115</v>
      </c>
      <c r="L289" s="2" t="s">
        <v>40</v>
      </c>
      <c r="M289" s="2" t="s">
        <v>41</v>
      </c>
      <c r="N289" s="5">
        <v>31.67</v>
      </c>
      <c r="O289" s="2" t="s">
        <v>42</v>
      </c>
      <c r="P289" s="7">
        <f>SUMIFS(Tabla_cocina[Ganancia Bruta],Tabla_cocina[Numero de Orden],Tabla_Sala[[#This Row],[Número de Orden]])</f>
        <v>202</v>
      </c>
      <c r="Q289" s="7">
        <f>Tabla_Sala[[#This Row],[Propina]]+Tabla_Sala[[#This Row],[Monto Total de la Cuenta]]</f>
        <v>233.67000000000002</v>
      </c>
      <c r="R289" t="str">
        <f t="shared" si="7"/>
        <v>Plato_15,  Plato_14,  Plato_2</v>
      </c>
      <c r="S289" s="2" t="s">
        <v>46</v>
      </c>
      <c r="T289" s="2" t="s">
        <v>18</v>
      </c>
      <c r="U289" s="2" t="s">
        <v>64</v>
      </c>
      <c r="V289" s="2" t="s">
        <v>79</v>
      </c>
      <c r="X289" t="str" cm="1">
        <f t="array" ref="X289">_xlfn.CONCAT(_xlfn._xlws.FILTER(Tabla_cocina[Nombre del Plato], Tabla_cocina[Numero de Orden]=Tabla_Sala[[#This Row],[Número de Orden]]), "")</f>
        <v>Plato_15Plato_14Plato_2</v>
      </c>
      <c r="Y289" s="18" t="b">
        <f>IF(Tabla_Sala[[#This Row],[Tiempo de Degustacion]]&gt;0,TRUE,FALSE)</f>
        <v>0</v>
      </c>
    </row>
    <row r="290" spans="1:25" x14ac:dyDescent="0.3">
      <c r="A290" s="2">
        <v>288</v>
      </c>
      <c r="B290" s="2">
        <v>15</v>
      </c>
      <c r="C290" s="2" t="s">
        <v>367</v>
      </c>
      <c r="D290" s="4">
        <v>3</v>
      </c>
      <c r="E290" s="15">
        <f>Tabla_Sala[[#This Row],[Hora de Salida]]</f>
        <v>45019.231249999997</v>
      </c>
      <c r="F290" s="16">
        <v>45019.088888888888</v>
      </c>
      <c r="G290" s="16">
        <v>45019.231249999997</v>
      </c>
      <c r="H290" s="16">
        <f>IF(Tabla_Sala[[#This Row],[Estado de la Mesa]]="Ocupada",(Tabla_Sala[[#This Row],[Hora de Salida]]-Tabla_Sala[[#This Row],[Hora de Llegada]]) + 15/1440, Tabla_Sala[[#This Row],[Hora de Salida]]-Tabla_Sala[[#This Row],[Hora de Llegada]])</f>
        <v>0.14236111110949423</v>
      </c>
      <c r="I290" s="16">
        <f>SUMIFS(Tabla_cocina[minutos preparacion],Tabla_cocina[Numero de Orden],Tabla_Sala[[#This Row],[Número de Orden]])</f>
        <v>2.6388888888888889E-2</v>
      </c>
      <c r="J290" s="16">
        <f>IF(Tabla_Sala[[#This Row],[Tiempo de Permanencia]]-Tabla_Sala[[#This Row],[Tiempo Preparacion]] &gt; 0, Tabla_Sala[[#This Row],[Tiempo de Permanencia]]-Tabla_Sala[[#This Row],[Tiempo Preparacion]], 0)</f>
        <v>0.11597222222060534</v>
      </c>
      <c r="K290" s="2" t="s">
        <v>115</v>
      </c>
      <c r="L290" s="2" t="s">
        <v>54</v>
      </c>
      <c r="M290" s="2" t="s">
        <v>47</v>
      </c>
      <c r="N290" s="5">
        <v>13.3</v>
      </c>
      <c r="O290" s="2" t="s">
        <v>42</v>
      </c>
      <c r="P290" s="7">
        <f>SUMIFS(Tabla_cocina[Ganancia Bruta],Tabla_cocina[Numero de Orden],Tabla_Sala[[#This Row],[Número de Orden]])</f>
        <v>86</v>
      </c>
      <c r="Q290" s="7">
        <f>Tabla_Sala[[#This Row],[Propina]]+Tabla_Sala[[#This Row],[Monto Total de la Cuenta]]</f>
        <v>99.3</v>
      </c>
      <c r="R290" t="str">
        <f t="shared" si="7"/>
        <v>Plato_7,  Plato_12</v>
      </c>
      <c r="S290" s="2" t="s">
        <v>61</v>
      </c>
      <c r="T290" s="2" t="s">
        <v>5</v>
      </c>
      <c r="U290" s="2" t="s">
        <v>60</v>
      </c>
      <c r="X290" t="str" cm="1">
        <f t="array" ref="X290">_xlfn.CONCAT(_xlfn._xlws.FILTER(Tabla_cocina[Nombre del Plato], Tabla_cocina[Numero de Orden]=Tabla_Sala[[#This Row],[Número de Orden]]), "")</f>
        <v>Plato_7Plato_12</v>
      </c>
      <c r="Y290" s="18" t="b">
        <f>IF(Tabla_Sala[[#This Row],[Tiempo de Degustacion]]&gt;0,TRUE,FALSE)</f>
        <v>1</v>
      </c>
    </row>
    <row r="291" spans="1:25" x14ac:dyDescent="0.3">
      <c r="A291" s="2">
        <v>289</v>
      </c>
      <c r="B291" s="2">
        <v>15</v>
      </c>
      <c r="C291" s="2" t="s">
        <v>368</v>
      </c>
      <c r="D291" s="4">
        <v>5</v>
      </c>
      <c r="E291" s="15">
        <f>Tabla_Sala[[#This Row],[Hora de Salida]]</f>
        <v>45019.265972222223</v>
      </c>
      <c r="F291" s="16">
        <v>45019.130555555559</v>
      </c>
      <c r="G291" s="16">
        <v>45019.265972222223</v>
      </c>
      <c r="H291" s="16">
        <f>IF(Tabla_Sala[[#This Row],[Estado de la Mesa]]="Ocupada",(Tabla_Sala[[#This Row],[Hora de Salida]]-Tabla_Sala[[#This Row],[Hora de Llegada]]) + 15/1440, Tabla_Sala[[#This Row],[Hora de Salida]]-Tabla_Sala[[#This Row],[Hora de Llegada]])</f>
        <v>0.13541666666424135</v>
      </c>
      <c r="I291" s="16">
        <f>SUMIFS(Tabla_cocina[minutos preparacion],Tabla_cocina[Numero de Orden],Tabla_Sala[[#This Row],[Número de Orden]])</f>
        <v>4.7222222222222221E-2</v>
      </c>
      <c r="J291" s="16">
        <f>IF(Tabla_Sala[[#This Row],[Tiempo de Permanencia]]-Tabla_Sala[[#This Row],[Tiempo Preparacion]] &gt; 0, Tabla_Sala[[#This Row],[Tiempo de Permanencia]]-Tabla_Sala[[#This Row],[Tiempo Preparacion]], 0)</f>
        <v>8.8194444442019126E-2</v>
      </c>
      <c r="K291" s="2" t="s">
        <v>115</v>
      </c>
      <c r="L291" s="2" t="s">
        <v>40</v>
      </c>
      <c r="M291" s="2" t="s">
        <v>41</v>
      </c>
      <c r="N291" s="5">
        <v>26.56</v>
      </c>
      <c r="O291" s="2" t="s">
        <v>48</v>
      </c>
      <c r="P291" s="7">
        <f>SUMIFS(Tabla_cocina[Ganancia Bruta],Tabla_cocina[Numero de Orden],Tabla_Sala[[#This Row],[Número de Orden]])</f>
        <v>138</v>
      </c>
      <c r="Q291" s="7">
        <f>Tabla_Sala[[#This Row],[Propina]]+Tabla_Sala[[#This Row],[Monto Total de la Cuenta]]</f>
        <v>164.56</v>
      </c>
      <c r="R291" t="str">
        <f t="shared" si="7"/>
        <v>Plato_3,  Plato_10</v>
      </c>
      <c r="S291" s="2" t="s">
        <v>43</v>
      </c>
      <c r="T291" s="2" t="s">
        <v>21</v>
      </c>
      <c r="U291" s="2" t="s">
        <v>69</v>
      </c>
      <c r="X291" t="str" cm="1">
        <f t="array" ref="X291">_xlfn.CONCAT(_xlfn._xlws.FILTER(Tabla_cocina[Nombre del Plato], Tabla_cocina[Numero de Orden]=Tabla_Sala[[#This Row],[Número de Orden]]), "")</f>
        <v>Plato_3Plato_10</v>
      </c>
      <c r="Y291" s="18" t="b">
        <f>IF(Tabla_Sala[[#This Row],[Tiempo de Degustacion]]&gt;0,TRUE,FALSE)</f>
        <v>1</v>
      </c>
    </row>
    <row r="292" spans="1:25" x14ac:dyDescent="0.3">
      <c r="A292" s="2">
        <v>290</v>
      </c>
      <c r="B292" s="2">
        <v>19</v>
      </c>
      <c r="C292" s="2" t="s">
        <v>237</v>
      </c>
      <c r="D292" s="4">
        <v>3</v>
      </c>
      <c r="E292" s="15">
        <f>Tabla_Sala[[#This Row],[Hora de Salida]]</f>
        <v>45019.189583333333</v>
      </c>
      <c r="F292" s="16">
        <v>45019.087500000001</v>
      </c>
      <c r="G292" s="16">
        <v>45019.189583333333</v>
      </c>
      <c r="H292" s="16">
        <f>IF(Tabla_Sala[[#This Row],[Estado de la Mesa]]="Ocupada",(Tabla_Sala[[#This Row],[Hora de Salida]]-Tabla_Sala[[#This Row],[Hora de Llegada]]) + 15/1440, Tabla_Sala[[#This Row],[Hora de Salida]]-Tabla_Sala[[#This Row],[Hora de Llegada]])</f>
        <v>0.11249999999805975</v>
      </c>
      <c r="I292" s="16">
        <f>SUMIFS(Tabla_cocina[minutos preparacion],Tabla_cocina[Numero de Orden],Tabla_Sala[[#This Row],[Número de Orden]])</f>
        <v>3.9583333333333331E-2</v>
      </c>
      <c r="J292" s="16">
        <f>IF(Tabla_Sala[[#This Row],[Tiempo de Permanencia]]-Tabla_Sala[[#This Row],[Tiempo Preparacion]] &gt; 0, Tabla_Sala[[#This Row],[Tiempo de Permanencia]]-Tabla_Sala[[#This Row],[Tiempo Preparacion]], 0)</f>
        <v>7.2916666664726418E-2</v>
      </c>
      <c r="K292" s="2" t="s">
        <v>109</v>
      </c>
      <c r="L292" s="2" t="s">
        <v>40</v>
      </c>
      <c r="M292" s="2" t="s">
        <v>47</v>
      </c>
      <c r="N292" s="5">
        <v>14.59</v>
      </c>
      <c r="O292" s="2" t="s">
        <v>55</v>
      </c>
      <c r="P292" s="7">
        <f>SUMIFS(Tabla_cocina[Ganancia Bruta],Tabla_cocina[Numero de Orden],Tabla_Sala[[#This Row],[Número de Orden]])</f>
        <v>40</v>
      </c>
      <c r="Q292" s="7">
        <f>Tabla_Sala[[#This Row],[Propina]]+Tabla_Sala[[#This Row],[Monto Total de la Cuenta]]</f>
        <v>54.59</v>
      </c>
      <c r="R292" t="str">
        <f t="shared" si="7"/>
        <v>Plato_20</v>
      </c>
      <c r="S292" s="2" t="s">
        <v>43</v>
      </c>
      <c r="T292" s="2" t="s">
        <v>11</v>
      </c>
      <c r="U292" s="2"/>
      <c r="X292" t="str" cm="1">
        <f t="array" ref="X292">_xlfn.CONCAT(_xlfn._xlws.FILTER(Tabla_cocina[Nombre del Plato], Tabla_cocina[Numero de Orden]=Tabla_Sala[[#This Row],[Número de Orden]]), "")</f>
        <v>Plato_20</v>
      </c>
      <c r="Y292" s="18" t="b">
        <f>IF(Tabla_Sala[[#This Row],[Tiempo de Degustacion]]&gt;0,TRUE,FALSE)</f>
        <v>1</v>
      </c>
    </row>
    <row r="293" spans="1:25" x14ac:dyDescent="0.3">
      <c r="A293" s="2">
        <v>291</v>
      </c>
      <c r="B293" s="2">
        <v>2</v>
      </c>
      <c r="C293" s="2" t="s">
        <v>369</v>
      </c>
      <c r="D293" s="4">
        <v>6</v>
      </c>
      <c r="E293" s="15">
        <f>Tabla_Sala[[#This Row],[Hora de Salida]]</f>
        <v>45019.256249999999</v>
      </c>
      <c r="F293" s="16">
        <v>45019.137499999997</v>
      </c>
      <c r="G293" s="16">
        <v>45019.256249999999</v>
      </c>
      <c r="H293" s="16">
        <f>IF(Tabla_Sala[[#This Row],[Estado de la Mesa]]="Ocupada",(Tabla_Sala[[#This Row],[Hora de Salida]]-Tabla_Sala[[#This Row],[Hora de Llegada]]) + 15/1440, Tabla_Sala[[#This Row],[Hora de Salida]]-Tabla_Sala[[#This Row],[Hora de Llegada]])</f>
        <v>0.12916666666812185</v>
      </c>
      <c r="I293" s="16">
        <f>SUMIFS(Tabla_cocina[minutos preparacion],Tabla_cocina[Numero de Orden],Tabla_Sala[[#This Row],[Número de Orden]])</f>
        <v>6.597222222222221E-2</v>
      </c>
      <c r="J293" s="16">
        <f>IF(Tabla_Sala[[#This Row],[Tiempo de Permanencia]]-Tabla_Sala[[#This Row],[Tiempo Preparacion]] &gt; 0, Tabla_Sala[[#This Row],[Tiempo de Permanencia]]-Tabla_Sala[[#This Row],[Tiempo Preparacion]], 0)</f>
        <v>6.3194444445899639E-2</v>
      </c>
      <c r="K293" s="2" t="s">
        <v>113</v>
      </c>
      <c r="L293" s="2" t="s">
        <v>44</v>
      </c>
      <c r="M293" s="2" t="s">
        <v>45</v>
      </c>
      <c r="N293" s="5">
        <v>15.44</v>
      </c>
      <c r="O293" s="2" t="s">
        <v>55</v>
      </c>
      <c r="P293" s="7">
        <f>SUMIFS(Tabla_cocina[Ganancia Bruta],Tabla_cocina[Numero de Orden],Tabla_Sala[[#This Row],[Número de Orden]])</f>
        <v>260</v>
      </c>
      <c r="Q293" s="7">
        <f>Tabla_Sala[[#This Row],[Propina]]+Tabla_Sala[[#This Row],[Monto Total de la Cuenta]]</f>
        <v>275.44</v>
      </c>
      <c r="R293" t="str">
        <f t="shared" si="7"/>
        <v>Plato_18,  Plato_1,  Plato_8,  Plato_17</v>
      </c>
      <c r="S293" s="2" t="s">
        <v>58</v>
      </c>
      <c r="T293" s="2" t="s">
        <v>20</v>
      </c>
      <c r="U293" s="2" t="s">
        <v>71</v>
      </c>
      <c r="V293" s="2" t="s">
        <v>62</v>
      </c>
      <c r="W293" s="2" t="s">
        <v>50</v>
      </c>
      <c r="X293" t="str" cm="1">
        <f t="array" ref="X293">_xlfn.CONCAT(_xlfn._xlws.FILTER(Tabla_cocina[Nombre del Plato], Tabla_cocina[Numero de Orden]=Tabla_Sala[[#This Row],[Número de Orden]]), "")</f>
        <v>Plato_18Plato_1Plato_8Plato_17</v>
      </c>
      <c r="Y293" s="18" t="b">
        <f>IF(Tabla_Sala[[#This Row],[Tiempo de Degustacion]]&gt;0,TRUE,FALSE)</f>
        <v>1</v>
      </c>
    </row>
    <row r="294" spans="1:25" x14ac:dyDescent="0.3">
      <c r="A294" s="2">
        <v>292</v>
      </c>
      <c r="B294" s="2">
        <v>10</v>
      </c>
      <c r="C294" s="2" t="s">
        <v>370</v>
      </c>
      <c r="D294" s="4">
        <v>3</v>
      </c>
      <c r="E294" s="15">
        <f>Tabla_Sala[[#This Row],[Hora de Salida]]</f>
        <v>45019.07708333333</v>
      </c>
      <c r="F294" s="16">
        <v>45019.006249999999</v>
      </c>
      <c r="G294" s="16">
        <v>45019.07708333333</v>
      </c>
      <c r="H294" s="16">
        <f>IF(Tabla_Sala[[#This Row],[Estado de la Mesa]]="Ocupada",(Tabla_Sala[[#This Row],[Hora de Salida]]-Tabla_Sala[[#This Row],[Hora de Llegada]]) + 15/1440, Tabla_Sala[[#This Row],[Hora de Salida]]-Tabla_Sala[[#This Row],[Hora de Llegada]])</f>
        <v>7.0833333331393078E-2</v>
      </c>
      <c r="I294" s="16">
        <f>SUMIFS(Tabla_cocina[minutos preparacion],Tabla_cocina[Numero de Orden],Tabla_Sala[[#This Row],[Número de Orden]])</f>
        <v>1.5972222222222221E-2</v>
      </c>
      <c r="J294" s="16">
        <f>IF(Tabla_Sala[[#This Row],[Tiempo de Permanencia]]-Tabla_Sala[[#This Row],[Tiempo Preparacion]] &gt; 0, Tabla_Sala[[#This Row],[Tiempo de Permanencia]]-Tabla_Sala[[#This Row],[Tiempo Preparacion]], 0)</f>
        <v>5.4861111109170857E-2</v>
      </c>
      <c r="K294" s="2" t="s">
        <v>109</v>
      </c>
      <c r="L294" s="2" t="s">
        <v>54</v>
      </c>
      <c r="M294" s="2" t="s">
        <v>41</v>
      </c>
      <c r="N294" s="5">
        <v>29.72</v>
      </c>
      <c r="O294" s="2" t="s">
        <v>42</v>
      </c>
      <c r="P294" s="7">
        <f>SUMIFS(Tabla_cocina[Ganancia Bruta],Tabla_cocina[Numero de Orden],Tabla_Sala[[#This Row],[Número de Orden]])</f>
        <v>84</v>
      </c>
      <c r="Q294" s="7">
        <f>Tabla_Sala[[#This Row],[Propina]]+Tabla_Sala[[#This Row],[Monto Total de la Cuenta]]</f>
        <v>113.72</v>
      </c>
      <c r="R294" t="str">
        <f t="shared" si="7"/>
        <v>Plato_16</v>
      </c>
      <c r="S294" s="2" t="s">
        <v>76</v>
      </c>
      <c r="T294" s="2" t="s">
        <v>15</v>
      </c>
      <c r="U294" s="2"/>
      <c r="X294" t="str" cm="1">
        <f t="array" ref="X294">_xlfn.CONCAT(_xlfn._xlws.FILTER(Tabla_cocina[Nombre del Plato], Tabla_cocina[Numero de Orden]=Tabla_Sala[[#This Row],[Número de Orden]]), "")</f>
        <v>Plato_16</v>
      </c>
      <c r="Y294" s="18" t="b">
        <f>IF(Tabla_Sala[[#This Row],[Tiempo de Degustacion]]&gt;0,TRUE,FALSE)</f>
        <v>1</v>
      </c>
    </row>
    <row r="295" spans="1:25" x14ac:dyDescent="0.3">
      <c r="A295" s="2">
        <v>293</v>
      </c>
      <c r="B295" s="2">
        <v>16</v>
      </c>
      <c r="C295" s="2" t="s">
        <v>371</v>
      </c>
      <c r="D295" s="4">
        <v>4</v>
      </c>
      <c r="E295" s="15">
        <f>Tabla_Sala[[#This Row],[Hora de Salida]]</f>
        <v>45019.190972222219</v>
      </c>
      <c r="F295" s="16">
        <v>45019.121527777781</v>
      </c>
      <c r="G295" s="16">
        <v>45019.190972222219</v>
      </c>
      <c r="H295" s="16">
        <f>IF(Tabla_Sala[[#This Row],[Estado de la Mesa]]="Ocupada",(Tabla_Sala[[#This Row],[Hora de Salida]]-Tabla_Sala[[#This Row],[Hora de Llegada]]) + 15/1440, Tabla_Sala[[#This Row],[Hora de Salida]]-Tabla_Sala[[#This Row],[Hora de Llegada]])</f>
        <v>6.9444444437976927E-2</v>
      </c>
      <c r="I295" s="16">
        <f>SUMIFS(Tabla_cocina[minutos preparacion],Tabla_cocina[Numero de Orden],Tabla_Sala[[#This Row],[Número de Orden]])</f>
        <v>8.3333333333333343E-2</v>
      </c>
      <c r="J295" s="16">
        <f>IF(Tabla_Sala[[#This Row],[Tiempo de Permanencia]]-Tabla_Sala[[#This Row],[Tiempo Preparacion]] &gt; 0, Tabla_Sala[[#This Row],[Tiempo de Permanencia]]-Tabla_Sala[[#This Row],[Tiempo Preparacion]], 0)</f>
        <v>0</v>
      </c>
      <c r="K295" s="2" t="s">
        <v>109</v>
      </c>
      <c r="L295" s="2" t="s">
        <v>40</v>
      </c>
      <c r="M295" s="2" t="s">
        <v>41</v>
      </c>
      <c r="N295" s="5">
        <v>33.11</v>
      </c>
      <c r="O295" s="2" t="s">
        <v>42</v>
      </c>
      <c r="P295" s="7">
        <f>SUMIFS(Tabla_cocina[Ganancia Bruta],Tabla_cocina[Numero de Orden],Tabla_Sala[[#This Row],[Número de Orden]])</f>
        <v>216</v>
      </c>
      <c r="Q295" s="7">
        <f>Tabla_Sala[[#This Row],[Propina]]+Tabla_Sala[[#This Row],[Monto Total de la Cuenta]]</f>
        <v>249.11</v>
      </c>
      <c r="R295" t="str">
        <f t="shared" si="7"/>
        <v>Plato_16,  Plato_2,  Plato_19</v>
      </c>
      <c r="S295" s="2" t="s">
        <v>76</v>
      </c>
      <c r="T295" s="2" t="s">
        <v>15</v>
      </c>
      <c r="U295" s="2" t="s">
        <v>79</v>
      </c>
      <c r="V295" s="2" t="s">
        <v>51</v>
      </c>
      <c r="X295" t="str" cm="1">
        <f t="array" ref="X295">_xlfn.CONCAT(_xlfn._xlws.FILTER(Tabla_cocina[Nombre del Plato], Tabla_cocina[Numero de Orden]=Tabla_Sala[[#This Row],[Número de Orden]]), "")</f>
        <v>Plato_16Plato_2Plato_19</v>
      </c>
      <c r="Y295" s="18" t="b">
        <f>IF(Tabla_Sala[[#This Row],[Tiempo de Degustacion]]&gt;0,TRUE,FALSE)</f>
        <v>0</v>
      </c>
    </row>
    <row r="296" spans="1:25" x14ac:dyDescent="0.3">
      <c r="A296" s="2">
        <v>294</v>
      </c>
      <c r="B296" s="2">
        <v>17</v>
      </c>
      <c r="C296" s="2" t="s">
        <v>305</v>
      </c>
      <c r="D296" s="4">
        <v>6</v>
      </c>
      <c r="E296" s="15">
        <f>Tabla_Sala[[#This Row],[Hora de Salida]]</f>
        <v>45019.164583333331</v>
      </c>
      <c r="F296" s="16">
        <v>45019.018055555556</v>
      </c>
      <c r="G296" s="16">
        <v>45019.164583333331</v>
      </c>
      <c r="H296" s="16">
        <f>IF(Tabla_Sala[[#This Row],[Estado de la Mesa]]="Ocupada",(Tabla_Sala[[#This Row],[Hora de Salida]]-Tabla_Sala[[#This Row],[Hora de Llegada]]) + 15/1440, Tabla_Sala[[#This Row],[Hora de Salida]]-Tabla_Sala[[#This Row],[Hora de Llegada]])</f>
        <v>0.14652777777519077</v>
      </c>
      <c r="I296" s="16">
        <f>SUMIFS(Tabla_cocina[minutos preparacion],Tabla_cocina[Numero de Orden],Tabla_Sala[[#This Row],[Número de Orden]])</f>
        <v>5.9722222222222218E-2</v>
      </c>
      <c r="J296" s="16">
        <f>IF(Tabla_Sala[[#This Row],[Tiempo de Permanencia]]-Tabla_Sala[[#This Row],[Tiempo Preparacion]] &gt; 0, Tabla_Sala[[#This Row],[Tiempo de Permanencia]]-Tabla_Sala[[#This Row],[Tiempo Preparacion]], 0)</f>
        <v>8.6805555552968552E-2</v>
      </c>
      <c r="K296" s="2" t="s">
        <v>113</v>
      </c>
      <c r="L296" s="2" t="s">
        <v>44</v>
      </c>
      <c r="M296" s="2" t="s">
        <v>47</v>
      </c>
      <c r="N296" s="5">
        <v>20.36</v>
      </c>
      <c r="O296" s="2" t="s">
        <v>48</v>
      </c>
      <c r="P296" s="7">
        <f>SUMIFS(Tabla_cocina[Ganancia Bruta],Tabla_cocina[Numero de Orden],Tabla_Sala[[#This Row],[Número de Orden]])</f>
        <v>326</v>
      </c>
      <c r="Q296" s="7">
        <f>Tabla_Sala[[#This Row],[Propina]]+Tabla_Sala[[#This Row],[Monto Total de la Cuenta]]</f>
        <v>346.36</v>
      </c>
      <c r="R296" t="str">
        <f t="shared" si="7"/>
        <v>Plato_17,  Plato_19,  Plato_4,  Plato_18</v>
      </c>
      <c r="S296" s="2" t="s">
        <v>46</v>
      </c>
      <c r="T296" s="2" t="s">
        <v>9</v>
      </c>
      <c r="U296" s="2" t="s">
        <v>51</v>
      </c>
      <c r="V296" s="2" t="s">
        <v>67</v>
      </c>
      <c r="W296" s="2" t="s">
        <v>74</v>
      </c>
      <c r="X296" t="str" cm="1">
        <f t="array" ref="X296">_xlfn.CONCAT(_xlfn._xlws.FILTER(Tabla_cocina[Nombre del Plato], Tabla_cocina[Numero de Orden]=Tabla_Sala[[#This Row],[Número de Orden]]), "")</f>
        <v>Plato_17Plato_19Plato_4Plato_18</v>
      </c>
      <c r="Y296" s="18" t="b">
        <f>IF(Tabla_Sala[[#This Row],[Tiempo de Degustacion]]&gt;0,TRUE,FALSE)</f>
        <v>1</v>
      </c>
    </row>
    <row r="297" spans="1:25" x14ac:dyDescent="0.3">
      <c r="A297" s="2">
        <v>295</v>
      </c>
      <c r="B297" s="2">
        <v>3</v>
      </c>
      <c r="C297" s="2" t="s">
        <v>372</v>
      </c>
      <c r="D297" s="4">
        <v>1</v>
      </c>
      <c r="E297" s="15">
        <f>Tabla_Sala[[#This Row],[Hora de Salida]]</f>
        <v>45019.084027777775</v>
      </c>
      <c r="F297" s="16">
        <v>45019.006944444445</v>
      </c>
      <c r="G297" s="16">
        <v>45019.084027777775</v>
      </c>
      <c r="H297" s="16">
        <f>IF(Tabla_Sala[[#This Row],[Estado de la Mesa]]="Ocupada",(Tabla_Sala[[#This Row],[Hora de Salida]]-Tabla_Sala[[#This Row],[Hora de Llegada]]) + 15/1440, Tabla_Sala[[#This Row],[Hora de Salida]]-Tabla_Sala[[#This Row],[Hora de Llegada]])</f>
        <v>7.7083333329937886E-2</v>
      </c>
      <c r="I297" s="16">
        <f>SUMIFS(Tabla_cocina[minutos preparacion],Tabla_cocina[Numero de Orden],Tabla_Sala[[#This Row],[Número de Orden]])</f>
        <v>0.12291666666666667</v>
      </c>
      <c r="J297" s="16">
        <f>IF(Tabla_Sala[[#This Row],[Tiempo de Permanencia]]-Tabla_Sala[[#This Row],[Tiempo Preparacion]] &gt; 0, Tabla_Sala[[#This Row],[Tiempo de Permanencia]]-Tabla_Sala[[#This Row],[Tiempo Preparacion]], 0)</f>
        <v>0</v>
      </c>
      <c r="K297" s="2" t="s">
        <v>113</v>
      </c>
      <c r="L297" s="2" t="s">
        <v>40</v>
      </c>
      <c r="M297" s="2" t="s">
        <v>47</v>
      </c>
      <c r="N297" s="5">
        <v>46.42</v>
      </c>
      <c r="O297" s="2" t="s">
        <v>42</v>
      </c>
      <c r="P297" s="7">
        <f>SUMIFS(Tabla_cocina[Ganancia Bruta],Tabla_cocina[Numero de Orden],Tabla_Sala[[#This Row],[Número de Orden]])</f>
        <v>247</v>
      </c>
      <c r="Q297" s="7">
        <f>Tabla_Sala[[#This Row],[Propina]]+Tabla_Sala[[#This Row],[Monto Total de la Cuenta]]</f>
        <v>293.42</v>
      </c>
      <c r="R297" t="str">
        <f t="shared" si="7"/>
        <v>Plato_15,  Plato_2,  Plato_17,  Plato_13</v>
      </c>
      <c r="S297" s="2" t="s">
        <v>61</v>
      </c>
      <c r="T297" s="2" t="s">
        <v>18</v>
      </c>
      <c r="U297" s="2" t="s">
        <v>79</v>
      </c>
      <c r="V297" s="2" t="s">
        <v>50</v>
      </c>
      <c r="W297" s="2" t="s">
        <v>65</v>
      </c>
      <c r="X297" t="str" cm="1">
        <f t="array" ref="X297">_xlfn.CONCAT(_xlfn._xlws.FILTER(Tabla_cocina[Nombre del Plato], Tabla_cocina[Numero de Orden]=Tabla_Sala[[#This Row],[Número de Orden]]), "")</f>
        <v>Plato_15Plato_2Plato_17Plato_13</v>
      </c>
      <c r="Y297" s="18" t="b">
        <f>IF(Tabla_Sala[[#This Row],[Tiempo de Degustacion]]&gt;0,TRUE,FALSE)</f>
        <v>0</v>
      </c>
    </row>
    <row r="298" spans="1:25" x14ac:dyDescent="0.3">
      <c r="A298" s="2">
        <v>296</v>
      </c>
      <c r="B298" s="2">
        <v>14</v>
      </c>
      <c r="C298" s="2" t="s">
        <v>373</v>
      </c>
      <c r="D298" s="4">
        <v>1</v>
      </c>
      <c r="E298" s="15">
        <f>Tabla_Sala[[#This Row],[Hora de Salida]]</f>
        <v>45019.248611111114</v>
      </c>
      <c r="F298" s="16">
        <v>45019.117361111108</v>
      </c>
      <c r="G298" s="16">
        <v>45019.248611111114</v>
      </c>
      <c r="H298" s="16">
        <f>IF(Tabla_Sala[[#This Row],[Estado de la Mesa]]="Ocupada",(Tabla_Sala[[#This Row],[Hora de Salida]]-Tabla_Sala[[#This Row],[Hora de Llegada]]) + 15/1440, Tabla_Sala[[#This Row],[Hora de Salida]]-Tabla_Sala[[#This Row],[Hora de Llegada]])</f>
        <v>0.14166666667248742</v>
      </c>
      <c r="I298" s="16">
        <f>SUMIFS(Tabla_cocina[minutos preparacion],Tabla_cocina[Numero de Orden],Tabla_Sala[[#This Row],[Número de Orden]])</f>
        <v>3.1944444444444442E-2</v>
      </c>
      <c r="J298" s="16">
        <f>IF(Tabla_Sala[[#This Row],[Tiempo de Permanencia]]-Tabla_Sala[[#This Row],[Tiempo Preparacion]] &gt; 0, Tabla_Sala[[#This Row],[Tiempo de Permanencia]]-Tabla_Sala[[#This Row],[Tiempo Preparacion]], 0)</f>
        <v>0.10972222222804298</v>
      </c>
      <c r="K298" s="2" t="s">
        <v>113</v>
      </c>
      <c r="L298" s="2" t="s">
        <v>54</v>
      </c>
      <c r="M298" s="2" t="s">
        <v>47</v>
      </c>
      <c r="N298" s="5">
        <v>29.07</v>
      </c>
      <c r="O298" s="2" t="s">
        <v>55</v>
      </c>
      <c r="P298" s="7">
        <f>SUMIFS(Tabla_cocina[Ganancia Bruta],Tabla_cocina[Numero de Orden],Tabla_Sala[[#This Row],[Número de Orden]])</f>
        <v>59</v>
      </c>
      <c r="Q298" s="7">
        <f>Tabla_Sala[[#This Row],[Propina]]+Tabla_Sala[[#This Row],[Monto Total de la Cuenta]]</f>
        <v>88.07</v>
      </c>
      <c r="R298" t="str">
        <f t="shared" si="7"/>
        <v>Plato_14,  Plato_19</v>
      </c>
      <c r="S298" s="2" t="s">
        <v>43</v>
      </c>
      <c r="T298" s="2" t="s">
        <v>22</v>
      </c>
      <c r="U298" s="2" t="s">
        <v>51</v>
      </c>
      <c r="X298" t="str" cm="1">
        <f t="array" ref="X298">_xlfn.CONCAT(_xlfn._xlws.FILTER(Tabla_cocina[Nombre del Plato], Tabla_cocina[Numero de Orden]=Tabla_Sala[[#This Row],[Número de Orden]]), "")</f>
        <v>Plato_14Plato_19</v>
      </c>
      <c r="Y298" s="18" t="b">
        <f>IF(Tabla_Sala[[#This Row],[Tiempo de Degustacion]]&gt;0,TRUE,FALSE)</f>
        <v>1</v>
      </c>
    </row>
    <row r="299" spans="1:25" x14ac:dyDescent="0.3">
      <c r="A299" s="2">
        <v>297</v>
      </c>
      <c r="B299" s="2">
        <v>4</v>
      </c>
      <c r="C299" s="2" t="s">
        <v>125</v>
      </c>
      <c r="D299" s="4">
        <v>3</v>
      </c>
      <c r="E299" s="15">
        <f>Tabla_Sala[[#This Row],[Hora de Salida]]</f>
        <v>45019.185416666667</v>
      </c>
      <c r="F299" s="16">
        <v>45019.043749999997</v>
      </c>
      <c r="G299" s="16">
        <v>45019.185416666667</v>
      </c>
      <c r="H299" s="16">
        <f>IF(Tabla_Sala[[#This Row],[Estado de la Mesa]]="Ocupada",(Tabla_Sala[[#This Row],[Hora de Salida]]-Tabla_Sala[[#This Row],[Hora de Llegada]]) + 15/1440, Tabla_Sala[[#This Row],[Hora de Salida]]-Tabla_Sala[[#This Row],[Hora de Llegada]])</f>
        <v>0.15208333333672877</v>
      </c>
      <c r="I299" s="16">
        <f>SUMIFS(Tabla_cocina[minutos preparacion],Tabla_cocina[Numero de Orden],Tabla_Sala[[#This Row],[Número de Orden]])</f>
        <v>7.7777777777777779E-2</v>
      </c>
      <c r="J299" s="16">
        <f>IF(Tabla_Sala[[#This Row],[Tiempo de Permanencia]]-Tabla_Sala[[#This Row],[Tiempo Preparacion]] &gt; 0, Tabla_Sala[[#This Row],[Tiempo de Permanencia]]-Tabla_Sala[[#This Row],[Tiempo Preparacion]], 0)</f>
        <v>7.4305555558950992E-2</v>
      </c>
      <c r="K299" s="2" t="s">
        <v>111</v>
      </c>
      <c r="L299" s="2" t="s">
        <v>40</v>
      </c>
      <c r="M299" s="2" t="s">
        <v>47</v>
      </c>
      <c r="N299" s="5">
        <v>43.46</v>
      </c>
      <c r="O299" s="2" t="s">
        <v>55</v>
      </c>
      <c r="P299" s="7">
        <f>SUMIFS(Tabla_cocina[Ganancia Bruta],Tabla_cocina[Numero de Orden],Tabla_Sala[[#This Row],[Número de Orden]])</f>
        <v>175</v>
      </c>
      <c r="Q299" s="7">
        <f>Tabla_Sala[[#This Row],[Propina]]+Tabla_Sala[[#This Row],[Monto Total de la Cuenta]]</f>
        <v>218.46</v>
      </c>
      <c r="R299" t="str">
        <f t="shared" si="7"/>
        <v>Plato_9,  Plato_4,  Plato_13</v>
      </c>
      <c r="S299" s="2" t="s">
        <v>43</v>
      </c>
      <c r="T299" s="2" t="s">
        <v>13</v>
      </c>
      <c r="U299" s="2" t="s">
        <v>67</v>
      </c>
      <c r="V299" s="2" t="s">
        <v>65</v>
      </c>
      <c r="X299" t="str" cm="1">
        <f t="array" ref="X299">_xlfn.CONCAT(_xlfn._xlws.FILTER(Tabla_cocina[Nombre del Plato], Tabla_cocina[Numero de Orden]=Tabla_Sala[[#This Row],[Número de Orden]]), "")</f>
        <v>Plato_9Plato_4Plato_13</v>
      </c>
      <c r="Y299" s="18" t="b">
        <f>IF(Tabla_Sala[[#This Row],[Tiempo de Degustacion]]&gt;0,TRUE,FALSE)</f>
        <v>1</v>
      </c>
    </row>
    <row r="300" spans="1:25" x14ac:dyDescent="0.3">
      <c r="A300" s="2">
        <v>298</v>
      </c>
      <c r="B300" s="2">
        <v>11</v>
      </c>
      <c r="C300" s="2" t="s">
        <v>374</v>
      </c>
      <c r="D300" s="4">
        <v>4</v>
      </c>
      <c r="E300" s="15">
        <f>Tabla_Sala[[#This Row],[Hora de Salida]]</f>
        <v>45019.228472222225</v>
      </c>
      <c r="F300" s="16">
        <v>45019.134722222225</v>
      </c>
      <c r="G300" s="16">
        <v>45019.228472222225</v>
      </c>
      <c r="H300" s="16">
        <f>IF(Tabla_Sala[[#This Row],[Estado de la Mesa]]="Ocupada",(Tabla_Sala[[#This Row],[Hora de Salida]]-Tabla_Sala[[#This Row],[Hora de Llegada]]) + 15/1440, Tabla_Sala[[#This Row],[Hora de Salida]]-Tabla_Sala[[#This Row],[Hora de Llegada]])</f>
        <v>9.375E-2</v>
      </c>
      <c r="I300" s="16">
        <f>SUMIFS(Tabla_cocina[minutos preparacion],Tabla_cocina[Numero de Orden],Tabla_Sala[[#This Row],[Número de Orden]])</f>
        <v>9.7916666666666652E-2</v>
      </c>
      <c r="J300" s="16">
        <f>IF(Tabla_Sala[[#This Row],[Tiempo de Permanencia]]-Tabla_Sala[[#This Row],[Tiempo Preparacion]] &gt; 0, Tabla_Sala[[#This Row],[Tiempo de Permanencia]]-Tabla_Sala[[#This Row],[Tiempo Preparacion]], 0)</f>
        <v>0</v>
      </c>
      <c r="K300" s="2" t="s">
        <v>115</v>
      </c>
      <c r="L300" s="2" t="s">
        <v>44</v>
      </c>
      <c r="M300" s="2" t="s">
        <v>47</v>
      </c>
      <c r="N300" s="5">
        <v>23.24</v>
      </c>
      <c r="O300" s="2" t="s">
        <v>42</v>
      </c>
      <c r="P300" s="7">
        <f>SUMIFS(Tabla_cocina[Ganancia Bruta],Tabla_cocina[Numero de Orden],Tabla_Sala[[#This Row],[Número de Orden]])</f>
        <v>255</v>
      </c>
      <c r="Q300" s="7">
        <f>Tabla_Sala[[#This Row],[Propina]]+Tabla_Sala[[#This Row],[Monto Total de la Cuenta]]</f>
        <v>278.24</v>
      </c>
      <c r="R300" t="str">
        <f t="shared" si="7"/>
        <v>Plato_6,  Plato_19,  Plato_5</v>
      </c>
      <c r="S300" s="2" t="s">
        <v>58</v>
      </c>
      <c r="T300" s="2" t="s">
        <v>10</v>
      </c>
      <c r="U300" s="2" t="s">
        <v>51</v>
      </c>
      <c r="V300" s="2" t="s">
        <v>78</v>
      </c>
      <c r="X300" t="str" cm="1">
        <f t="array" ref="X300">_xlfn.CONCAT(_xlfn._xlws.FILTER(Tabla_cocina[Nombre del Plato], Tabla_cocina[Numero de Orden]=Tabla_Sala[[#This Row],[Número de Orden]]), "")</f>
        <v>Plato_6Plato_19Plato_5</v>
      </c>
      <c r="Y300" s="18" t="b">
        <f>IF(Tabla_Sala[[#This Row],[Tiempo de Degustacion]]&gt;0,TRUE,FALSE)</f>
        <v>0</v>
      </c>
    </row>
    <row r="301" spans="1:25" x14ac:dyDescent="0.3">
      <c r="A301" s="2">
        <v>299</v>
      </c>
      <c r="B301" s="2">
        <v>6</v>
      </c>
      <c r="C301" s="2" t="s">
        <v>375</v>
      </c>
      <c r="D301" s="4">
        <v>1</v>
      </c>
      <c r="E301" s="15">
        <f>Tabla_Sala[[#This Row],[Hora de Salida]]</f>
        <v>45019.114583333336</v>
      </c>
      <c r="F301" s="16">
        <v>45019.054861111108</v>
      </c>
      <c r="G301" s="16">
        <v>45019.114583333336</v>
      </c>
      <c r="H301" s="16">
        <f>IF(Tabla_Sala[[#This Row],[Estado de la Mesa]]="Ocupada",(Tabla_Sala[[#This Row],[Hora de Salida]]-Tabla_Sala[[#This Row],[Hora de Llegada]]) + 15/1440, Tabla_Sala[[#This Row],[Hora de Salida]]-Tabla_Sala[[#This Row],[Hora de Llegada]])</f>
        <v>7.0138888894386284E-2</v>
      </c>
      <c r="I301" s="16">
        <f>SUMIFS(Tabla_cocina[minutos preparacion],Tabla_cocina[Numero de Orden],Tabla_Sala[[#This Row],[Número de Orden]])</f>
        <v>7.8472222222222221E-2</v>
      </c>
      <c r="J301" s="16">
        <f>IF(Tabla_Sala[[#This Row],[Tiempo de Permanencia]]-Tabla_Sala[[#This Row],[Tiempo Preparacion]] &gt; 0, Tabla_Sala[[#This Row],[Tiempo de Permanencia]]-Tabla_Sala[[#This Row],[Tiempo Preparacion]], 0)</f>
        <v>0</v>
      </c>
      <c r="K301" s="2" t="s">
        <v>115</v>
      </c>
      <c r="L301" s="2" t="s">
        <v>54</v>
      </c>
      <c r="M301" s="2" t="s">
        <v>45</v>
      </c>
      <c r="N301" s="5">
        <v>29.68</v>
      </c>
      <c r="O301" s="2" t="s">
        <v>55</v>
      </c>
      <c r="P301" s="7">
        <f>SUMIFS(Tabla_cocina[Ganancia Bruta],Tabla_cocina[Numero de Orden],Tabla_Sala[[#This Row],[Número de Orden]])</f>
        <v>182</v>
      </c>
      <c r="Q301" s="7">
        <f>Tabla_Sala[[#This Row],[Propina]]+Tabla_Sala[[#This Row],[Monto Total de la Cuenta]]</f>
        <v>211.68</v>
      </c>
      <c r="R301" t="str">
        <f t="shared" si="7"/>
        <v>Plato_3,  Plato_19,  Plato_7,  Plato_4</v>
      </c>
      <c r="S301" s="2" t="s">
        <v>61</v>
      </c>
      <c r="T301" s="2" t="s">
        <v>21</v>
      </c>
      <c r="U301" s="2" t="s">
        <v>51</v>
      </c>
      <c r="V301" s="2" t="s">
        <v>59</v>
      </c>
      <c r="W301" s="2" t="s">
        <v>67</v>
      </c>
      <c r="X301" t="str" cm="1">
        <f t="array" ref="X301">_xlfn.CONCAT(_xlfn._xlws.FILTER(Tabla_cocina[Nombre del Plato], Tabla_cocina[Numero de Orden]=Tabla_Sala[[#This Row],[Número de Orden]]), "")</f>
        <v>Plato_3Plato_19Plato_7Plato_4</v>
      </c>
      <c r="Y301" s="18" t="b">
        <f>IF(Tabla_Sala[[#This Row],[Tiempo de Degustacion]]&gt;0,TRUE,FALSE)</f>
        <v>0</v>
      </c>
    </row>
    <row r="302" spans="1:25" x14ac:dyDescent="0.3">
      <c r="A302" s="2">
        <v>300</v>
      </c>
      <c r="B302" s="2">
        <v>18</v>
      </c>
      <c r="C302" s="2" t="s">
        <v>231</v>
      </c>
      <c r="D302" s="4">
        <v>6</v>
      </c>
      <c r="E302" s="15">
        <f>Tabla_Sala[[#This Row],[Hora de Salida]]</f>
        <v>45019.179861111108</v>
      </c>
      <c r="F302" s="16">
        <v>45019.095138888886</v>
      </c>
      <c r="G302" s="16">
        <v>45019.179861111108</v>
      </c>
      <c r="H302" s="16">
        <f>IF(Tabla_Sala[[#This Row],[Estado de la Mesa]]="Ocupada",(Tabla_Sala[[#This Row],[Hora de Salida]]-Tabla_Sala[[#This Row],[Hora de Llegada]]) + 15/1440, Tabla_Sala[[#This Row],[Hora de Salida]]-Tabla_Sala[[#This Row],[Hora de Llegada]])</f>
        <v>8.4722222221898846E-2</v>
      </c>
      <c r="I302" s="16">
        <f>SUMIFS(Tabla_cocina[minutos preparacion],Tabla_cocina[Numero de Orden],Tabla_Sala[[#This Row],[Número de Orden]])</f>
        <v>8.1944444444444445E-2</v>
      </c>
      <c r="J302" s="16">
        <f>IF(Tabla_Sala[[#This Row],[Tiempo de Permanencia]]-Tabla_Sala[[#This Row],[Tiempo Preparacion]] &gt; 0, Tabla_Sala[[#This Row],[Tiempo de Permanencia]]-Tabla_Sala[[#This Row],[Tiempo Preparacion]], 0)</f>
        <v>2.7777777774544016E-3</v>
      </c>
      <c r="K302" s="2" t="s">
        <v>113</v>
      </c>
      <c r="L302" s="2" t="s">
        <v>44</v>
      </c>
      <c r="M302" s="2" t="s">
        <v>47</v>
      </c>
      <c r="N302" s="5">
        <v>38.380000000000003</v>
      </c>
      <c r="O302" s="2" t="s">
        <v>42</v>
      </c>
      <c r="P302" s="7">
        <f>SUMIFS(Tabla_cocina[Ganancia Bruta],Tabla_cocina[Numero de Orden],Tabla_Sala[[#This Row],[Número de Orden]])</f>
        <v>290</v>
      </c>
      <c r="Q302" s="7">
        <f>Tabla_Sala[[#This Row],[Propina]]+Tabla_Sala[[#This Row],[Monto Total de la Cuenta]]</f>
        <v>328.38</v>
      </c>
      <c r="R302" t="str">
        <f t="shared" si="7"/>
        <v>Plato_20,  Plato_4,  Plato_10,  Plato_2</v>
      </c>
      <c r="S302" s="2" t="s">
        <v>52</v>
      </c>
      <c r="T302" s="2" t="s">
        <v>11</v>
      </c>
      <c r="U302" s="2" t="s">
        <v>67</v>
      </c>
      <c r="V302" s="2" t="s">
        <v>69</v>
      </c>
      <c r="W302" s="2" t="s">
        <v>79</v>
      </c>
      <c r="X302" t="str" cm="1">
        <f t="array" ref="X302">_xlfn.CONCAT(_xlfn._xlws.FILTER(Tabla_cocina[Nombre del Plato], Tabla_cocina[Numero de Orden]=Tabla_Sala[[#This Row],[Número de Orden]]), "")</f>
        <v>Plato_20Plato_4Plato_10Plato_2</v>
      </c>
      <c r="Y302" s="18" t="b">
        <f>IF(Tabla_Sala[[#This Row],[Tiempo de Degustacion]]&gt;0,TRUE,FALSE)</f>
        <v>1</v>
      </c>
    </row>
    <row r="303" spans="1:25" x14ac:dyDescent="0.3">
      <c r="A303" s="2">
        <v>301</v>
      </c>
      <c r="B303" s="2">
        <v>8</v>
      </c>
      <c r="C303" s="2" t="s">
        <v>376</v>
      </c>
      <c r="D303" s="4">
        <v>6</v>
      </c>
      <c r="E303" s="15">
        <f>Tabla_Sala[[#This Row],[Hora de Salida]]</f>
        <v>45019.172222222223</v>
      </c>
      <c r="F303" s="16">
        <v>45019.093055555553</v>
      </c>
      <c r="G303" s="16">
        <v>45019.172222222223</v>
      </c>
      <c r="H303" s="16">
        <f>IF(Tabla_Sala[[#This Row],[Estado de la Mesa]]="Ocupada",(Tabla_Sala[[#This Row],[Hora de Salida]]-Tabla_Sala[[#This Row],[Hora de Llegada]]) + 15/1440, Tabla_Sala[[#This Row],[Hora de Salida]]-Tabla_Sala[[#This Row],[Hora de Llegada]])</f>
        <v>7.9166666670062114E-2</v>
      </c>
      <c r="I303" s="16">
        <f>SUMIFS(Tabla_cocina[minutos preparacion],Tabla_cocina[Numero de Orden],Tabla_Sala[[#This Row],[Número de Orden]])</f>
        <v>0.12708333333333333</v>
      </c>
      <c r="J303" s="16">
        <f>IF(Tabla_Sala[[#This Row],[Tiempo de Permanencia]]-Tabla_Sala[[#This Row],[Tiempo Preparacion]] &gt; 0, Tabla_Sala[[#This Row],[Tiempo de Permanencia]]-Tabla_Sala[[#This Row],[Tiempo Preparacion]], 0)</f>
        <v>0</v>
      </c>
      <c r="K303" s="2" t="s">
        <v>115</v>
      </c>
      <c r="L303" s="2" t="s">
        <v>40</v>
      </c>
      <c r="M303" s="2" t="s">
        <v>47</v>
      </c>
      <c r="N303" s="5">
        <v>16.52</v>
      </c>
      <c r="O303" s="2" t="s">
        <v>42</v>
      </c>
      <c r="P303" s="7">
        <f>SUMIFS(Tabla_cocina[Ganancia Bruta],Tabla_cocina[Numero de Orden],Tabla_Sala[[#This Row],[Número de Orden]])</f>
        <v>223</v>
      </c>
      <c r="Q303" s="7">
        <f>Tabla_Sala[[#This Row],[Propina]]+Tabla_Sala[[#This Row],[Monto Total de la Cuenta]]</f>
        <v>239.52</v>
      </c>
      <c r="R303" t="str">
        <f t="shared" si="7"/>
        <v>Plato_17,  Plato_10,  Plato_9,  Plato_3</v>
      </c>
      <c r="S303" s="2" t="s">
        <v>61</v>
      </c>
      <c r="T303" s="2" t="s">
        <v>9</v>
      </c>
      <c r="U303" s="2" t="s">
        <v>69</v>
      </c>
      <c r="V303" s="2" t="s">
        <v>75</v>
      </c>
      <c r="W303" s="2" t="s">
        <v>72</v>
      </c>
      <c r="X303" t="str" cm="1">
        <f t="array" ref="X303">_xlfn.CONCAT(_xlfn._xlws.FILTER(Tabla_cocina[Nombre del Plato], Tabla_cocina[Numero de Orden]=Tabla_Sala[[#This Row],[Número de Orden]]), "")</f>
        <v>Plato_17Plato_10Plato_9Plato_3</v>
      </c>
      <c r="Y303" s="18" t="b">
        <f>IF(Tabla_Sala[[#This Row],[Tiempo de Degustacion]]&gt;0,TRUE,FALSE)</f>
        <v>0</v>
      </c>
    </row>
    <row r="304" spans="1:25" x14ac:dyDescent="0.3">
      <c r="A304" s="2">
        <v>302</v>
      </c>
      <c r="B304" s="2">
        <v>5</v>
      </c>
      <c r="C304" s="2" t="s">
        <v>160</v>
      </c>
      <c r="D304" s="4">
        <v>2</v>
      </c>
      <c r="E304" s="15">
        <f>Tabla_Sala[[#This Row],[Hora de Salida]]</f>
        <v>45019.205555555556</v>
      </c>
      <c r="F304" s="16">
        <v>45019.055555555555</v>
      </c>
      <c r="G304" s="16">
        <v>45019.205555555556</v>
      </c>
      <c r="H304" s="16">
        <f>IF(Tabla_Sala[[#This Row],[Estado de la Mesa]]="Ocupada",(Tabla_Sala[[#This Row],[Hora de Salida]]-Tabla_Sala[[#This Row],[Hora de Llegada]]) + 15/1440, Tabla_Sala[[#This Row],[Hora de Salida]]-Tabla_Sala[[#This Row],[Hora de Llegada]])</f>
        <v>0.15000000000145519</v>
      </c>
      <c r="I304" s="16">
        <f>SUMIFS(Tabla_cocina[minutos preparacion],Tabla_cocina[Numero de Orden],Tabla_Sala[[#This Row],[Número de Orden]])</f>
        <v>1.0416666666666666E-2</v>
      </c>
      <c r="J304" s="16">
        <f>IF(Tabla_Sala[[#This Row],[Tiempo de Permanencia]]-Tabla_Sala[[#This Row],[Tiempo Preparacion]] &gt; 0, Tabla_Sala[[#This Row],[Tiempo de Permanencia]]-Tabla_Sala[[#This Row],[Tiempo Preparacion]], 0)</f>
        <v>0.13958333333478853</v>
      </c>
      <c r="K304" s="2" t="s">
        <v>111</v>
      </c>
      <c r="L304" s="2" t="s">
        <v>44</v>
      </c>
      <c r="M304" s="2" t="s">
        <v>47</v>
      </c>
      <c r="N304" s="5">
        <v>39.89</v>
      </c>
      <c r="O304" s="2" t="s">
        <v>42</v>
      </c>
      <c r="P304" s="7">
        <f>SUMIFS(Tabla_cocina[Ganancia Bruta],Tabla_cocina[Numero de Orden],Tabla_Sala[[#This Row],[Número de Orden]])</f>
        <v>96</v>
      </c>
      <c r="Q304" s="7">
        <f>Tabla_Sala[[#This Row],[Propina]]+Tabla_Sala[[#This Row],[Monto Total de la Cuenta]]</f>
        <v>135.88999999999999</v>
      </c>
      <c r="R304" t="str">
        <f t="shared" si="7"/>
        <v>Plato_15</v>
      </c>
      <c r="S304" s="2" t="s">
        <v>46</v>
      </c>
      <c r="T304" s="2" t="s">
        <v>18</v>
      </c>
      <c r="U304" s="2"/>
      <c r="X304" t="str" cm="1">
        <f t="array" ref="X304">_xlfn.CONCAT(_xlfn._xlws.FILTER(Tabla_cocina[Nombre del Plato], Tabla_cocina[Numero de Orden]=Tabla_Sala[[#This Row],[Número de Orden]]), "")</f>
        <v>Plato_15</v>
      </c>
      <c r="Y304" s="18" t="b">
        <f>IF(Tabla_Sala[[#This Row],[Tiempo de Degustacion]]&gt;0,TRUE,FALSE)</f>
        <v>1</v>
      </c>
    </row>
    <row r="305" spans="1:25" x14ac:dyDescent="0.3">
      <c r="A305" s="2">
        <v>303</v>
      </c>
      <c r="B305" s="2">
        <v>14</v>
      </c>
      <c r="C305" s="2" t="s">
        <v>377</v>
      </c>
      <c r="D305" s="4">
        <v>5</v>
      </c>
      <c r="E305" s="15">
        <f>Tabla_Sala[[#This Row],[Hora de Salida]]</f>
        <v>45019.26666666667</v>
      </c>
      <c r="F305" s="16">
        <v>45019.151388888888</v>
      </c>
      <c r="G305" s="16">
        <v>45019.26666666667</v>
      </c>
      <c r="H305" s="16">
        <f>IF(Tabla_Sala[[#This Row],[Estado de la Mesa]]="Ocupada",(Tabla_Sala[[#This Row],[Hora de Salida]]-Tabla_Sala[[#This Row],[Hora de Llegada]]) + 15/1440, Tabla_Sala[[#This Row],[Hora de Salida]]-Tabla_Sala[[#This Row],[Hora de Llegada]])</f>
        <v>0.12569444444913339</v>
      </c>
      <c r="I305" s="16">
        <f>SUMIFS(Tabla_cocina[minutos preparacion],Tabla_cocina[Numero de Orden],Tabla_Sala[[#This Row],[Número de Orden]])</f>
        <v>6.3888888888888884E-2</v>
      </c>
      <c r="J305" s="16">
        <f>IF(Tabla_Sala[[#This Row],[Tiempo de Permanencia]]-Tabla_Sala[[#This Row],[Tiempo Preparacion]] &gt; 0, Tabla_Sala[[#This Row],[Tiempo de Permanencia]]-Tabla_Sala[[#This Row],[Tiempo Preparacion]], 0)</f>
        <v>6.1805555560244502E-2</v>
      </c>
      <c r="K305" s="2" t="s">
        <v>115</v>
      </c>
      <c r="L305" s="2" t="s">
        <v>44</v>
      </c>
      <c r="M305" s="2" t="s">
        <v>41</v>
      </c>
      <c r="N305" s="5">
        <v>16.489999999999998</v>
      </c>
      <c r="O305" s="2" t="s">
        <v>55</v>
      </c>
      <c r="P305" s="7">
        <f>SUMIFS(Tabla_cocina[Ganancia Bruta],Tabla_cocina[Numero de Orden],Tabla_Sala[[#This Row],[Número de Orden]])</f>
        <v>210</v>
      </c>
      <c r="Q305" s="7">
        <f>Tabla_Sala[[#This Row],[Propina]]+Tabla_Sala[[#This Row],[Monto Total de la Cuenta]]</f>
        <v>226.49</v>
      </c>
      <c r="R305" t="str">
        <f t="shared" si="7"/>
        <v>Plato_3,  Plato_20,  Plato_10,  Plato_7</v>
      </c>
      <c r="S305" s="2" t="s">
        <v>49</v>
      </c>
      <c r="T305" s="2" t="s">
        <v>21</v>
      </c>
      <c r="U305" s="2" t="s">
        <v>68</v>
      </c>
      <c r="V305" s="2" t="s">
        <v>69</v>
      </c>
      <c r="W305" s="2" t="s">
        <v>59</v>
      </c>
      <c r="X305" t="str" cm="1">
        <f t="array" ref="X305">_xlfn.CONCAT(_xlfn._xlws.FILTER(Tabla_cocina[Nombre del Plato], Tabla_cocina[Numero de Orden]=Tabla_Sala[[#This Row],[Número de Orden]]), "")</f>
        <v>Plato_3Plato_20Plato_10Plato_7</v>
      </c>
      <c r="Y305" s="18" t="b">
        <f>IF(Tabla_Sala[[#This Row],[Tiempo de Degustacion]]&gt;0,TRUE,FALSE)</f>
        <v>1</v>
      </c>
    </row>
    <row r="306" spans="1:25" x14ac:dyDescent="0.3">
      <c r="A306" s="2">
        <v>304</v>
      </c>
      <c r="B306" s="2">
        <v>6</v>
      </c>
      <c r="C306" s="2" t="s">
        <v>378</v>
      </c>
      <c r="D306" s="4">
        <v>4</v>
      </c>
      <c r="E306" s="15">
        <f>Tabla_Sala[[#This Row],[Hora de Salida]]</f>
        <v>45019.194444444445</v>
      </c>
      <c r="F306" s="16">
        <v>45019.14166666667</v>
      </c>
      <c r="G306" s="16">
        <v>45019.194444444445</v>
      </c>
      <c r="H306" s="16">
        <f>IF(Tabla_Sala[[#This Row],[Estado de la Mesa]]="Ocupada",(Tabla_Sala[[#This Row],[Hora de Salida]]-Tabla_Sala[[#This Row],[Hora de Llegada]]) + 15/1440, Tabla_Sala[[#This Row],[Hora de Salida]]-Tabla_Sala[[#This Row],[Hora de Llegada]])</f>
        <v>5.2777777775190771E-2</v>
      </c>
      <c r="I306" s="16">
        <f>SUMIFS(Tabla_cocina[minutos preparacion],Tabla_cocina[Numero de Orden],Tabla_Sala[[#This Row],[Número de Orden]])</f>
        <v>5.9027777777777776E-2</v>
      </c>
      <c r="J306" s="16">
        <f>IF(Tabla_Sala[[#This Row],[Tiempo de Permanencia]]-Tabla_Sala[[#This Row],[Tiempo Preparacion]] &gt; 0, Tabla_Sala[[#This Row],[Tiempo de Permanencia]]-Tabla_Sala[[#This Row],[Tiempo Preparacion]], 0)</f>
        <v>0</v>
      </c>
      <c r="K306" s="2" t="s">
        <v>111</v>
      </c>
      <c r="L306" s="2" t="s">
        <v>40</v>
      </c>
      <c r="M306" s="2" t="s">
        <v>47</v>
      </c>
      <c r="N306" s="5">
        <v>22.05</v>
      </c>
      <c r="O306" s="2" t="s">
        <v>42</v>
      </c>
      <c r="P306" s="7">
        <f>SUMIFS(Tabla_cocina[Ganancia Bruta],Tabla_cocina[Numero de Orden],Tabla_Sala[[#This Row],[Número de Orden]])</f>
        <v>279</v>
      </c>
      <c r="Q306" s="7">
        <f>Tabla_Sala[[#This Row],[Propina]]+Tabla_Sala[[#This Row],[Monto Total de la Cuenta]]</f>
        <v>301.05</v>
      </c>
      <c r="R306" t="str">
        <f t="shared" si="7"/>
        <v>Plato_15,  Plato_13,  Plato_20,  Plato_17</v>
      </c>
      <c r="S306" s="2" t="s">
        <v>46</v>
      </c>
      <c r="T306" s="2" t="s">
        <v>18</v>
      </c>
      <c r="U306" s="2" t="s">
        <v>65</v>
      </c>
      <c r="V306" s="2" t="s">
        <v>68</v>
      </c>
      <c r="W306" s="2" t="s">
        <v>50</v>
      </c>
      <c r="X306" t="str" cm="1">
        <f t="array" ref="X306">_xlfn.CONCAT(_xlfn._xlws.FILTER(Tabla_cocina[Nombre del Plato], Tabla_cocina[Numero de Orden]=Tabla_Sala[[#This Row],[Número de Orden]]), "")</f>
        <v>Plato_15Plato_13Plato_20Plato_17</v>
      </c>
      <c r="Y306" s="18" t="b">
        <f>IF(Tabla_Sala[[#This Row],[Tiempo de Degustacion]]&gt;0,TRUE,FALSE)</f>
        <v>0</v>
      </c>
    </row>
    <row r="307" spans="1:25" x14ac:dyDescent="0.3">
      <c r="A307" s="2">
        <v>305</v>
      </c>
      <c r="B307" s="2">
        <v>1</v>
      </c>
      <c r="C307" s="2" t="s">
        <v>379</v>
      </c>
      <c r="D307" s="4">
        <v>2</v>
      </c>
      <c r="E307" s="15">
        <f>Tabla_Sala[[#This Row],[Hora de Salida]]</f>
        <v>45019.175694444442</v>
      </c>
      <c r="F307" s="16">
        <v>45019.03125</v>
      </c>
      <c r="G307" s="16">
        <v>45019.175694444442</v>
      </c>
      <c r="H307" s="16">
        <f>IF(Tabla_Sala[[#This Row],[Estado de la Mesa]]="Ocupada",(Tabla_Sala[[#This Row],[Hora de Salida]]-Tabla_Sala[[#This Row],[Hora de Llegada]]) + 15/1440, Tabla_Sala[[#This Row],[Hora de Salida]]-Tabla_Sala[[#This Row],[Hora de Llegada]])</f>
        <v>0.1444444444423425</v>
      </c>
      <c r="I307" s="16">
        <f>SUMIFS(Tabla_cocina[minutos preparacion],Tabla_cocina[Numero de Orden],Tabla_Sala[[#This Row],[Número de Orden]])</f>
        <v>4.5138888888888888E-2</v>
      </c>
      <c r="J307" s="16">
        <f>IF(Tabla_Sala[[#This Row],[Tiempo de Permanencia]]-Tabla_Sala[[#This Row],[Tiempo Preparacion]] &gt; 0, Tabla_Sala[[#This Row],[Tiempo de Permanencia]]-Tabla_Sala[[#This Row],[Tiempo Preparacion]], 0)</f>
        <v>9.9305555553453606E-2</v>
      </c>
      <c r="K307" s="2" t="s">
        <v>111</v>
      </c>
      <c r="L307" s="2" t="s">
        <v>40</v>
      </c>
      <c r="M307" s="2" t="s">
        <v>47</v>
      </c>
      <c r="N307" s="5">
        <v>37.92</v>
      </c>
      <c r="O307" s="2" t="s">
        <v>42</v>
      </c>
      <c r="P307" s="7">
        <f>SUMIFS(Tabla_cocina[Ganancia Bruta],Tabla_cocina[Numero de Orden],Tabla_Sala[[#This Row],[Número de Orden]])</f>
        <v>128</v>
      </c>
      <c r="Q307" s="7">
        <f>Tabla_Sala[[#This Row],[Propina]]+Tabla_Sala[[#This Row],[Monto Total de la Cuenta]]</f>
        <v>165.92000000000002</v>
      </c>
      <c r="R307" t="str">
        <f t="shared" si="7"/>
        <v>Plato_8,  Plato_14</v>
      </c>
      <c r="S307" s="2" t="s">
        <v>70</v>
      </c>
      <c r="T307" s="2" t="s">
        <v>17</v>
      </c>
      <c r="U307" s="2" t="s">
        <v>64</v>
      </c>
      <c r="X307" t="str" cm="1">
        <f t="array" ref="X307">_xlfn.CONCAT(_xlfn._xlws.FILTER(Tabla_cocina[Nombre del Plato], Tabla_cocina[Numero de Orden]=Tabla_Sala[[#This Row],[Número de Orden]]), "")</f>
        <v>Plato_8Plato_14</v>
      </c>
      <c r="Y307" s="18" t="b">
        <f>IF(Tabla_Sala[[#This Row],[Tiempo de Degustacion]]&gt;0,TRUE,FALSE)</f>
        <v>1</v>
      </c>
    </row>
    <row r="308" spans="1:25" x14ac:dyDescent="0.3">
      <c r="A308" s="2">
        <v>306</v>
      </c>
      <c r="B308" s="2">
        <v>7</v>
      </c>
      <c r="C308" s="2" t="s">
        <v>380</v>
      </c>
      <c r="D308" s="4">
        <v>4</v>
      </c>
      <c r="E308" s="15">
        <f>Tabla_Sala[[#This Row],[Hora de Salida]]</f>
        <v>45019.105555555558</v>
      </c>
      <c r="F308" s="16">
        <v>45019.002083333333</v>
      </c>
      <c r="G308" s="16">
        <v>45019.105555555558</v>
      </c>
      <c r="H308" s="16">
        <f>IF(Tabla_Sala[[#This Row],[Estado de la Mesa]]="Ocupada",(Tabla_Sala[[#This Row],[Hora de Salida]]-Tabla_Sala[[#This Row],[Hora de Llegada]]) + 15/1440, Tabla_Sala[[#This Row],[Hora de Salida]]-Tabla_Sala[[#This Row],[Hora de Llegada]])</f>
        <v>0.1138888888914759</v>
      </c>
      <c r="I308" s="16">
        <f>SUMIFS(Tabla_cocina[minutos preparacion],Tabla_cocina[Numero de Orden],Tabla_Sala[[#This Row],[Número de Orden]])</f>
        <v>1.4583333333333334E-2</v>
      </c>
      <c r="J308" s="16">
        <f>IF(Tabla_Sala[[#This Row],[Tiempo de Permanencia]]-Tabla_Sala[[#This Row],[Tiempo Preparacion]] &gt; 0, Tabla_Sala[[#This Row],[Tiempo de Permanencia]]-Tabla_Sala[[#This Row],[Tiempo Preparacion]], 0)</f>
        <v>9.9305555558142564E-2</v>
      </c>
      <c r="K308" s="2" t="s">
        <v>115</v>
      </c>
      <c r="L308" s="2" t="s">
        <v>40</v>
      </c>
      <c r="M308" s="2" t="s">
        <v>47</v>
      </c>
      <c r="N308" s="5">
        <v>16.96</v>
      </c>
      <c r="O308" s="2" t="s">
        <v>55</v>
      </c>
      <c r="P308" s="7">
        <f>SUMIFS(Tabla_cocina[Ganancia Bruta],Tabla_cocina[Numero de Orden],Tabla_Sala[[#This Row],[Número de Orden]])</f>
        <v>32</v>
      </c>
      <c r="Q308" s="7">
        <f>Tabla_Sala[[#This Row],[Propina]]+Tabla_Sala[[#This Row],[Monto Total de la Cuenta]]</f>
        <v>48.96</v>
      </c>
      <c r="R308" t="str">
        <f t="shared" si="7"/>
        <v>Plato_15</v>
      </c>
      <c r="S308" s="2" t="s">
        <v>70</v>
      </c>
      <c r="T308" s="2" t="s">
        <v>18</v>
      </c>
      <c r="U308" s="2"/>
      <c r="X308" t="str" cm="1">
        <f t="array" ref="X308">_xlfn.CONCAT(_xlfn._xlws.FILTER(Tabla_cocina[Nombre del Plato], Tabla_cocina[Numero de Orden]=Tabla_Sala[[#This Row],[Número de Orden]]), "")</f>
        <v>Plato_15</v>
      </c>
      <c r="Y308" s="18" t="b">
        <f>IF(Tabla_Sala[[#This Row],[Tiempo de Degustacion]]&gt;0,TRUE,FALSE)</f>
        <v>1</v>
      </c>
    </row>
    <row r="309" spans="1:25" x14ac:dyDescent="0.3">
      <c r="A309" s="2">
        <v>307</v>
      </c>
      <c r="B309" s="2">
        <v>20</v>
      </c>
      <c r="C309" s="2" t="s">
        <v>128</v>
      </c>
      <c r="D309" s="4">
        <v>5</v>
      </c>
      <c r="E309" s="15">
        <f>Tabla_Sala[[#This Row],[Hora de Salida]]</f>
        <v>45019.23541666667</v>
      </c>
      <c r="F309" s="16">
        <v>45019.131249999999</v>
      </c>
      <c r="G309" s="16">
        <v>45019.23541666667</v>
      </c>
      <c r="H309" s="16">
        <f>IF(Tabla_Sala[[#This Row],[Estado de la Mesa]]="Ocupada",(Tabla_Sala[[#This Row],[Hora de Salida]]-Tabla_Sala[[#This Row],[Hora de Llegada]]) + 15/1440, Tabla_Sala[[#This Row],[Hora de Salida]]-Tabla_Sala[[#This Row],[Hora de Llegada]])</f>
        <v>0.10416666667151731</v>
      </c>
      <c r="I309" s="16">
        <f>SUMIFS(Tabla_cocina[minutos preparacion],Tabla_cocina[Numero de Orden],Tabla_Sala[[#This Row],[Número de Orden]])</f>
        <v>2.7083333333333334E-2</v>
      </c>
      <c r="J309" s="16">
        <f>IF(Tabla_Sala[[#This Row],[Tiempo de Permanencia]]-Tabla_Sala[[#This Row],[Tiempo Preparacion]] &gt; 0, Tabla_Sala[[#This Row],[Tiempo de Permanencia]]-Tabla_Sala[[#This Row],[Tiempo Preparacion]], 0)</f>
        <v>7.7083333338183971E-2</v>
      </c>
      <c r="K309" s="2" t="s">
        <v>111</v>
      </c>
      <c r="L309" s="2" t="s">
        <v>40</v>
      </c>
      <c r="M309" s="2" t="s">
        <v>45</v>
      </c>
      <c r="N309" s="5">
        <v>31.66</v>
      </c>
      <c r="O309" s="2" t="s">
        <v>48</v>
      </c>
      <c r="P309" s="7">
        <f>SUMIFS(Tabla_cocina[Ganancia Bruta],Tabla_cocina[Numero de Orden],Tabla_Sala[[#This Row],[Número de Orden]])</f>
        <v>63</v>
      </c>
      <c r="Q309" s="7">
        <f>Tabla_Sala[[#This Row],[Propina]]+Tabla_Sala[[#This Row],[Monto Total de la Cuenta]]</f>
        <v>94.66</v>
      </c>
      <c r="R309" t="str">
        <f t="shared" si="7"/>
        <v>Plato_13</v>
      </c>
      <c r="S309" s="2" t="s">
        <v>53</v>
      </c>
      <c r="T309" s="2" t="s">
        <v>23</v>
      </c>
      <c r="U309" s="2"/>
      <c r="X309" t="str" cm="1">
        <f t="array" ref="X309">_xlfn.CONCAT(_xlfn._xlws.FILTER(Tabla_cocina[Nombre del Plato], Tabla_cocina[Numero de Orden]=Tabla_Sala[[#This Row],[Número de Orden]]), "")</f>
        <v>Plato_13</v>
      </c>
      <c r="Y309" s="18" t="b">
        <f>IF(Tabla_Sala[[#This Row],[Tiempo de Degustacion]]&gt;0,TRUE,FALSE)</f>
        <v>1</v>
      </c>
    </row>
    <row r="310" spans="1:25" x14ac:dyDescent="0.3">
      <c r="A310" s="2">
        <v>308</v>
      </c>
      <c r="B310" s="2">
        <v>14</v>
      </c>
      <c r="C310" s="2" t="s">
        <v>381</v>
      </c>
      <c r="D310" s="4">
        <v>6</v>
      </c>
      <c r="E310" s="15">
        <f>Tabla_Sala[[#This Row],[Hora de Salida]]</f>
        <v>45019.193749999999</v>
      </c>
      <c r="F310" s="16">
        <v>45019.079861111109</v>
      </c>
      <c r="G310" s="16">
        <v>45019.193749999999</v>
      </c>
      <c r="H310" s="16">
        <f>IF(Tabla_Sala[[#This Row],[Estado de la Mesa]]="Ocupada",(Tabla_Sala[[#This Row],[Hora de Salida]]-Tabla_Sala[[#This Row],[Hora de Llegada]]) + 15/1440, Tabla_Sala[[#This Row],[Hora de Salida]]-Tabla_Sala[[#This Row],[Hora de Llegada]])</f>
        <v>0.11388888888905058</v>
      </c>
      <c r="I310" s="16">
        <f>SUMIFS(Tabla_cocina[minutos preparacion],Tabla_cocina[Numero de Orden],Tabla_Sala[[#This Row],[Número de Orden]])</f>
        <v>0.12916666666666665</v>
      </c>
      <c r="J310" s="16">
        <f>IF(Tabla_Sala[[#This Row],[Tiempo de Permanencia]]-Tabla_Sala[[#This Row],[Tiempo Preparacion]] &gt; 0, Tabla_Sala[[#This Row],[Tiempo de Permanencia]]-Tabla_Sala[[#This Row],[Tiempo Preparacion]], 0)</f>
        <v>0</v>
      </c>
      <c r="K310" s="2" t="s">
        <v>113</v>
      </c>
      <c r="L310" s="2" t="s">
        <v>40</v>
      </c>
      <c r="M310" s="2" t="s">
        <v>47</v>
      </c>
      <c r="N310" s="5">
        <v>33.79</v>
      </c>
      <c r="O310" s="2" t="s">
        <v>42</v>
      </c>
      <c r="P310" s="7">
        <f>SUMIFS(Tabla_cocina[Ganancia Bruta],Tabla_cocina[Numero de Orden],Tabla_Sala[[#This Row],[Número de Orden]])</f>
        <v>222</v>
      </c>
      <c r="Q310" s="7">
        <f>Tabla_Sala[[#This Row],[Propina]]+Tabla_Sala[[#This Row],[Monto Total de la Cuenta]]</f>
        <v>255.79</v>
      </c>
      <c r="R310" t="str">
        <f t="shared" si="7"/>
        <v>Plato_18,  Plato_8,  Plato_17,  Plato_16</v>
      </c>
      <c r="S310" s="2" t="s">
        <v>61</v>
      </c>
      <c r="T310" s="2" t="s">
        <v>20</v>
      </c>
      <c r="U310" s="2" t="s">
        <v>62</v>
      </c>
      <c r="V310" s="2" t="s">
        <v>50</v>
      </c>
      <c r="W310" s="2" t="s">
        <v>57</v>
      </c>
      <c r="X310" t="str" cm="1">
        <f t="array" ref="X310">_xlfn.CONCAT(_xlfn._xlws.FILTER(Tabla_cocina[Nombre del Plato], Tabla_cocina[Numero de Orden]=Tabla_Sala[[#This Row],[Número de Orden]]), "")</f>
        <v>Plato_18Plato_8Plato_17Plato_16</v>
      </c>
      <c r="Y310" s="18" t="b">
        <f>IF(Tabla_Sala[[#This Row],[Tiempo de Degustacion]]&gt;0,TRUE,FALSE)</f>
        <v>0</v>
      </c>
    </row>
    <row r="311" spans="1:25" x14ac:dyDescent="0.3">
      <c r="A311" s="2">
        <v>309</v>
      </c>
      <c r="B311" s="2">
        <v>9</v>
      </c>
      <c r="C311" s="2" t="s">
        <v>382</v>
      </c>
      <c r="D311" s="4">
        <v>3</v>
      </c>
      <c r="E311" s="15">
        <f>Tabla_Sala[[#This Row],[Hora de Salida]]</f>
        <v>45019.170138888891</v>
      </c>
      <c r="F311" s="16">
        <v>45019.019444444442</v>
      </c>
      <c r="G311" s="16">
        <v>45019.170138888891</v>
      </c>
      <c r="H311" s="16">
        <f>IF(Tabla_Sala[[#This Row],[Estado de la Mesa]]="Ocupada",(Tabla_Sala[[#This Row],[Hora de Salida]]-Tabla_Sala[[#This Row],[Hora de Llegada]]) + 15/1440, Tabla_Sala[[#This Row],[Hora de Salida]]-Tabla_Sala[[#This Row],[Hora de Llegada]])</f>
        <v>0.15069444444816327</v>
      </c>
      <c r="I311" s="16">
        <f>SUMIFS(Tabla_cocina[minutos preparacion],Tabla_cocina[Numero de Orden],Tabla_Sala[[#This Row],[Número de Orden]])</f>
        <v>8.5416666666666669E-2</v>
      </c>
      <c r="J311" s="16">
        <f>IF(Tabla_Sala[[#This Row],[Tiempo de Permanencia]]-Tabla_Sala[[#This Row],[Tiempo Preparacion]] &gt; 0, Tabla_Sala[[#This Row],[Tiempo de Permanencia]]-Tabla_Sala[[#This Row],[Tiempo Preparacion]], 0)</f>
        <v>6.5277777781496599E-2</v>
      </c>
      <c r="K311" s="2" t="s">
        <v>111</v>
      </c>
      <c r="L311" s="2" t="s">
        <v>40</v>
      </c>
      <c r="M311" s="2" t="s">
        <v>47</v>
      </c>
      <c r="N311" s="5">
        <v>36.090000000000003</v>
      </c>
      <c r="O311" s="2" t="s">
        <v>42</v>
      </c>
      <c r="P311" s="7">
        <f>SUMIFS(Tabla_cocina[Ganancia Bruta],Tabla_cocina[Numero de Orden],Tabla_Sala[[#This Row],[Número de Orden]])</f>
        <v>172</v>
      </c>
      <c r="Q311" s="7">
        <f>Tabla_Sala[[#This Row],[Propina]]+Tabla_Sala[[#This Row],[Monto Total de la Cuenta]]</f>
        <v>208.09</v>
      </c>
      <c r="R311" t="str">
        <f t="shared" si="7"/>
        <v>Plato_20,  Plato_17,  Plato_8</v>
      </c>
      <c r="S311" s="2" t="s">
        <v>76</v>
      </c>
      <c r="T311" s="2" t="s">
        <v>11</v>
      </c>
      <c r="U311" s="2" t="s">
        <v>50</v>
      </c>
      <c r="V311" s="2" t="s">
        <v>62</v>
      </c>
      <c r="X311" t="str" cm="1">
        <f t="array" ref="X311">_xlfn.CONCAT(_xlfn._xlws.FILTER(Tabla_cocina[Nombre del Plato], Tabla_cocina[Numero de Orden]=Tabla_Sala[[#This Row],[Número de Orden]]), "")</f>
        <v>Plato_20Plato_17Plato_8</v>
      </c>
      <c r="Y311" s="18" t="b">
        <f>IF(Tabla_Sala[[#This Row],[Tiempo de Degustacion]]&gt;0,TRUE,FALSE)</f>
        <v>1</v>
      </c>
    </row>
    <row r="312" spans="1:25" x14ac:dyDescent="0.3">
      <c r="A312" s="2">
        <v>310</v>
      </c>
      <c r="B312" s="2">
        <v>17</v>
      </c>
      <c r="C312" s="2" t="s">
        <v>383</v>
      </c>
      <c r="D312" s="4">
        <v>3</v>
      </c>
      <c r="E312" s="15">
        <f>Tabla_Sala[[#This Row],[Hora de Salida]]</f>
        <v>45019.265972222223</v>
      </c>
      <c r="F312" s="16">
        <v>45019.12777777778</v>
      </c>
      <c r="G312" s="16">
        <v>45019.265972222223</v>
      </c>
      <c r="H312" s="16">
        <f>IF(Tabla_Sala[[#This Row],[Estado de la Mesa]]="Ocupada",(Tabla_Sala[[#This Row],[Hora de Salida]]-Tabla_Sala[[#This Row],[Hora de Llegada]]) + 15/1440, Tabla_Sala[[#This Row],[Hora de Salida]]-Tabla_Sala[[#This Row],[Hora de Llegada]])</f>
        <v>0.13819444444379769</v>
      </c>
      <c r="I312" s="16">
        <f>SUMIFS(Tabla_cocina[minutos preparacion],Tabla_cocina[Numero de Orden],Tabla_Sala[[#This Row],[Número de Orden]])</f>
        <v>6.7361111111111108E-2</v>
      </c>
      <c r="J312" s="16">
        <f>IF(Tabla_Sala[[#This Row],[Tiempo de Permanencia]]-Tabla_Sala[[#This Row],[Tiempo Preparacion]] &gt; 0, Tabla_Sala[[#This Row],[Tiempo de Permanencia]]-Tabla_Sala[[#This Row],[Tiempo Preparacion]], 0)</f>
        <v>7.0833333332686585E-2</v>
      </c>
      <c r="K312" s="2" t="s">
        <v>115</v>
      </c>
      <c r="L312" s="2" t="s">
        <v>54</v>
      </c>
      <c r="M312" s="2" t="s">
        <v>47</v>
      </c>
      <c r="N312" s="5">
        <v>11.47</v>
      </c>
      <c r="O312" s="2" t="s">
        <v>48</v>
      </c>
      <c r="P312" s="7">
        <f>SUMIFS(Tabla_cocina[Ganancia Bruta],Tabla_cocina[Numero de Orden],Tabla_Sala[[#This Row],[Número de Orden]])</f>
        <v>138</v>
      </c>
      <c r="Q312" s="7">
        <f>Tabla_Sala[[#This Row],[Propina]]+Tabla_Sala[[#This Row],[Monto Total de la Cuenta]]</f>
        <v>149.47</v>
      </c>
      <c r="R312" t="str">
        <f t="shared" si="7"/>
        <v>Plato_10,  Plato_2</v>
      </c>
      <c r="S312" s="2" t="s">
        <v>61</v>
      </c>
      <c r="T312" s="2" t="s">
        <v>25</v>
      </c>
      <c r="U312" s="2" t="s">
        <v>79</v>
      </c>
      <c r="X312" t="str" cm="1">
        <f t="array" ref="X312">_xlfn.CONCAT(_xlfn._xlws.FILTER(Tabla_cocina[Nombre del Plato], Tabla_cocina[Numero de Orden]=Tabla_Sala[[#This Row],[Número de Orden]]), "")</f>
        <v>Plato_10Plato_2</v>
      </c>
      <c r="Y312" s="18" t="b">
        <f>IF(Tabla_Sala[[#This Row],[Tiempo de Degustacion]]&gt;0,TRUE,FALSE)</f>
        <v>1</v>
      </c>
    </row>
    <row r="313" spans="1:25" x14ac:dyDescent="0.3">
      <c r="A313" s="2">
        <v>311</v>
      </c>
      <c r="B313" s="2">
        <v>6</v>
      </c>
      <c r="C313" s="2" t="s">
        <v>384</v>
      </c>
      <c r="D313" s="4">
        <v>4</v>
      </c>
      <c r="E313" s="15">
        <f>Tabla_Sala[[#This Row],[Hora de Salida]]</f>
        <v>45019.113194444442</v>
      </c>
      <c r="F313" s="16">
        <v>45019.069444444445</v>
      </c>
      <c r="G313" s="16">
        <v>45019.113194444442</v>
      </c>
      <c r="H313" s="16">
        <f>IF(Tabla_Sala[[#This Row],[Estado de la Mesa]]="Ocupada",(Tabla_Sala[[#This Row],[Hora de Salida]]-Tabla_Sala[[#This Row],[Hora de Llegada]]) + 15/1440, Tabla_Sala[[#This Row],[Hora de Salida]]-Tabla_Sala[[#This Row],[Hora de Llegada]])</f>
        <v>5.4166666663756281E-2</v>
      </c>
      <c r="I313" s="16">
        <f>SUMIFS(Tabla_cocina[minutos preparacion],Tabla_cocina[Numero de Orden],Tabla_Sala[[#This Row],[Número de Orden]])</f>
        <v>5.1388888888888887E-2</v>
      </c>
      <c r="J313" s="16">
        <f>IF(Tabla_Sala[[#This Row],[Tiempo de Permanencia]]-Tabla_Sala[[#This Row],[Tiempo Preparacion]] &gt; 0, Tabla_Sala[[#This Row],[Tiempo de Permanencia]]-Tabla_Sala[[#This Row],[Tiempo Preparacion]], 0)</f>
        <v>2.7777777748673946E-3</v>
      </c>
      <c r="K313" s="2" t="s">
        <v>109</v>
      </c>
      <c r="L313" s="2" t="s">
        <v>44</v>
      </c>
      <c r="M313" s="2" t="s">
        <v>45</v>
      </c>
      <c r="N313" s="5">
        <v>39.270000000000003</v>
      </c>
      <c r="O313" s="2" t="s">
        <v>55</v>
      </c>
      <c r="P313" s="7">
        <f>SUMIFS(Tabla_cocina[Ganancia Bruta],Tabla_cocina[Numero de Orden],Tabla_Sala[[#This Row],[Número de Orden]])</f>
        <v>53</v>
      </c>
      <c r="Q313" s="7">
        <f>Tabla_Sala[[#This Row],[Propina]]+Tabla_Sala[[#This Row],[Monto Total de la Cuenta]]</f>
        <v>92.27000000000001</v>
      </c>
      <c r="R313" t="str">
        <f t="shared" si="7"/>
        <v>Plato_7,  Plato_9</v>
      </c>
      <c r="S313" s="2" t="s">
        <v>52</v>
      </c>
      <c r="T313" s="2" t="s">
        <v>5</v>
      </c>
      <c r="U313" s="2" t="s">
        <v>75</v>
      </c>
      <c r="X313" t="str" cm="1">
        <f t="array" ref="X313">_xlfn.CONCAT(_xlfn._xlws.FILTER(Tabla_cocina[Nombre del Plato], Tabla_cocina[Numero de Orden]=Tabla_Sala[[#This Row],[Número de Orden]]), "")</f>
        <v>Plato_7Plato_9</v>
      </c>
      <c r="Y313" s="18" t="b">
        <f>IF(Tabla_Sala[[#This Row],[Tiempo de Degustacion]]&gt;0,TRUE,FALSE)</f>
        <v>1</v>
      </c>
    </row>
    <row r="314" spans="1:25" x14ac:dyDescent="0.3">
      <c r="A314" s="2">
        <v>312</v>
      </c>
      <c r="B314" s="2">
        <v>2</v>
      </c>
      <c r="C314" s="2" t="s">
        <v>385</v>
      </c>
      <c r="D314" s="4">
        <v>4</v>
      </c>
      <c r="E314" s="15">
        <f>Tabla_Sala[[#This Row],[Hora de Salida]]</f>
        <v>45019.258333333331</v>
      </c>
      <c r="F314" s="16">
        <v>45019.129861111112</v>
      </c>
      <c r="G314" s="16">
        <v>45019.258333333331</v>
      </c>
      <c r="H314" s="16">
        <f>IF(Tabla_Sala[[#This Row],[Estado de la Mesa]]="Ocupada",(Tabla_Sala[[#This Row],[Hora de Salida]]-Tabla_Sala[[#This Row],[Hora de Llegada]]) + 15/1440, Tabla_Sala[[#This Row],[Hora de Salida]]-Tabla_Sala[[#This Row],[Hora de Llegada]])</f>
        <v>0.12847222221898846</v>
      </c>
      <c r="I314" s="16">
        <f>SUMIFS(Tabla_cocina[minutos preparacion],Tabla_cocina[Numero de Orden],Tabla_Sala[[#This Row],[Número de Orden]])</f>
        <v>3.8194444444444448E-2</v>
      </c>
      <c r="J314" s="16">
        <f>IF(Tabla_Sala[[#This Row],[Tiempo de Permanencia]]-Tabla_Sala[[#This Row],[Tiempo Preparacion]] &gt; 0, Tabla_Sala[[#This Row],[Tiempo de Permanencia]]-Tabla_Sala[[#This Row],[Tiempo Preparacion]], 0)</f>
        <v>9.0277777774544016E-2</v>
      </c>
      <c r="K314" s="2" t="s">
        <v>109</v>
      </c>
      <c r="L314" s="2" t="s">
        <v>40</v>
      </c>
      <c r="M314" s="2" t="s">
        <v>47</v>
      </c>
      <c r="N314" s="5">
        <v>30.89</v>
      </c>
      <c r="O314" s="2" t="s">
        <v>42</v>
      </c>
      <c r="P314" s="7">
        <f>SUMIFS(Tabla_cocina[Ganancia Bruta],Tabla_cocina[Numero de Orden],Tabla_Sala[[#This Row],[Número de Orden]])</f>
        <v>134</v>
      </c>
      <c r="Q314" s="7">
        <f>Tabla_Sala[[#This Row],[Propina]]+Tabla_Sala[[#This Row],[Monto Total de la Cuenta]]</f>
        <v>164.89</v>
      </c>
      <c r="R314" t="str">
        <f t="shared" si="7"/>
        <v>Plato_15,  Plato_8</v>
      </c>
      <c r="S314" s="2" t="s">
        <v>61</v>
      </c>
      <c r="T314" s="2" t="s">
        <v>18</v>
      </c>
      <c r="U314" s="2" t="s">
        <v>62</v>
      </c>
      <c r="X314" t="str" cm="1">
        <f t="array" ref="X314">_xlfn.CONCAT(_xlfn._xlws.FILTER(Tabla_cocina[Nombre del Plato], Tabla_cocina[Numero de Orden]=Tabla_Sala[[#This Row],[Número de Orden]]), "")</f>
        <v>Plato_15Plato_8</v>
      </c>
      <c r="Y314" s="18" t="b">
        <f>IF(Tabla_Sala[[#This Row],[Tiempo de Degustacion]]&gt;0,TRUE,FALSE)</f>
        <v>1</v>
      </c>
    </row>
    <row r="315" spans="1:25" x14ac:dyDescent="0.3">
      <c r="A315" s="2">
        <v>313</v>
      </c>
      <c r="B315" s="2">
        <v>10</v>
      </c>
      <c r="C315" s="2" t="s">
        <v>120</v>
      </c>
      <c r="D315" s="4">
        <v>3</v>
      </c>
      <c r="E315" s="15">
        <f>Tabla_Sala[[#This Row],[Hora de Salida]]</f>
        <v>45019.240277777775</v>
      </c>
      <c r="F315" s="16">
        <v>45019.099305555559</v>
      </c>
      <c r="G315" s="16">
        <v>45019.240277777775</v>
      </c>
      <c r="H315" s="16">
        <f>IF(Tabla_Sala[[#This Row],[Estado de la Mesa]]="Ocupada",(Tabla_Sala[[#This Row],[Hora de Salida]]-Tabla_Sala[[#This Row],[Hora de Llegada]]) + 15/1440, Tabla_Sala[[#This Row],[Hora de Salida]]-Tabla_Sala[[#This Row],[Hora de Llegada]])</f>
        <v>0.14097222221607808</v>
      </c>
      <c r="I315" s="16">
        <f>SUMIFS(Tabla_cocina[minutos preparacion],Tabla_cocina[Numero de Orden],Tabla_Sala[[#This Row],[Número de Orden]])</f>
        <v>7.3611111111111113E-2</v>
      </c>
      <c r="J315" s="16">
        <f>IF(Tabla_Sala[[#This Row],[Tiempo de Permanencia]]-Tabla_Sala[[#This Row],[Tiempo Preparacion]] &gt; 0, Tabla_Sala[[#This Row],[Tiempo de Permanencia]]-Tabla_Sala[[#This Row],[Tiempo Preparacion]], 0)</f>
        <v>6.7361111104966967E-2</v>
      </c>
      <c r="K315" s="2" t="s">
        <v>111</v>
      </c>
      <c r="L315" s="2" t="s">
        <v>44</v>
      </c>
      <c r="M315" s="2" t="s">
        <v>41</v>
      </c>
      <c r="N315" s="5">
        <v>43.14</v>
      </c>
      <c r="O315" s="2" t="s">
        <v>42</v>
      </c>
      <c r="P315" s="7">
        <f>SUMIFS(Tabla_cocina[Ganancia Bruta],Tabla_cocina[Numero de Orden],Tabla_Sala[[#This Row],[Número de Orden]])</f>
        <v>232</v>
      </c>
      <c r="Q315" s="7">
        <f>Tabla_Sala[[#This Row],[Propina]]+Tabla_Sala[[#This Row],[Monto Total de la Cuenta]]</f>
        <v>275.14</v>
      </c>
      <c r="R315" t="str">
        <f t="shared" si="7"/>
        <v>Plato_12,  Plato_17,  Plato_19,  Plato_7</v>
      </c>
      <c r="S315" s="2" t="s">
        <v>43</v>
      </c>
      <c r="T315" s="2" t="s">
        <v>16</v>
      </c>
      <c r="U315" s="2" t="s">
        <v>50</v>
      </c>
      <c r="V315" s="2" t="s">
        <v>51</v>
      </c>
      <c r="W315" s="2" t="s">
        <v>59</v>
      </c>
      <c r="X315" t="str" cm="1">
        <f t="array" ref="X315">_xlfn.CONCAT(_xlfn._xlws.FILTER(Tabla_cocina[Nombre del Plato], Tabla_cocina[Numero de Orden]=Tabla_Sala[[#This Row],[Número de Orden]]), "")</f>
        <v>Plato_12Plato_17Plato_19Plato_7</v>
      </c>
      <c r="Y315" s="18" t="b">
        <f>IF(Tabla_Sala[[#This Row],[Tiempo de Degustacion]]&gt;0,TRUE,FALSE)</f>
        <v>1</v>
      </c>
    </row>
    <row r="316" spans="1:25" x14ac:dyDescent="0.3">
      <c r="A316" s="2">
        <v>314</v>
      </c>
      <c r="B316" s="2">
        <v>20</v>
      </c>
      <c r="C316" s="2" t="s">
        <v>386</v>
      </c>
      <c r="D316" s="4">
        <v>5</v>
      </c>
      <c r="E316" s="15">
        <f>Tabla_Sala[[#This Row],[Hora de Salida]]</f>
        <v>45019.161805555559</v>
      </c>
      <c r="F316" s="16">
        <v>45019.031944444447</v>
      </c>
      <c r="G316" s="16">
        <v>45019.161805555559</v>
      </c>
      <c r="H316" s="16">
        <f>IF(Tabla_Sala[[#This Row],[Estado de la Mesa]]="Ocupada",(Tabla_Sala[[#This Row],[Hora de Salida]]-Tabla_Sala[[#This Row],[Hora de Llegada]]) + 15/1440, Tabla_Sala[[#This Row],[Hora de Salida]]-Tabla_Sala[[#This Row],[Hora de Llegada]])</f>
        <v>0.14027777777907127</v>
      </c>
      <c r="I316" s="16">
        <f>SUMIFS(Tabla_cocina[minutos preparacion],Tabla_cocina[Numero de Orden],Tabla_Sala[[#This Row],[Número de Orden]])</f>
        <v>3.472222222222222E-3</v>
      </c>
      <c r="J316" s="16">
        <f>IF(Tabla_Sala[[#This Row],[Tiempo de Permanencia]]-Tabla_Sala[[#This Row],[Tiempo Preparacion]] &gt; 0, Tabla_Sala[[#This Row],[Tiempo de Permanencia]]-Tabla_Sala[[#This Row],[Tiempo Preparacion]], 0)</f>
        <v>0.13680555555684906</v>
      </c>
      <c r="K316" s="2" t="s">
        <v>117</v>
      </c>
      <c r="L316" s="2" t="s">
        <v>40</v>
      </c>
      <c r="M316" s="2" t="s">
        <v>41</v>
      </c>
      <c r="N316" s="5">
        <v>32.18</v>
      </c>
      <c r="O316" s="2" t="s">
        <v>55</v>
      </c>
      <c r="P316" s="7">
        <f>SUMIFS(Tabla_cocina[Ganancia Bruta],Tabla_cocina[Numero de Orden],Tabla_Sala[[#This Row],[Número de Orden]])</f>
        <v>27</v>
      </c>
      <c r="Q316" s="7">
        <f>Tabla_Sala[[#This Row],[Propina]]+Tabla_Sala[[#This Row],[Monto Total de la Cuenta]]</f>
        <v>59.18</v>
      </c>
      <c r="R316" t="str">
        <f t="shared" si="7"/>
        <v>Plato_6</v>
      </c>
      <c r="S316" s="2" t="s">
        <v>70</v>
      </c>
      <c r="T316" s="2" t="s">
        <v>10</v>
      </c>
      <c r="U316" s="2"/>
      <c r="X316" t="str" cm="1">
        <f t="array" ref="X316">_xlfn.CONCAT(_xlfn._xlws.FILTER(Tabla_cocina[Nombre del Plato], Tabla_cocina[Numero de Orden]=Tabla_Sala[[#This Row],[Número de Orden]]), "")</f>
        <v>Plato_6</v>
      </c>
      <c r="Y316" s="18" t="b">
        <f>IF(Tabla_Sala[[#This Row],[Tiempo de Degustacion]]&gt;0,TRUE,FALSE)</f>
        <v>1</v>
      </c>
    </row>
    <row r="317" spans="1:25" x14ac:dyDescent="0.3">
      <c r="A317" s="2">
        <v>315</v>
      </c>
      <c r="B317" s="2">
        <v>14</v>
      </c>
      <c r="C317" s="2" t="s">
        <v>387</v>
      </c>
      <c r="D317" s="4">
        <v>1</v>
      </c>
      <c r="E317" s="15">
        <f>Tabla_Sala[[#This Row],[Hora de Salida]]</f>
        <v>45019.145138888889</v>
      </c>
      <c r="F317" s="16">
        <v>45019.008333333331</v>
      </c>
      <c r="G317" s="16">
        <v>45019.145138888889</v>
      </c>
      <c r="H317" s="16">
        <f>IF(Tabla_Sala[[#This Row],[Estado de la Mesa]]="Ocupada",(Tabla_Sala[[#This Row],[Hora de Salida]]-Tabla_Sala[[#This Row],[Hora de Llegada]]) + 15/1440, Tabla_Sala[[#This Row],[Hora de Salida]]-Tabla_Sala[[#This Row],[Hora de Llegada]])</f>
        <v>0.1368055555576575</v>
      </c>
      <c r="I317" s="16">
        <f>SUMIFS(Tabla_cocina[minutos preparacion],Tabla_cocina[Numero de Orden],Tabla_Sala[[#This Row],[Número de Orden]])</f>
        <v>8.7499999999999994E-2</v>
      </c>
      <c r="J317" s="16">
        <f>IF(Tabla_Sala[[#This Row],[Tiempo de Permanencia]]-Tabla_Sala[[#This Row],[Tiempo Preparacion]] &gt; 0, Tabla_Sala[[#This Row],[Tiempo de Permanencia]]-Tabla_Sala[[#This Row],[Tiempo Preparacion]], 0)</f>
        <v>4.9305555557657504E-2</v>
      </c>
      <c r="K317" s="2" t="s">
        <v>113</v>
      </c>
      <c r="L317" s="2" t="s">
        <v>40</v>
      </c>
      <c r="M317" s="2" t="s">
        <v>47</v>
      </c>
      <c r="N317" s="5">
        <v>20.6</v>
      </c>
      <c r="O317" s="2" t="s">
        <v>48</v>
      </c>
      <c r="P317" s="7">
        <f>SUMIFS(Tabla_cocina[Ganancia Bruta],Tabla_cocina[Numero de Orden],Tabla_Sala[[#This Row],[Número de Orden]])</f>
        <v>161</v>
      </c>
      <c r="Q317" s="7">
        <f>Tabla_Sala[[#This Row],[Propina]]+Tabla_Sala[[#This Row],[Monto Total de la Cuenta]]</f>
        <v>181.6</v>
      </c>
      <c r="R317" t="str">
        <f t="shared" si="7"/>
        <v>Plato_1,  Plato_16,  Plato_9,  Plato_13</v>
      </c>
      <c r="S317" s="2" t="s">
        <v>70</v>
      </c>
      <c r="T317" s="2" t="s">
        <v>26</v>
      </c>
      <c r="U317" s="2" t="s">
        <v>57</v>
      </c>
      <c r="V317" s="2" t="s">
        <v>75</v>
      </c>
      <c r="W317" s="2" t="s">
        <v>65</v>
      </c>
      <c r="X317" t="str" cm="1">
        <f t="array" ref="X317">_xlfn.CONCAT(_xlfn._xlws.FILTER(Tabla_cocina[Nombre del Plato], Tabla_cocina[Numero de Orden]=Tabla_Sala[[#This Row],[Número de Orden]]), "")</f>
        <v>Plato_1Plato_16Plato_9Plato_13</v>
      </c>
      <c r="Y317" s="18" t="b">
        <f>IF(Tabla_Sala[[#This Row],[Tiempo de Degustacion]]&gt;0,TRUE,FALSE)</f>
        <v>1</v>
      </c>
    </row>
    <row r="318" spans="1:25" x14ac:dyDescent="0.3">
      <c r="A318" s="2">
        <v>316</v>
      </c>
      <c r="B318" s="2">
        <v>2</v>
      </c>
      <c r="C318" s="2" t="s">
        <v>388</v>
      </c>
      <c r="D318" s="4">
        <v>2</v>
      </c>
      <c r="E318" s="15">
        <f>Tabla_Sala[[#This Row],[Hora de Salida]]</f>
        <v>45019.230555555558</v>
      </c>
      <c r="F318" s="16">
        <v>45019.068055555559</v>
      </c>
      <c r="G318" s="16">
        <v>45019.230555555558</v>
      </c>
      <c r="H318" s="16">
        <f>IF(Tabla_Sala[[#This Row],[Estado de la Mesa]]="Ocupada",(Tabla_Sala[[#This Row],[Hora de Salida]]-Tabla_Sala[[#This Row],[Hora de Llegada]]) + 15/1440, Tabla_Sala[[#This Row],[Hora de Salida]]-Tabla_Sala[[#This Row],[Hora de Llegada]])</f>
        <v>0.16249999999854481</v>
      </c>
      <c r="I318" s="16">
        <f>SUMIFS(Tabla_cocina[minutos preparacion],Tabla_cocina[Numero de Orden],Tabla_Sala[[#This Row],[Número de Orden]])</f>
        <v>0.10972222222222221</v>
      </c>
      <c r="J318" s="16">
        <f>IF(Tabla_Sala[[#This Row],[Tiempo de Permanencia]]-Tabla_Sala[[#This Row],[Tiempo Preparacion]] &gt; 0, Tabla_Sala[[#This Row],[Tiempo de Permanencia]]-Tabla_Sala[[#This Row],[Tiempo Preparacion]], 0)</f>
        <v>5.2777777776322601E-2</v>
      </c>
      <c r="K318" s="2" t="s">
        <v>115</v>
      </c>
      <c r="L318" s="2" t="s">
        <v>44</v>
      </c>
      <c r="M318" s="2" t="s">
        <v>47</v>
      </c>
      <c r="N318" s="5">
        <v>31.13</v>
      </c>
      <c r="O318" s="2" t="s">
        <v>42</v>
      </c>
      <c r="P318" s="7">
        <f>SUMIFS(Tabla_cocina[Ganancia Bruta],Tabla_cocina[Numero de Orden],Tabla_Sala[[#This Row],[Número de Orden]])</f>
        <v>160</v>
      </c>
      <c r="Q318" s="7">
        <f>Tabla_Sala[[#This Row],[Propina]]+Tabla_Sala[[#This Row],[Monto Total de la Cuenta]]</f>
        <v>191.13</v>
      </c>
      <c r="R318" t="str">
        <f t="shared" si="7"/>
        <v>Plato_4,  Plato_13,  Plato_6,  Plato_20</v>
      </c>
      <c r="S318" s="2" t="s">
        <v>53</v>
      </c>
      <c r="T318" s="2" t="s">
        <v>24</v>
      </c>
      <c r="U318" s="2" t="s">
        <v>65</v>
      </c>
      <c r="V318" s="2" t="s">
        <v>77</v>
      </c>
      <c r="W318" s="2" t="s">
        <v>68</v>
      </c>
      <c r="X318" t="str" cm="1">
        <f t="array" ref="X318">_xlfn.CONCAT(_xlfn._xlws.FILTER(Tabla_cocina[Nombre del Plato], Tabla_cocina[Numero de Orden]=Tabla_Sala[[#This Row],[Número de Orden]]), "")</f>
        <v>Plato_4Plato_13Plato_6Plato_20</v>
      </c>
      <c r="Y318" s="18" t="b">
        <f>IF(Tabla_Sala[[#This Row],[Tiempo de Degustacion]]&gt;0,TRUE,FALSE)</f>
        <v>1</v>
      </c>
    </row>
    <row r="319" spans="1:25" x14ac:dyDescent="0.3">
      <c r="A319" s="2">
        <v>317</v>
      </c>
      <c r="B319" s="2">
        <v>17</v>
      </c>
      <c r="C319" s="2" t="s">
        <v>180</v>
      </c>
      <c r="D319" s="4">
        <v>2</v>
      </c>
      <c r="E319" s="15">
        <f>Tabla_Sala[[#This Row],[Hora de Salida]]</f>
        <v>45019.261111111111</v>
      </c>
      <c r="F319" s="16">
        <v>45019.100694444445</v>
      </c>
      <c r="G319" s="16">
        <v>45019.261111111111</v>
      </c>
      <c r="H319" s="16">
        <f>IF(Tabla_Sala[[#This Row],[Estado de la Mesa]]="Ocupada",(Tabla_Sala[[#This Row],[Hora de Salida]]-Tabla_Sala[[#This Row],[Hora de Llegada]]) + 15/1440, Tabla_Sala[[#This Row],[Hora de Salida]]-Tabla_Sala[[#This Row],[Hora de Llegada]])</f>
        <v>0.16041666666569654</v>
      </c>
      <c r="I319" s="16">
        <f>SUMIFS(Tabla_cocina[minutos preparacion],Tabla_cocina[Numero de Orden],Tabla_Sala[[#This Row],[Número de Orden]])</f>
        <v>6.1111111111111109E-2</v>
      </c>
      <c r="J319" s="16">
        <f>IF(Tabla_Sala[[#This Row],[Tiempo de Permanencia]]-Tabla_Sala[[#This Row],[Tiempo Preparacion]] &gt; 0, Tabla_Sala[[#This Row],[Tiempo de Permanencia]]-Tabla_Sala[[#This Row],[Tiempo Preparacion]], 0)</f>
        <v>9.9305555554585423E-2</v>
      </c>
      <c r="K319" s="2" t="s">
        <v>113</v>
      </c>
      <c r="L319" s="2" t="s">
        <v>44</v>
      </c>
      <c r="M319" s="2" t="s">
        <v>45</v>
      </c>
      <c r="N319" s="5">
        <v>24.55</v>
      </c>
      <c r="O319" s="2" t="s">
        <v>48</v>
      </c>
      <c r="P319" s="7">
        <f>SUMIFS(Tabla_cocina[Ganancia Bruta],Tabla_cocina[Numero de Orden],Tabla_Sala[[#This Row],[Número de Orden]])</f>
        <v>178</v>
      </c>
      <c r="Q319" s="7">
        <f>Tabla_Sala[[#This Row],[Propina]]+Tabla_Sala[[#This Row],[Monto Total de la Cuenta]]</f>
        <v>202.55</v>
      </c>
      <c r="R319" t="str">
        <f t="shared" si="7"/>
        <v>Plato_5,  Plato_18,  Plato_15</v>
      </c>
      <c r="S319" s="2" t="s">
        <v>61</v>
      </c>
      <c r="T319" s="2" t="s">
        <v>19</v>
      </c>
      <c r="U319" s="2" t="s">
        <v>74</v>
      </c>
      <c r="V319" s="2" t="s">
        <v>73</v>
      </c>
      <c r="X319" t="str" cm="1">
        <f t="array" ref="X319">_xlfn.CONCAT(_xlfn._xlws.FILTER(Tabla_cocina[Nombre del Plato], Tabla_cocina[Numero de Orden]=Tabla_Sala[[#This Row],[Número de Orden]]), "")</f>
        <v>Plato_5Plato_18Plato_15</v>
      </c>
      <c r="Y319" s="18" t="b">
        <f>IF(Tabla_Sala[[#This Row],[Tiempo de Degustacion]]&gt;0,TRUE,FALSE)</f>
        <v>1</v>
      </c>
    </row>
    <row r="320" spans="1:25" x14ac:dyDescent="0.3">
      <c r="A320" s="2">
        <v>318</v>
      </c>
      <c r="B320" s="2">
        <v>13</v>
      </c>
      <c r="C320" s="2" t="s">
        <v>389</v>
      </c>
      <c r="D320" s="4">
        <v>3</v>
      </c>
      <c r="E320" s="15">
        <f>Tabla_Sala[[#This Row],[Hora de Salida]]</f>
        <v>45019.214583333334</v>
      </c>
      <c r="F320" s="16">
        <v>45019.147916666669</v>
      </c>
      <c r="G320" s="16">
        <v>45019.214583333334</v>
      </c>
      <c r="H320" s="16">
        <f>IF(Tabla_Sala[[#This Row],[Estado de la Mesa]]="Ocupada",(Tabla_Sala[[#This Row],[Hora de Salida]]-Tabla_Sala[[#This Row],[Hora de Llegada]]) + 15/1440, Tabla_Sala[[#This Row],[Hora de Salida]]-Tabla_Sala[[#This Row],[Hora de Llegada]])</f>
        <v>6.6666666665696539E-2</v>
      </c>
      <c r="I320" s="16">
        <f>SUMIFS(Tabla_cocina[minutos preparacion],Tabla_cocina[Numero de Orden],Tabla_Sala[[#This Row],[Número de Orden]])</f>
        <v>2.7083333333333334E-2</v>
      </c>
      <c r="J320" s="16">
        <f>IF(Tabla_Sala[[#This Row],[Tiempo de Permanencia]]-Tabla_Sala[[#This Row],[Tiempo Preparacion]] &gt; 0, Tabla_Sala[[#This Row],[Tiempo de Permanencia]]-Tabla_Sala[[#This Row],[Tiempo Preparacion]], 0)</f>
        <v>3.9583333332363205E-2</v>
      </c>
      <c r="K320" s="2" t="s">
        <v>109</v>
      </c>
      <c r="L320" s="2" t="s">
        <v>54</v>
      </c>
      <c r="M320" s="2" t="s">
        <v>47</v>
      </c>
      <c r="N320" s="5">
        <v>10.08</v>
      </c>
      <c r="O320" s="2" t="s">
        <v>42</v>
      </c>
      <c r="P320" s="7">
        <f>SUMIFS(Tabla_cocina[Ganancia Bruta],Tabla_cocina[Numero de Orden],Tabla_Sala[[#This Row],[Número de Orden]])</f>
        <v>29</v>
      </c>
      <c r="Q320" s="7">
        <f>Tabla_Sala[[#This Row],[Propina]]+Tabla_Sala[[#This Row],[Monto Total de la Cuenta]]</f>
        <v>39.08</v>
      </c>
      <c r="R320" t="str">
        <f t="shared" si="7"/>
        <v>Plato_9</v>
      </c>
      <c r="S320" s="2" t="s">
        <v>56</v>
      </c>
      <c r="T320" s="2" t="s">
        <v>13</v>
      </c>
      <c r="U320" s="2"/>
      <c r="X320" t="str" cm="1">
        <f t="array" ref="X320">_xlfn.CONCAT(_xlfn._xlws.FILTER(Tabla_cocina[Nombre del Plato], Tabla_cocina[Numero de Orden]=Tabla_Sala[[#This Row],[Número de Orden]]), "")</f>
        <v>Plato_9</v>
      </c>
      <c r="Y320" s="18" t="b">
        <f>IF(Tabla_Sala[[#This Row],[Tiempo de Degustacion]]&gt;0,TRUE,FALSE)</f>
        <v>1</v>
      </c>
    </row>
    <row r="321" spans="1:25" x14ac:dyDescent="0.3">
      <c r="A321" s="2">
        <v>319</v>
      </c>
      <c r="B321" s="2">
        <v>1</v>
      </c>
      <c r="C321" s="2" t="s">
        <v>390</v>
      </c>
      <c r="D321" s="4">
        <v>1</v>
      </c>
      <c r="E321" s="15">
        <f>Tabla_Sala[[#This Row],[Hora de Salida]]</f>
        <v>45019.165972222225</v>
      </c>
      <c r="F321" s="16">
        <v>45019.033333333333</v>
      </c>
      <c r="G321" s="16">
        <v>45019.165972222225</v>
      </c>
      <c r="H321" s="16">
        <f>IF(Tabla_Sala[[#This Row],[Estado de la Mesa]]="Ocupada",(Tabla_Sala[[#This Row],[Hora de Salida]]-Tabla_Sala[[#This Row],[Hora de Llegada]]) + 15/1440, Tabla_Sala[[#This Row],[Hora de Salida]]-Tabla_Sala[[#This Row],[Hora de Llegada]])</f>
        <v>0.13263888889196096</v>
      </c>
      <c r="I321" s="16">
        <f>SUMIFS(Tabla_cocina[minutos preparacion],Tabla_cocina[Numero de Orden],Tabla_Sala[[#This Row],[Número de Orden]])</f>
        <v>8.7500000000000008E-2</v>
      </c>
      <c r="J321" s="16">
        <f>IF(Tabla_Sala[[#This Row],[Tiempo de Permanencia]]-Tabla_Sala[[#This Row],[Tiempo Preparacion]] &gt; 0, Tabla_Sala[[#This Row],[Tiempo de Permanencia]]-Tabla_Sala[[#This Row],[Tiempo Preparacion]], 0)</f>
        <v>4.5138888891960952E-2</v>
      </c>
      <c r="K321" s="2" t="s">
        <v>111</v>
      </c>
      <c r="L321" s="2" t="s">
        <v>40</v>
      </c>
      <c r="M321" s="2" t="s">
        <v>45</v>
      </c>
      <c r="N321" s="5">
        <v>30.05</v>
      </c>
      <c r="O321" s="2" t="s">
        <v>48</v>
      </c>
      <c r="P321" s="7">
        <f>SUMIFS(Tabla_cocina[Ganancia Bruta],Tabla_cocina[Numero de Orden],Tabla_Sala[[#This Row],[Número de Orden]])</f>
        <v>268</v>
      </c>
      <c r="Q321" s="7">
        <f>Tabla_Sala[[#This Row],[Propina]]+Tabla_Sala[[#This Row],[Monto Total de la Cuenta]]</f>
        <v>298.05</v>
      </c>
      <c r="R321" t="str">
        <f t="shared" si="7"/>
        <v>Plato_15,  Plato_8,  Plato_20,  Plato_17</v>
      </c>
      <c r="S321" s="2" t="s">
        <v>58</v>
      </c>
      <c r="T321" s="2" t="s">
        <v>18</v>
      </c>
      <c r="U321" s="2" t="s">
        <v>62</v>
      </c>
      <c r="V321" s="2" t="s">
        <v>68</v>
      </c>
      <c r="W321" s="2" t="s">
        <v>50</v>
      </c>
      <c r="X321" t="str" cm="1">
        <f t="array" ref="X321">_xlfn.CONCAT(_xlfn._xlws.FILTER(Tabla_cocina[Nombre del Plato], Tabla_cocina[Numero de Orden]=Tabla_Sala[[#This Row],[Número de Orden]]), "")</f>
        <v>Plato_15Plato_8Plato_20Plato_17</v>
      </c>
      <c r="Y321" s="18" t="b">
        <f>IF(Tabla_Sala[[#This Row],[Tiempo de Degustacion]]&gt;0,TRUE,FALSE)</f>
        <v>1</v>
      </c>
    </row>
    <row r="322" spans="1:25" x14ac:dyDescent="0.3">
      <c r="A322" s="2">
        <v>320</v>
      </c>
      <c r="B322" s="2">
        <v>9</v>
      </c>
      <c r="C322" s="2" t="s">
        <v>391</v>
      </c>
      <c r="D322" s="4">
        <v>1</v>
      </c>
      <c r="E322" s="15">
        <f>Tabla_Sala[[#This Row],[Hora de Salida]]</f>
        <v>45019.178472222222</v>
      </c>
      <c r="F322" s="16">
        <v>45019.0625</v>
      </c>
      <c r="G322" s="16">
        <v>45019.178472222222</v>
      </c>
      <c r="H322" s="16">
        <f>IF(Tabla_Sala[[#This Row],[Estado de la Mesa]]="Ocupada",(Tabla_Sala[[#This Row],[Hora de Salida]]-Tabla_Sala[[#This Row],[Hora de Llegada]]) + 15/1440, Tabla_Sala[[#This Row],[Hora de Salida]]-Tabla_Sala[[#This Row],[Hora de Llegada]])</f>
        <v>0.11597222222189885</v>
      </c>
      <c r="I322" s="16">
        <f>SUMIFS(Tabla_cocina[minutos preparacion],Tabla_cocina[Numero de Orden],Tabla_Sala[[#This Row],[Número de Orden]])</f>
        <v>9.0277777777777776E-2</v>
      </c>
      <c r="J322" s="16">
        <f>IF(Tabla_Sala[[#This Row],[Tiempo de Permanencia]]-Tabla_Sala[[#This Row],[Tiempo Preparacion]] &gt; 0, Tabla_Sala[[#This Row],[Tiempo de Permanencia]]-Tabla_Sala[[#This Row],[Tiempo Preparacion]], 0)</f>
        <v>2.569444444412107E-2</v>
      </c>
      <c r="K322" s="2" t="s">
        <v>109</v>
      </c>
      <c r="L322" s="2" t="s">
        <v>40</v>
      </c>
      <c r="M322" s="2" t="s">
        <v>41</v>
      </c>
      <c r="N322" s="5">
        <v>44.02</v>
      </c>
      <c r="O322" s="2" t="s">
        <v>42</v>
      </c>
      <c r="P322" s="7">
        <f>SUMIFS(Tabla_cocina[Ganancia Bruta],Tabla_cocina[Numero de Orden],Tabla_Sala[[#This Row],[Número de Orden]])</f>
        <v>98</v>
      </c>
      <c r="Q322" s="7">
        <f>Tabla_Sala[[#This Row],[Propina]]+Tabla_Sala[[#This Row],[Monto Total de la Cuenta]]</f>
        <v>142.02000000000001</v>
      </c>
      <c r="R322" t="str">
        <f t="shared" si="7"/>
        <v>Plato_13,  Plato_5,  Plato_18</v>
      </c>
      <c r="S322" s="2" t="s">
        <v>43</v>
      </c>
      <c r="T322" s="2" t="s">
        <v>23</v>
      </c>
      <c r="U322" s="2" t="s">
        <v>78</v>
      </c>
      <c r="V322" s="2" t="s">
        <v>74</v>
      </c>
      <c r="X322" t="str" cm="1">
        <f t="array" ref="X322">_xlfn.CONCAT(_xlfn._xlws.FILTER(Tabla_cocina[Nombre del Plato], Tabla_cocina[Numero de Orden]=Tabla_Sala[[#This Row],[Número de Orden]]), "")</f>
        <v>Plato_13Plato_5Plato_18</v>
      </c>
      <c r="Y322" s="18" t="b">
        <f>IF(Tabla_Sala[[#This Row],[Tiempo de Degustacion]]&gt;0,TRUE,FALSE)</f>
        <v>1</v>
      </c>
    </row>
    <row r="323" spans="1:25" x14ac:dyDescent="0.3">
      <c r="A323" s="2">
        <v>321</v>
      </c>
      <c r="B323" s="2">
        <v>18</v>
      </c>
      <c r="C323" s="2" t="s">
        <v>392</v>
      </c>
      <c r="D323" s="4">
        <v>5</v>
      </c>
      <c r="E323" s="15">
        <f>Tabla_Sala[[#This Row],[Hora de Salida]]</f>
        <v>45019.179166666669</v>
      </c>
      <c r="F323" s="16">
        <v>45019.086111111108</v>
      </c>
      <c r="G323" s="16">
        <v>45019.179166666669</v>
      </c>
      <c r="H323" s="16">
        <f>IF(Tabla_Sala[[#This Row],[Estado de la Mesa]]="Ocupada",(Tabla_Sala[[#This Row],[Hora de Salida]]-Tabla_Sala[[#This Row],[Hora de Llegada]]) + 15/1440, Tabla_Sala[[#This Row],[Hora de Salida]]-Tabla_Sala[[#This Row],[Hora de Llegada]])</f>
        <v>9.3055555560567882E-2</v>
      </c>
      <c r="I323" s="16">
        <f>SUMIFS(Tabla_cocina[minutos preparacion],Tabla_cocina[Numero de Orden],Tabla_Sala[[#This Row],[Número de Orden]])</f>
        <v>6.5972222222222224E-2</v>
      </c>
      <c r="J323" s="16">
        <f>IF(Tabla_Sala[[#This Row],[Tiempo de Permanencia]]-Tabla_Sala[[#This Row],[Tiempo Preparacion]] &gt; 0, Tabla_Sala[[#This Row],[Tiempo de Permanencia]]-Tabla_Sala[[#This Row],[Tiempo Preparacion]], 0)</f>
        <v>2.7083333338345658E-2</v>
      </c>
      <c r="K323" s="2" t="s">
        <v>111</v>
      </c>
      <c r="L323" s="2" t="s">
        <v>40</v>
      </c>
      <c r="M323" s="2" t="s">
        <v>47</v>
      </c>
      <c r="N323" s="5">
        <v>23.59</v>
      </c>
      <c r="O323" s="2" t="s">
        <v>48</v>
      </c>
      <c r="P323" s="7">
        <f>SUMIFS(Tabla_cocina[Ganancia Bruta],Tabla_cocina[Numero de Orden],Tabla_Sala[[#This Row],[Número de Orden]])</f>
        <v>141</v>
      </c>
      <c r="Q323" s="7">
        <f>Tabla_Sala[[#This Row],[Propina]]+Tabla_Sala[[#This Row],[Monto Total de la Cuenta]]</f>
        <v>164.59</v>
      </c>
      <c r="R323" t="str">
        <f t="shared" ref="R323:R386" si="8">_xlfn.TEXTJOIN(", ",TRUE,T323:W323)</f>
        <v>Plato_16,  Plato_5,  Plato_14</v>
      </c>
      <c r="S323" s="2" t="s">
        <v>56</v>
      </c>
      <c r="T323" s="2" t="s">
        <v>15</v>
      </c>
      <c r="U323" s="2" t="s">
        <v>78</v>
      </c>
      <c r="V323" s="2" t="s">
        <v>64</v>
      </c>
      <c r="X323" t="str" cm="1">
        <f t="array" ref="X323">_xlfn.CONCAT(_xlfn._xlws.FILTER(Tabla_cocina[Nombre del Plato], Tabla_cocina[Numero de Orden]=Tabla_Sala[[#This Row],[Número de Orden]]), "")</f>
        <v>Plato_16Plato_5Plato_14</v>
      </c>
      <c r="Y323" s="18" t="b">
        <f>IF(Tabla_Sala[[#This Row],[Tiempo de Degustacion]]&gt;0,TRUE,FALSE)</f>
        <v>1</v>
      </c>
    </row>
    <row r="324" spans="1:25" x14ac:dyDescent="0.3">
      <c r="A324" s="2">
        <v>322</v>
      </c>
      <c r="B324" s="2">
        <v>12</v>
      </c>
      <c r="C324" s="2" t="s">
        <v>393</v>
      </c>
      <c r="D324" s="4">
        <v>1</v>
      </c>
      <c r="E324" s="15">
        <f>Tabla_Sala[[#This Row],[Hora de Salida]]</f>
        <v>45019.240972222222</v>
      </c>
      <c r="F324" s="16">
        <v>45019.15347222222</v>
      </c>
      <c r="G324" s="16">
        <v>45019.240972222222</v>
      </c>
      <c r="H324" s="16">
        <f>IF(Tabla_Sala[[#This Row],[Estado de la Mesa]]="Ocupada",(Tabla_Sala[[#This Row],[Hora de Salida]]-Tabla_Sala[[#This Row],[Hora de Llegada]]) + 15/1440, Tabla_Sala[[#This Row],[Hora de Salida]]-Tabla_Sala[[#This Row],[Hora de Llegada]])</f>
        <v>9.7916666668121863E-2</v>
      </c>
      <c r="I324" s="16">
        <f>SUMIFS(Tabla_cocina[minutos preparacion],Tabla_cocina[Numero de Orden],Tabla_Sala[[#This Row],[Número de Orden]])</f>
        <v>4.1666666666666664E-2</v>
      </c>
      <c r="J324" s="16">
        <f>IF(Tabla_Sala[[#This Row],[Tiempo de Permanencia]]-Tabla_Sala[[#This Row],[Tiempo Preparacion]] &gt; 0, Tabla_Sala[[#This Row],[Tiempo de Permanencia]]-Tabla_Sala[[#This Row],[Tiempo Preparacion]], 0)</f>
        <v>5.6250000001455198E-2</v>
      </c>
      <c r="K324" s="2" t="s">
        <v>113</v>
      </c>
      <c r="L324" s="2" t="s">
        <v>54</v>
      </c>
      <c r="M324" s="2" t="s">
        <v>47</v>
      </c>
      <c r="N324" s="5">
        <v>24.69</v>
      </c>
      <c r="O324" s="2" t="s">
        <v>55</v>
      </c>
      <c r="P324" s="7">
        <f>SUMIFS(Tabla_cocina[Ganancia Bruta],Tabla_cocina[Numero de Orden],Tabla_Sala[[#This Row],[Número de Orden]])</f>
        <v>85</v>
      </c>
      <c r="Q324" s="7">
        <f>Tabla_Sala[[#This Row],[Propina]]+Tabla_Sala[[#This Row],[Monto Total de la Cuenta]]</f>
        <v>109.69</v>
      </c>
      <c r="R324" t="str">
        <f t="shared" si="8"/>
        <v>Plato_15,  Plato_13</v>
      </c>
      <c r="S324" s="2" t="s">
        <v>66</v>
      </c>
      <c r="T324" s="2" t="s">
        <v>18</v>
      </c>
      <c r="U324" s="2" t="s">
        <v>65</v>
      </c>
      <c r="X324" t="str" cm="1">
        <f t="array" ref="X324">_xlfn.CONCAT(_xlfn._xlws.FILTER(Tabla_cocina[Nombre del Plato], Tabla_cocina[Numero de Orden]=Tabla_Sala[[#This Row],[Número de Orden]]), "")</f>
        <v>Plato_15Plato_13</v>
      </c>
      <c r="Y324" s="18" t="b">
        <f>IF(Tabla_Sala[[#This Row],[Tiempo de Degustacion]]&gt;0,TRUE,FALSE)</f>
        <v>1</v>
      </c>
    </row>
    <row r="325" spans="1:25" x14ac:dyDescent="0.3">
      <c r="A325" s="2">
        <v>323</v>
      </c>
      <c r="B325" s="2">
        <v>8</v>
      </c>
      <c r="C325" s="2" t="s">
        <v>394</v>
      </c>
      <c r="D325" s="4">
        <v>1</v>
      </c>
      <c r="E325" s="15">
        <f>Tabla_Sala[[#This Row],[Hora de Salida]]</f>
        <v>45019.179861111108</v>
      </c>
      <c r="F325" s="16">
        <v>45019.057638888888</v>
      </c>
      <c r="G325" s="16">
        <v>45019.179861111108</v>
      </c>
      <c r="H325" s="16">
        <f>IF(Tabla_Sala[[#This Row],[Estado de la Mesa]]="Ocupada",(Tabla_Sala[[#This Row],[Hora de Salida]]-Tabla_Sala[[#This Row],[Hora de Llegada]]) + 15/1440, Tabla_Sala[[#This Row],[Hora de Salida]]-Tabla_Sala[[#This Row],[Hora de Llegada]])</f>
        <v>0.12222222222044365</v>
      </c>
      <c r="I325" s="16">
        <f>SUMIFS(Tabla_cocina[minutos preparacion],Tabla_cocina[Numero de Orden],Tabla_Sala[[#This Row],[Número de Orden]])</f>
        <v>8.4722222222222213E-2</v>
      </c>
      <c r="J325" s="16">
        <f>IF(Tabla_Sala[[#This Row],[Tiempo de Permanencia]]-Tabla_Sala[[#This Row],[Tiempo Preparacion]] &gt; 0, Tabla_Sala[[#This Row],[Tiempo de Permanencia]]-Tabla_Sala[[#This Row],[Tiempo Preparacion]], 0)</f>
        <v>3.7499999998221442E-2</v>
      </c>
      <c r="K325" s="2" t="s">
        <v>115</v>
      </c>
      <c r="L325" s="2" t="s">
        <v>44</v>
      </c>
      <c r="M325" s="2" t="s">
        <v>45</v>
      </c>
      <c r="N325" s="5">
        <v>44.3</v>
      </c>
      <c r="O325" s="2" t="s">
        <v>48</v>
      </c>
      <c r="P325" s="7">
        <f>SUMIFS(Tabla_cocina[Ganancia Bruta],Tabla_cocina[Numero de Orden],Tabla_Sala[[#This Row],[Número de Orden]])</f>
        <v>208</v>
      </c>
      <c r="Q325" s="7">
        <f>Tabla_Sala[[#This Row],[Propina]]+Tabla_Sala[[#This Row],[Monto Total de la Cuenta]]</f>
        <v>252.3</v>
      </c>
      <c r="R325" t="str">
        <f t="shared" si="8"/>
        <v>Plato_5,  Plato_9,  Plato_7,  Plato_4</v>
      </c>
      <c r="S325" s="2" t="s">
        <v>70</v>
      </c>
      <c r="T325" s="2" t="s">
        <v>19</v>
      </c>
      <c r="U325" s="2" t="s">
        <v>75</v>
      </c>
      <c r="V325" s="2" t="s">
        <v>59</v>
      </c>
      <c r="W325" s="2" t="s">
        <v>67</v>
      </c>
      <c r="X325" t="str" cm="1">
        <f t="array" ref="X325">_xlfn.CONCAT(_xlfn._xlws.FILTER(Tabla_cocina[Nombre del Plato], Tabla_cocina[Numero de Orden]=Tabla_Sala[[#This Row],[Número de Orden]]), "")</f>
        <v>Plato_5Plato_9Plato_7Plato_4</v>
      </c>
      <c r="Y325" s="18" t="b">
        <f>IF(Tabla_Sala[[#This Row],[Tiempo de Degustacion]]&gt;0,TRUE,FALSE)</f>
        <v>1</v>
      </c>
    </row>
    <row r="326" spans="1:25" x14ac:dyDescent="0.3">
      <c r="A326" s="2">
        <v>324</v>
      </c>
      <c r="B326" s="2">
        <v>9</v>
      </c>
      <c r="C326" s="2" t="s">
        <v>395</v>
      </c>
      <c r="D326" s="4">
        <v>6</v>
      </c>
      <c r="E326" s="15">
        <f>Tabla_Sala[[#This Row],[Hora de Salida]]</f>
        <v>45019.07708333333</v>
      </c>
      <c r="F326" s="16">
        <v>45019.029861111114</v>
      </c>
      <c r="G326" s="16">
        <v>45019.07708333333</v>
      </c>
      <c r="H326" s="16">
        <f>IF(Tabla_Sala[[#This Row],[Estado de la Mesa]]="Ocupada",(Tabla_Sala[[#This Row],[Hora de Salida]]-Tabla_Sala[[#This Row],[Hora de Llegada]]) + 15/1440, Tabla_Sala[[#This Row],[Hora de Salida]]-Tabla_Sala[[#This Row],[Hora de Llegada]])</f>
        <v>4.722222221607808E-2</v>
      </c>
      <c r="I326" s="16">
        <f>SUMIFS(Tabla_cocina[minutos preparacion],Tabla_cocina[Numero de Orden],Tabla_Sala[[#This Row],[Número de Orden]])</f>
        <v>6.25E-2</v>
      </c>
      <c r="J326" s="16">
        <f>IF(Tabla_Sala[[#This Row],[Tiempo de Permanencia]]-Tabla_Sala[[#This Row],[Tiempo Preparacion]] &gt; 0, Tabla_Sala[[#This Row],[Tiempo de Permanencia]]-Tabla_Sala[[#This Row],[Tiempo Preparacion]], 0)</f>
        <v>0</v>
      </c>
      <c r="K326" s="2" t="s">
        <v>111</v>
      </c>
      <c r="L326" s="2" t="s">
        <v>54</v>
      </c>
      <c r="M326" s="2" t="s">
        <v>47</v>
      </c>
      <c r="N326" s="5">
        <v>21.6</v>
      </c>
      <c r="O326" s="2" t="s">
        <v>48</v>
      </c>
      <c r="P326" s="7">
        <f>SUMIFS(Tabla_cocina[Ganancia Bruta],Tabla_cocina[Numero de Orden],Tabla_Sala[[#This Row],[Número de Orden]])</f>
        <v>137</v>
      </c>
      <c r="Q326" s="7">
        <f>Tabla_Sala[[#This Row],[Propina]]+Tabla_Sala[[#This Row],[Monto Total de la Cuenta]]</f>
        <v>158.6</v>
      </c>
      <c r="R326" t="str">
        <f t="shared" si="8"/>
        <v>Plato_2,  Plato_6,  Plato_10</v>
      </c>
      <c r="S326" s="2" t="s">
        <v>53</v>
      </c>
      <c r="T326" s="2" t="s">
        <v>7</v>
      </c>
      <c r="U326" s="2" t="s">
        <v>77</v>
      </c>
      <c r="V326" s="2" t="s">
        <v>69</v>
      </c>
      <c r="X326" t="str" cm="1">
        <f t="array" ref="X326">_xlfn.CONCAT(_xlfn._xlws.FILTER(Tabla_cocina[Nombre del Plato], Tabla_cocina[Numero de Orden]=Tabla_Sala[[#This Row],[Número de Orden]]), "")</f>
        <v>Plato_2Plato_6Plato_10</v>
      </c>
      <c r="Y326" s="18" t="b">
        <f>IF(Tabla_Sala[[#This Row],[Tiempo de Degustacion]]&gt;0,TRUE,FALSE)</f>
        <v>0</v>
      </c>
    </row>
    <row r="327" spans="1:25" x14ac:dyDescent="0.3">
      <c r="A327" s="2">
        <v>325</v>
      </c>
      <c r="B327" s="2">
        <v>18</v>
      </c>
      <c r="C327" s="2" t="s">
        <v>396</v>
      </c>
      <c r="D327" s="4">
        <v>1</v>
      </c>
      <c r="E327" s="15">
        <f>Tabla_Sala[[#This Row],[Hora de Salida]]</f>
        <v>45019.095833333333</v>
      </c>
      <c r="F327" s="16">
        <v>45019.041666666664</v>
      </c>
      <c r="G327" s="16">
        <v>45019.095833333333</v>
      </c>
      <c r="H327" s="16">
        <f>IF(Tabla_Sala[[#This Row],[Estado de la Mesa]]="Ocupada",(Tabla_Sala[[#This Row],[Hora de Salida]]-Tabla_Sala[[#This Row],[Hora de Llegada]]) + 15/1440, Tabla_Sala[[#This Row],[Hora de Salida]]-Tabla_Sala[[#This Row],[Hora de Llegada]])</f>
        <v>5.4166666668606922E-2</v>
      </c>
      <c r="I327" s="16">
        <f>SUMIFS(Tabla_cocina[minutos preparacion],Tabla_cocina[Numero de Orden],Tabla_Sala[[#This Row],[Número de Orden]])</f>
        <v>4.9305555555555554E-2</v>
      </c>
      <c r="J327" s="16">
        <f>IF(Tabla_Sala[[#This Row],[Tiempo de Permanencia]]-Tabla_Sala[[#This Row],[Tiempo Preparacion]] &gt; 0, Tabla_Sala[[#This Row],[Tiempo de Permanencia]]-Tabla_Sala[[#This Row],[Tiempo Preparacion]], 0)</f>
        <v>4.8611111130513682E-3</v>
      </c>
      <c r="K327" s="2" t="s">
        <v>113</v>
      </c>
      <c r="L327" s="2" t="s">
        <v>40</v>
      </c>
      <c r="M327" s="2" t="s">
        <v>47</v>
      </c>
      <c r="N327" s="5">
        <v>32.5</v>
      </c>
      <c r="O327" s="2" t="s">
        <v>42</v>
      </c>
      <c r="P327" s="7">
        <f>SUMIFS(Tabla_cocina[Ganancia Bruta],Tabla_cocina[Numero de Orden],Tabla_Sala[[#This Row],[Número de Orden]])</f>
        <v>154</v>
      </c>
      <c r="Q327" s="7">
        <f>Tabla_Sala[[#This Row],[Propina]]+Tabla_Sala[[#This Row],[Monto Total de la Cuenta]]</f>
        <v>186.5</v>
      </c>
      <c r="R327" t="str">
        <f t="shared" si="8"/>
        <v>Plato_13,  Plato_17,  Plato_8,  Plato_15</v>
      </c>
      <c r="S327" s="2" t="s">
        <v>53</v>
      </c>
      <c r="T327" s="2" t="s">
        <v>23</v>
      </c>
      <c r="U327" s="2" t="s">
        <v>50</v>
      </c>
      <c r="V327" s="2" t="s">
        <v>62</v>
      </c>
      <c r="W327" s="2" t="s">
        <v>73</v>
      </c>
      <c r="X327" t="str" cm="1">
        <f t="array" ref="X327">_xlfn.CONCAT(_xlfn._xlws.FILTER(Tabla_cocina[Nombre del Plato], Tabla_cocina[Numero de Orden]=Tabla_Sala[[#This Row],[Número de Orden]]), "")</f>
        <v>Plato_13Plato_17Plato_8Plato_15</v>
      </c>
      <c r="Y327" s="18" t="b">
        <f>IF(Tabla_Sala[[#This Row],[Tiempo de Degustacion]]&gt;0,TRUE,FALSE)</f>
        <v>1</v>
      </c>
    </row>
    <row r="328" spans="1:25" x14ac:dyDescent="0.3">
      <c r="A328" s="2">
        <v>326</v>
      </c>
      <c r="B328" s="2">
        <v>14</v>
      </c>
      <c r="C328" s="2" t="s">
        <v>397</v>
      </c>
      <c r="D328" s="4">
        <v>4</v>
      </c>
      <c r="E328" s="15">
        <f>Tabla_Sala[[#This Row],[Hora de Salida]]</f>
        <v>45020.231944444444</v>
      </c>
      <c r="F328" s="16">
        <v>45020.068749999999</v>
      </c>
      <c r="G328" s="16">
        <v>45020.231944444444</v>
      </c>
      <c r="H328" s="16">
        <f>IF(Tabla_Sala[[#This Row],[Estado de la Mesa]]="Ocupada",(Tabla_Sala[[#This Row],[Hora de Salida]]-Tabla_Sala[[#This Row],[Hora de Llegada]]) + 15/1440, Tabla_Sala[[#This Row],[Hora de Salida]]-Tabla_Sala[[#This Row],[Hora de Llegada]])</f>
        <v>0.17361111111191954</v>
      </c>
      <c r="I328" s="16">
        <f>SUMIFS(Tabla_cocina[minutos preparacion],Tabla_cocina[Numero de Orden],Tabla_Sala[[#This Row],[Número de Orden]])</f>
        <v>6.3194444444444442E-2</v>
      </c>
      <c r="J328" s="16">
        <f>IF(Tabla_Sala[[#This Row],[Tiempo de Permanencia]]-Tabla_Sala[[#This Row],[Tiempo Preparacion]] &gt; 0, Tabla_Sala[[#This Row],[Tiempo de Permanencia]]-Tabla_Sala[[#This Row],[Tiempo Preparacion]], 0)</f>
        <v>0.1104166666674751</v>
      </c>
      <c r="K328" s="2" t="s">
        <v>111</v>
      </c>
      <c r="L328" s="2" t="s">
        <v>44</v>
      </c>
      <c r="M328" s="2" t="s">
        <v>41</v>
      </c>
      <c r="N328" s="5">
        <v>13.85</v>
      </c>
      <c r="O328" s="2" t="s">
        <v>55</v>
      </c>
      <c r="P328" s="7">
        <f>SUMIFS(Tabla_cocina[Ganancia Bruta],Tabla_cocina[Numero de Orden],Tabla_Sala[[#This Row],[Número de Orden]])</f>
        <v>81</v>
      </c>
      <c r="Q328" s="7">
        <f>Tabla_Sala[[#This Row],[Propina]]+Tabla_Sala[[#This Row],[Monto Total de la Cuenta]]</f>
        <v>94.85</v>
      </c>
      <c r="R328" t="str">
        <f t="shared" si="8"/>
        <v>Plato_8,  Plato_4,  Plato_16</v>
      </c>
      <c r="S328" s="2" t="s">
        <v>53</v>
      </c>
      <c r="T328" s="2" t="s">
        <v>17</v>
      </c>
      <c r="U328" s="2" t="s">
        <v>67</v>
      </c>
      <c r="V328" s="2" t="s">
        <v>57</v>
      </c>
      <c r="X328" t="str" cm="1">
        <f t="array" ref="X328">_xlfn.CONCAT(_xlfn._xlws.FILTER(Tabla_cocina[Nombre del Plato], Tabla_cocina[Numero de Orden]=Tabla_Sala[[#This Row],[Número de Orden]]), "")</f>
        <v>Plato_8Plato_4Plato_16</v>
      </c>
      <c r="Y328" s="18" t="b">
        <f>IF(Tabla_Sala[[#This Row],[Tiempo de Degustacion]]&gt;0,TRUE,FALSE)</f>
        <v>1</v>
      </c>
    </row>
    <row r="329" spans="1:25" x14ac:dyDescent="0.3">
      <c r="A329" s="2">
        <v>327</v>
      </c>
      <c r="B329" s="2">
        <v>12</v>
      </c>
      <c r="C329" s="2" t="s">
        <v>296</v>
      </c>
      <c r="D329" s="4">
        <v>5</v>
      </c>
      <c r="E329" s="15">
        <f>Tabla_Sala[[#This Row],[Hora de Salida]]</f>
        <v>45020.191666666666</v>
      </c>
      <c r="F329" s="16">
        <v>45020.124305555553</v>
      </c>
      <c r="G329" s="16">
        <v>45020.191666666666</v>
      </c>
      <c r="H329" s="16">
        <f>IF(Tabla_Sala[[#This Row],[Estado de la Mesa]]="Ocupada",(Tabla_Sala[[#This Row],[Hora de Salida]]-Tabla_Sala[[#This Row],[Hora de Llegada]]) + 15/1440, Tabla_Sala[[#This Row],[Hora de Salida]]-Tabla_Sala[[#This Row],[Hora de Llegada]])</f>
        <v>6.7361111112404615E-2</v>
      </c>
      <c r="I329" s="16">
        <f>SUMIFS(Tabla_cocina[minutos preparacion],Tabla_cocina[Numero de Orden],Tabla_Sala[[#This Row],[Número de Orden]])</f>
        <v>5.1388888888888887E-2</v>
      </c>
      <c r="J329" s="16">
        <f>IF(Tabla_Sala[[#This Row],[Tiempo de Permanencia]]-Tabla_Sala[[#This Row],[Tiempo Preparacion]] &gt; 0, Tabla_Sala[[#This Row],[Tiempo de Permanencia]]-Tabla_Sala[[#This Row],[Tiempo Preparacion]], 0)</f>
        <v>1.5972222223515728E-2</v>
      </c>
      <c r="K329" s="2" t="s">
        <v>115</v>
      </c>
      <c r="L329" s="2" t="s">
        <v>54</v>
      </c>
      <c r="M329" s="2" t="s">
        <v>47</v>
      </c>
      <c r="N329" s="5">
        <v>15.08</v>
      </c>
      <c r="O329" s="2" t="s">
        <v>42</v>
      </c>
      <c r="P329" s="7">
        <f>SUMIFS(Tabla_cocina[Ganancia Bruta],Tabla_cocina[Numero de Orden],Tabla_Sala[[#This Row],[Número de Orden]])</f>
        <v>147</v>
      </c>
      <c r="Q329" s="7">
        <f>Tabla_Sala[[#This Row],[Propina]]+Tabla_Sala[[#This Row],[Monto Total de la Cuenta]]</f>
        <v>162.08000000000001</v>
      </c>
      <c r="R329" t="str">
        <f t="shared" si="8"/>
        <v>Plato_18,  Plato_4,  Plato_6</v>
      </c>
      <c r="S329" s="2" t="s">
        <v>46</v>
      </c>
      <c r="T329" s="2" t="s">
        <v>20</v>
      </c>
      <c r="U329" s="2" t="s">
        <v>67</v>
      </c>
      <c r="V329" s="2" t="s">
        <v>77</v>
      </c>
      <c r="X329" t="str" cm="1">
        <f t="array" ref="X329">_xlfn.CONCAT(_xlfn._xlws.FILTER(Tabla_cocina[Nombre del Plato], Tabla_cocina[Numero de Orden]=Tabla_Sala[[#This Row],[Número de Orden]]), "")</f>
        <v>Plato_18Plato_4Plato_6</v>
      </c>
      <c r="Y329" s="18" t="b">
        <f>IF(Tabla_Sala[[#This Row],[Tiempo de Degustacion]]&gt;0,TRUE,FALSE)</f>
        <v>1</v>
      </c>
    </row>
    <row r="330" spans="1:25" x14ac:dyDescent="0.3">
      <c r="A330" s="2">
        <v>328</v>
      </c>
      <c r="B330" s="2">
        <v>4</v>
      </c>
      <c r="C330" s="2" t="s">
        <v>398</v>
      </c>
      <c r="D330" s="4">
        <v>3</v>
      </c>
      <c r="E330" s="15">
        <f>Tabla_Sala[[#This Row],[Hora de Salida]]</f>
        <v>45020.171527777777</v>
      </c>
      <c r="F330" s="16">
        <v>45020.072222222225</v>
      </c>
      <c r="G330" s="16">
        <v>45020.171527777777</v>
      </c>
      <c r="H330" s="16">
        <f>IF(Tabla_Sala[[#This Row],[Estado de la Mesa]]="Ocupada",(Tabla_Sala[[#This Row],[Hora de Salida]]-Tabla_Sala[[#This Row],[Hora de Llegada]]) + 15/1440, Tabla_Sala[[#This Row],[Hora de Salida]]-Tabla_Sala[[#This Row],[Hora de Llegada]])</f>
        <v>9.9305555551836733E-2</v>
      </c>
      <c r="I330" s="16">
        <f>SUMIFS(Tabla_cocina[minutos preparacion],Tabla_cocina[Numero de Orden],Tabla_Sala[[#This Row],[Número de Orden]])</f>
        <v>1.4583333333333334E-2</v>
      </c>
      <c r="J330" s="16">
        <f>IF(Tabla_Sala[[#This Row],[Tiempo de Permanencia]]-Tabla_Sala[[#This Row],[Tiempo Preparacion]] &gt; 0, Tabla_Sala[[#This Row],[Tiempo de Permanencia]]-Tabla_Sala[[#This Row],[Tiempo Preparacion]], 0)</f>
        <v>8.4722222218503396E-2</v>
      </c>
      <c r="K330" s="2" t="s">
        <v>113</v>
      </c>
      <c r="L330" s="2" t="s">
        <v>54</v>
      </c>
      <c r="M330" s="2" t="s">
        <v>47</v>
      </c>
      <c r="N330" s="5">
        <v>13.85</v>
      </c>
      <c r="O330" s="2" t="s">
        <v>42</v>
      </c>
      <c r="P330" s="7">
        <f>SUMIFS(Tabla_cocina[Ganancia Bruta],Tabla_cocina[Numero de Orden],Tabla_Sala[[#This Row],[Número de Orden]])</f>
        <v>35</v>
      </c>
      <c r="Q330" s="7">
        <f>Tabla_Sala[[#This Row],[Propina]]+Tabla_Sala[[#This Row],[Monto Total de la Cuenta]]</f>
        <v>48.85</v>
      </c>
      <c r="R330" t="str">
        <f t="shared" si="8"/>
        <v>Plato_8</v>
      </c>
      <c r="S330" s="2" t="s">
        <v>70</v>
      </c>
      <c r="T330" s="2" t="s">
        <v>17</v>
      </c>
      <c r="U330" s="2"/>
      <c r="X330" t="str" cm="1">
        <f t="array" ref="X330">_xlfn.CONCAT(_xlfn._xlws.FILTER(Tabla_cocina[Nombre del Plato], Tabla_cocina[Numero de Orden]=Tabla_Sala[[#This Row],[Número de Orden]]), "")</f>
        <v>Plato_8</v>
      </c>
      <c r="Y330" s="18" t="b">
        <f>IF(Tabla_Sala[[#This Row],[Tiempo de Degustacion]]&gt;0,TRUE,FALSE)</f>
        <v>1</v>
      </c>
    </row>
    <row r="331" spans="1:25" x14ac:dyDescent="0.3">
      <c r="A331" s="2">
        <v>329</v>
      </c>
      <c r="B331" s="2">
        <v>13</v>
      </c>
      <c r="C331" s="2" t="s">
        <v>399</v>
      </c>
      <c r="D331" s="4">
        <v>1</v>
      </c>
      <c r="E331" s="15">
        <f>Tabla_Sala[[#This Row],[Hora de Salida]]</f>
        <v>45020.111805555556</v>
      </c>
      <c r="F331" s="16">
        <v>45020.018055555556</v>
      </c>
      <c r="G331" s="16">
        <v>45020.111805555556</v>
      </c>
      <c r="H331" s="16">
        <f>IF(Tabla_Sala[[#This Row],[Estado de la Mesa]]="Ocupada",(Tabla_Sala[[#This Row],[Hora de Salida]]-Tabla_Sala[[#This Row],[Hora de Llegada]]) + 15/1440, Tabla_Sala[[#This Row],[Hora de Salida]]-Tabla_Sala[[#This Row],[Hora de Llegada]])</f>
        <v>0.10416666666666667</v>
      </c>
      <c r="I331" s="16">
        <f>SUMIFS(Tabla_cocina[minutos preparacion],Tabla_cocina[Numero de Orden],Tabla_Sala[[#This Row],[Número de Orden]])</f>
        <v>9.6527777777777782E-2</v>
      </c>
      <c r="J331" s="16">
        <f>IF(Tabla_Sala[[#This Row],[Tiempo de Permanencia]]-Tabla_Sala[[#This Row],[Tiempo Preparacion]] &gt; 0, Tabla_Sala[[#This Row],[Tiempo de Permanencia]]-Tabla_Sala[[#This Row],[Tiempo Preparacion]], 0)</f>
        <v>7.6388888888888895E-3</v>
      </c>
      <c r="K331" s="2" t="s">
        <v>113</v>
      </c>
      <c r="L331" s="2" t="s">
        <v>40</v>
      </c>
      <c r="M331" s="2" t="s">
        <v>47</v>
      </c>
      <c r="N331" s="5">
        <v>38.89</v>
      </c>
      <c r="O331" s="2" t="s">
        <v>55</v>
      </c>
      <c r="P331" s="7">
        <f>SUMIFS(Tabla_cocina[Ganancia Bruta],Tabla_cocina[Numero de Orden],Tabla_Sala[[#This Row],[Número de Orden]])</f>
        <v>207</v>
      </c>
      <c r="Q331" s="7">
        <f>Tabla_Sala[[#This Row],[Propina]]+Tabla_Sala[[#This Row],[Monto Total de la Cuenta]]</f>
        <v>245.89</v>
      </c>
      <c r="R331" t="str">
        <f t="shared" si="8"/>
        <v>Plato_13,  Plato_20,  Plato_17,  Plato_14</v>
      </c>
      <c r="S331" s="2" t="s">
        <v>58</v>
      </c>
      <c r="T331" s="2" t="s">
        <v>23</v>
      </c>
      <c r="U331" s="2" t="s">
        <v>68</v>
      </c>
      <c r="V331" s="2" t="s">
        <v>50</v>
      </c>
      <c r="W331" s="2" t="s">
        <v>64</v>
      </c>
      <c r="X331" t="str" cm="1">
        <f t="array" ref="X331">_xlfn.CONCAT(_xlfn._xlws.FILTER(Tabla_cocina[Nombre del Plato], Tabla_cocina[Numero de Orden]=Tabla_Sala[[#This Row],[Número de Orden]]), "")</f>
        <v>Plato_13Plato_20Plato_17Plato_14</v>
      </c>
      <c r="Y331" s="18" t="b">
        <f>IF(Tabla_Sala[[#This Row],[Tiempo de Degustacion]]&gt;0,TRUE,FALSE)</f>
        <v>1</v>
      </c>
    </row>
    <row r="332" spans="1:25" x14ac:dyDescent="0.3">
      <c r="A332" s="2">
        <v>330</v>
      </c>
      <c r="B332" s="2">
        <v>10</v>
      </c>
      <c r="C332" s="2" t="s">
        <v>400</v>
      </c>
      <c r="D332" s="4">
        <v>6</v>
      </c>
      <c r="E332" s="15">
        <f>Tabla_Sala[[#This Row],[Hora de Salida]]</f>
        <v>45020.164583333331</v>
      </c>
      <c r="F332" s="16">
        <v>45020.076388888891</v>
      </c>
      <c r="G332" s="16">
        <v>45020.164583333331</v>
      </c>
      <c r="H332" s="16">
        <f>IF(Tabla_Sala[[#This Row],[Estado de la Mesa]]="Ocupada",(Tabla_Sala[[#This Row],[Hora de Salida]]-Tabla_Sala[[#This Row],[Hora de Llegada]]) + 15/1440, Tabla_Sala[[#This Row],[Hora de Salida]]-Tabla_Sala[[#This Row],[Hora de Llegada]])</f>
        <v>9.8611111107553981E-2</v>
      </c>
      <c r="I332" s="16">
        <f>SUMIFS(Tabla_cocina[minutos preparacion],Tabla_cocina[Numero de Orden],Tabla_Sala[[#This Row],[Número de Orden]])</f>
        <v>9.7222222222222224E-2</v>
      </c>
      <c r="J332" s="16">
        <f>IF(Tabla_Sala[[#This Row],[Tiempo de Permanencia]]-Tabla_Sala[[#This Row],[Tiempo Preparacion]] &gt; 0, Tabla_Sala[[#This Row],[Tiempo de Permanencia]]-Tabla_Sala[[#This Row],[Tiempo Preparacion]], 0)</f>
        <v>1.3888888853317571E-3</v>
      </c>
      <c r="K332" s="2" t="s">
        <v>109</v>
      </c>
      <c r="L332" s="2" t="s">
        <v>44</v>
      </c>
      <c r="M332" s="2" t="s">
        <v>47</v>
      </c>
      <c r="N332" s="5">
        <v>32.17</v>
      </c>
      <c r="O332" s="2" t="s">
        <v>55</v>
      </c>
      <c r="P332" s="7">
        <f>SUMIFS(Tabla_cocina[Ganancia Bruta],Tabla_cocina[Numero de Orden],Tabla_Sala[[#This Row],[Número de Orden]])</f>
        <v>217</v>
      </c>
      <c r="Q332" s="7">
        <f>Tabla_Sala[[#This Row],[Propina]]+Tabla_Sala[[#This Row],[Monto Total de la Cuenta]]</f>
        <v>249.17000000000002</v>
      </c>
      <c r="R332" t="str">
        <f t="shared" si="8"/>
        <v>Plato_1,  Plato_16,  Plato_14,  Plato_13</v>
      </c>
      <c r="S332" s="2" t="s">
        <v>58</v>
      </c>
      <c r="T332" s="2" t="s">
        <v>26</v>
      </c>
      <c r="U332" s="2" t="s">
        <v>57</v>
      </c>
      <c r="V332" s="2" t="s">
        <v>64</v>
      </c>
      <c r="W332" s="2" t="s">
        <v>65</v>
      </c>
      <c r="X332" t="str" cm="1">
        <f t="array" ref="X332">_xlfn.CONCAT(_xlfn._xlws.FILTER(Tabla_cocina[Nombre del Plato], Tabla_cocina[Numero de Orden]=Tabla_Sala[[#This Row],[Número de Orden]]), "")</f>
        <v>Plato_1Plato_16Plato_14Plato_13</v>
      </c>
      <c r="Y332" s="18" t="b">
        <f>IF(Tabla_Sala[[#This Row],[Tiempo de Degustacion]]&gt;0,TRUE,FALSE)</f>
        <v>1</v>
      </c>
    </row>
    <row r="333" spans="1:25" x14ac:dyDescent="0.3">
      <c r="A333" s="2">
        <v>331</v>
      </c>
      <c r="B333" s="2">
        <v>20</v>
      </c>
      <c r="C333" s="2" t="s">
        <v>401</v>
      </c>
      <c r="D333" s="4">
        <v>3</v>
      </c>
      <c r="E333" s="15">
        <f>Tabla_Sala[[#This Row],[Hora de Salida]]</f>
        <v>45020.261805555558</v>
      </c>
      <c r="F333" s="16">
        <v>45020.129166666666</v>
      </c>
      <c r="G333" s="16">
        <v>45020.261805555558</v>
      </c>
      <c r="H333" s="16">
        <f>IF(Tabla_Sala[[#This Row],[Estado de la Mesa]]="Ocupada",(Tabla_Sala[[#This Row],[Hora de Salida]]-Tabla_Sala[[#This Row],[Hora de Llegada]]) + 15/1440, Tabla_Sala[[#This Row],[Hora de Salida]]-Tabla_Sala[[#This Row],[Hora de Llegada]])</f>
        <v>0.13263888889196096</v>
      </c>
      <c r="I333" s="16">
        <f>SUMIFS(Tabla_cocina[minutos preparacion],Tabla_cocina[Numero de Orden],Tabla_Sala[[#This Row],[Número de Orden]])</f>
        <v>8.4027777777777785E-2</v>
      </c>
      <c r="J333" s="16">
        <f>IF(Tabla_Sala[[#This Row],[Tiempo de Permanencia]]-Tabla_Sala[[#This Row],[Tiempo Preparacion]] &gt; 0, Tabla_Sala[[#This Row],[Tiempo de Permanencia]]-Tabla_Sala[[#This Row],[Tiempo Preparacion]], 0)</f>
        <v>4.8611111114183175E-2</v>
      </c>
      <c r="K333" s="2" t="s">
        <v>117</v>
      </c>
      <c r="L333" s="2" t="s">
        <v>54</v>
      </c>
      <c r="M333" s="2" t="s">
        <v>41</v>
      </c>
      <c r="N333" s="5">
        <v>36.61</v>
      </c>
      <c r="O333" s="2" t="s">
        <v>42</v>
      </c>
      <c r="P333" s="7">
        <f>SUMIFS(Tabla_cocina[Ganancia Bruta],Tabla_cocina[Numero de Orden],Tabla_Sala[[#This Row],[Número de Orden]])</f>
        <v>173</v>
      </c>
      <c r="Q333" s="7">
        <f>Tabla_Sala[[#This Row],[Propina]]+Tabla_Sala[[#This Row],[Monto Total de la Cuenta]]</f>
        <v>209.61</v>
      </c>
      <c r="R333" t="str">
        <f t="shared" si="8"/>
        <v>Plato_12,  Plato_8,  Plato_7,  Plato_1</v>
      </c>
      <c r="S333" s="2" t="s">
        <v>52</v>
      </c>
      <c r="T333" s="2" t="s">
        <v>16</v>
      </c>
      <c r="U333" s="2" t="s">
        <v>62</v>
      </c>
      <c r="V333" s="2" t="s">
        <v>59</v>
      </c>
      <c r="W333" s="2" t="s">
        <v>71</v>
      </c>
      <c r="X333" t="str" cm="1">
        <f t="array" ref="X333">_xlfn.CONCAT(_xlfn._xlws.FILTER(Tabla_cocina[Nombre del Plato], Tabla_cocina[Numero de Orden]=Tabla_Sala[[#This Row],[Número de Orden]]), "")</f>
        <v>Plato_12Plato_8Plato_7Plato_1</v>
      </c>
      <c r="Y333" s="18" t="b">
        <f>IF(Tabla_Sala[[#This Row],[Tiempo de Degustacion]]&gt;0,TRUE,FALSE)</f>
        <v>1</v>
      </c>
    </row>
    <row r="334" spans="1:25" x14ac:dyDescent="0.3">
      <c r="A334" s="2">
        <v>332</v>
      </c>
      <c r="B334" s="2">
        <v>6</v>
      </c>
      <c r="C334" s="2" t="s">
        <v>402</v>
      </c>
      <c r="D334" s="4">
        <v>1</v>
      </c>
      <c r="E334" s="15">
        <f>Tabla_Sala[[#This Row],[Hora de Salida]]</f>
        <v>45020.061805555553</v>
      </c>
      <c r="F334" s="16">
        <v>45020.009722222225</v>
      </c>
      <c r="G334" s="16">
        <v>45020.061805555553</v>
      </c>
      <c r="H334" s="16">
        <f>IF(Tabla_Sala[[#This Row],[Estado de la Mesa]]="Ocupada",(Tabla_Sala[[#This Row],[Hora de Salida]]-Tabla_Sala[[#This Row],[Hora de Llegada]]) + 15/1440, Tabla_Sala[[#This Row],[Hora de Salida]]-Tabla_Sala[[#This Row],[Hora de Llegada]])</f>
        <v>5.2083333328482695E-2</v>
      </c>
      <c r="I334" s="16">
        <f>SUMIFS(Tabla_cocina[minutos preparacion],Tabla_cocina[Numero de Orden],Tabla_Sala[[#This Row],[Número de Orden]])</f>
        <v>1.1805555555555555E-2</v>
      </c>
      <c r="J334" s="16">
        <f>IF(Tabla_Sala[[#This Row],[Tiempo de Permanencia]]-Tabla_Sala[[#This Row],[Tiempo Preparacion]] &gt; 0, Tabla_Sala[[#This Row],[Tiempo de Permanencia]]-Tabla_Sala[[#This Row],[Tiempo Preparacion]], 0)</f>
        <v>4.027777777292714E-2</v>
      </c>
      <c r="K334" s="2" t="s">
        <v>113</v>
      </c>
      <c r="L334" s="2" t="s">
        <v>40</v>
      </c>
      <c r="M334" s="2" t="s">
        <v>41</v>
      </c>
      <c r="N334" s="5">
        <v>25.21</v>
      </c>
      <c r="O334" s="2" t="s">
        <v>42</v>
      </c>
      <c r="P334" s="7">
        <f>SUMIFS(Tabla_cocina[Ganancia Bruta],Tabla_cocina[Numero de Orden],Tabla_Sala[[#This Row],[Número de Orden]])</f>
        <v>120</v>
      </c>
      <c r="Q334" s="7">
        <f>Tabla_Sala[[#This Row],[Propina]]+Tabla_Sala[[#This Row],[Monto Total de la Cuenta]]</f>
        <v>145.21</v>
      </c>
      <c r="R334" t="str">
        <f t="shared" si="8"/>
        <v>Plato_20</v>
      </c>
      <c r="S334" s="2" t="s">
        <v>76</v>
      </c>
      <c r="T334" s="2" t="s">
        <v>11</v>
      </c>
      <c r="U334" s="2"/>
      <c r="X334" t="str" cm="1">
        <f t="array" ref="X334">_xlfn.CONCAT(_xlfn._xlws.FILTER(Tabla_cocina[Nombre del Plato], Tabla_cocina[Numero de Orden]=Tabla_Sala[[#This Row],[Número de Orden]]), "")</f>
        <v>Plato_20</v>
      </c>
      <c r="Y334" s="18" t="b">
        <f>IF(Tabla_Sala[[#This Row],[Tiempo de Degustacion]]&gt;0,TRUE,FALSE)</f>
        <v>1</v>
      </c>
    </row>
    <row r="335" spans="1:25" x14ac:dyDescent="0.3">
      <c r="A335" s="2">
        <v>333</v>
      </c>
      <c r="B335" s="2">
        <v>6</v>
      </c>
      <c r="C335" s="2" t="s">
        <v>403</v>
      </c>
      <c r="D335" s="4">
        <v>1</v>
      </c>
      <c r="E335" s="15">
        <f>Tabla_Sala[[#This Row],[Hora de Salida]]</f>
        <v>45020.186805555553</v>
      </c>
      <c r="F335" s="16">
        <v>45020.131944444445</v>
      </c>
      <c r="G335" s="16">
        <v>45020.186805555553</v>
      </c>
      <c r="H335" s="16">
        <f>IF(Tabla_Sala[[#This Row],[Estado de la Mesa]]="Ocupada",(Tabla_Sala[[#This Row],[Hora de Salida]]-Tabla_Sala[[#This Row],[Hora de Llegada]]) + 15/1440, Tabla_Sala[[#This Row],[Hora de Salida]]-Tabla_Sala[[#This Row],[Hora de Llegada]])</f>
        <v>5.486111110803904E-2</v>
      </c>
      <c r="I335" s="16">
        <f>SUMIFS(Tabla_cocina[minutos preparacion],Tabla_cocina[Numero de Orden],Tabla_Sala[[#This Row],[Número de Orden]])</f>
        <v>4.2361111111111113E-2</v>
      </c>
      <c r="J335" s="16">
        <f>IF(Tabla_Sala[[#This Row],[Tiempo de Permanencia]]-Tabla_Sala[[#This Row],[Tiempo Preparacion]] &gt; 0, Tabla_Sala[[#This Row],[Tiempo de Permanencia]]-Tabla_Sala[[#This Row],[Tiempo Preparacion]], 0)</f>
        <v>1.2499999996927927E-2</v>
      </c>
      <c r="K335" s="2" t="s">
        <v>117</v>
      </c>
      <c r="L335" s="2" t="s">
        <v>54</v>
      </c>
      <c r="M335" s="2" t="s">
        <v>47</v>
      </c>
      <c r="N335" s="5">
        <v>13.19</v>
      </c>
      <c r="O335" s="2" t="s">
        <v>48</v>
      </c>
      <c r="P335" s="7">
        <f>SUMIFS(Tabla_cocina[Ganancia Bruta],Tabla_cocina[Numero de Orden],Tabla_Sala[[#This Row],[Número de Orden]])</f>
        <v>72</v>
      </c>
      <c r="Q335" s="7">
        <f>Tabla_Sala[[#This Row],[Propina]]+Tabla_Sala[[#This Row],[Monto Total de la Cuenta]]</f>
        <v>85.19</v>
      </c>
      <c r="R335" t="str">
        <f t="shared" si="8"/>
        <v>Plato_19,  Plato_4</v>
      </c>
      <c r="S335" s="2" t="s">
        <v>52</v>
      </c>
      <c r="T335" s="2" t="s">
        <v>12</v>
      </c>
      <c r="U335" s="2" t="s">
        <v>67</v>
      </c>
      <c r="X335" t="str" cm="1">
        <f t="array" ref="X335">_xlfn.CONCAT(_xlfn._xlws.FILTER(Tabla_cocina[Nombre del Plato], Tabla_cocina[Numero de Orden]=Tabla_Sala[[#This Row],[Número de Orden]]), "")</f>
        <v>Plato_19Plato_4</v>
      </c>
      <c r="Y335" s="18" t="b">
        <f>IF(Tabla_Sala[[#This Row],[Tiempo de Degustacion]]&gt;0,TRUE,FALSE)</f>
        <v>1</v>
      </c>
    </row>
    <row r="336" spans="1:25" x14ac:dyDescent="0.3">
      <c r="A336" s="2">
        <v>334</v>
      </c>
      <c r="B336" s="2">
        <v>12</v>
      </c>
      <c r="C336" s="2" t="s">
        <v>404</v>
      </c>
      <c r="D336" s="4">
        <v>4</v>
      </c>
      <c r="E336" s="15">
        <f>Tabla_Sala[[#This Row],[Hora de Salida]]</f>
        <v>45020.271527777775</v>
      </c>
      <c r="F336" s="16">
        <v>45020.118750000001</v>
      </c>
      <c r="G336" s="16">
        <v>45020.271527777775</v>
      </c>
      <c r="H336" s="16">
        <f>IF(Tabla_Sala[[#This Row],[Estado de la Mesa]]="Ocupada",(Tabla_Sala[[#This Row],[Hora de Salida]]-Tabla_Sala[[#This Row],[Hora de Llegada]]) + 15/1440, Tabla_Sala[[#This Row],[Hora de Salida]]-Tabla_Sala[[#This Row],[Hora de Llegada]])</f>
        <v>0.15277777777373558</v>
      </c>
      <c r="I336" s="16">
        <f>SUMIFS(Tabla_cocina[minutos preparacion],Tabla_cocina[Numero de Orden],Tabla_Sala[[#This Row],[Número de Orden]])</f>
        <v>0.10833333333333334</v>
      </c>
      <c r="J336" s="16">
        <f>IF(Tabla_Sala[[#This Row],[Tiempo de Permanencia]]-Tabla_Sala[[#This Row],[Tiempo Preparacion]] &gt; 0, Tabla_Sala[[#This Row],[Tiempo de Permanencia]]-Tabla_Sala[[#This Row],[Tiempo Preparacion]], 0)</f>
        <v>4.4444444440402242E-2</v>
      </c>
      <c r="K336" s="2" t="s">
        <v>111</v>
      </c>
      <c r="L336" s="2" t="s">
        <v>44</v>
      </c>
      <c r="M336" s="2" t="s">
        <v>47</v>
      </c>
      <c r="N336" s="5">
        <v>17.5</v>
      </c>
      <c r="O336" s="2" t="s">
        <v>48</v>
      </c>
      <c r="P336" s="7">
        <f>SUMIFS(Tabla_cocina[Ganancia Bruta],Tabla_cocina[Numero de Orden],Tabla_Sala[[#This Row],[Número de Orden]])</f>
        <v>173</v>
      </c>
      <c r="Q336" s="7">
        <f>Tabla_Sala[[#This Row],[Propina]]+Tabla_Sala[[#This Row],[Monto Total de la Cuenta]]</f>
        <v>190.5</v>
      </c>
      <c r="R336" t="str">
        <f t="shared" si="8"/>
        <v>Plato_13,  Plato_14,  Plato_7,  Plato_2</v>
      </c>
      <c r="S336" s="2" t="s">
        <v>76</v>
      </c>
      <c r="T336" s="2" t="s">
        <v>23</v>
      </c>
      <c r="U336" s="2" t="s">
        <v>64</v>
      </c>
      <c r="V336" s="2" t="s">
        <v>59</v>
      </c>
      <c r="W336" s="2" t="s">
        <v>79</v>
      </c>
      <c r="X336" t="str" cm="1">
        <f t="array" ref="X336">_xlfn.CONCAT(_xlfn._xlws.FILTER(Tabla_cocina[Nombre del Plato], Tabla_cocina[Numero de Orden]=Tabla_Sala[[#This Row],[Número de Orden]]), "")</f>
        <v>Plato_13Plato_14Plato_7Plato_2</v>
      </c>
      <c r="Y336" s="18" t="b">
        <f>IF(Tabla_Sala[[#This Row],[Tiempo de Degustacion]]&gt;0,TRUE,FALSE)</f>
        <v>1</v>
      </c>
    </row>
    <row r="337" spans="1:25" x14ac:dyDescent="0.3">
      <c r="A337" s="2">
        <v>335</v>
      </c>
      <c r="B337" s="2">
        <v>14</v>
      </c>
      <c r="C337" s="2" t="s">
        <v>405</v>
      </c>
      <c r="D337" s="4">
        <v>3</v>
      </c>
      <c r="E337" s="15">
        <f>Tabla_Sala[[#This Row],[Hora de Salida]]</f>
        <v>45020.131249999999</v>
      </c>
      <c r="F337" s="16">
        <v>45020.080555555556</v>
      </c>
      <c r="G337" s="16">
        <v>45020.131249999999</v>
      </c>
      <c r="H337" s="16">
        <f>IF(Tabla_Sala[[#This Row],[Estado de la Mesa]]="Ocupada",(Tabla_Sala[[#This Row],[Hora de Salida]]-Tabla_Sala[[#This Row],[Hora de Llegada]]) + 15/1440, Tabla_Sala[[#This Row],[Hora de Salida]]-Tabla_Sala[[#This Row],[Hora de Llegada]])</f>
        <v>5.0694444442342501E-2</v>
      </c>
      <c r="I337" s="16">
        <f>SUMIFS(Tabla_cocina[minutos preparacion],Tabla_cocina[Numero de Orden],Tabla_Sala[[#This Row],[Número de Orden]])</f>
        <v>4.7916666666666663E-2</v>
      </c>
      <c r="J337" s="16">
        <f>IF(Tabla_Sala[[#This Row],[Tiempo de Permanencia]]-Tabla_Sala[[#This Row],[Tiempo Preparacion]] &gt; 0, Tabla_Sala[[#This Row],[Tiempo de Permanencia]]-Tabla_Sala[[#This Row],[Tiempo Preparacion]], 0)</f>
        <v>2.7777777756758382E-3</v>
      </c>
      <c r="K337" s="2" t="s">
        <v>117</v>
      </c>
      <c r="L337" s="2" t="s">
        <v>40</v>
      </c>
      <c r="M337" s="2" t="s">
        <v>41</v>
      </c>
      <c r="N337" s="5">
        <v>41.56</v>
      </c>
      <c r="O337" s="2" t="s">
        <v>48</v>
      </c>
      <c r="P337" s="7">
        <f>SUMIFS(Tabla_cocina[Ganancia Bruta],Tabla_cocina[Numero de Orden],Tabla_Sala[[#This Row],[Número de Orden]])</f>
        <v>114</v>
      </c>
      <c r="Q337" s="7">
        <f>Tabla_Sala[[#This Row],[Propina]]+Tabla_Sala[[#This Row],[Monto Total de la Cuenta]]</f>
        <v>155.56</v>
      </c>
      <c r="R337" t="str">
        <f t="shared" si="8"/>
        <v>Plato_2,  Plato_16</v>
      </c>
      <c r="S337" s="2" t="s">
        <v>49</v>
      </c>
      <c r="T337" s="2" t="s">
        <v>7</v>
      </c>
      <c r="U337" s="2" t="s">
        <v>57</v>
      </c>
      <c r="X337" t="str" cm="1">
        <f t="array" ref="X337">_xlfn.CONCAT(_xlfn._xlws.FILTER(Tabla_cocina[Nombre del Plato], Tabla_cocina[Numero de Orden]=Tabla_Sala[[#This Row],[Número de Orden]]), "")</f>
        <v>Plato_2Plato_16</v>
      </c>
      <c r="Y337" s="18" t="b">
        <f>IF(Tabla_Sala[[#This Row],[Tiempo de Degustacion]]&gt;0,TRUE,FALSE)</f>
        <v>1</v>
      </c>
    </row>
    <row r="338" spans="1:25" x14ac:dyDescent="0.3">
      <c r="A338" s="2">
        <v>336</v>
      </c>
      <c r="B338" s="2">
        <v>4</v>
      </c>
      <c r="C338" s="2" t="s">
        <v>406</v>
      </c>
      <c r="D338" s="4">
        <v>5</v>
      </c>
      <c r="E338" s="15">
        <f>Tabla_Sala[[#This Row],[Hora de Salida]]</f>
        <v>45020.20208333333</v>
      </c>
      <c r="F338" s="16">
        <v>45020.065972222219</v>
      </c>
      <c r="G338" s="16">
        <v>45020.20208333333</v>
      </c>
      <c r="H338" s="16">
        <f>IF(Tabla_Sala[[#This Row],[Estado de la Mesa]]="Ocupada",(Tabla_Sala[[#This Row],[Hora de Salida]]-Tabla_Sala[[#This Row],[Hora de Llegada]]) + 15/1440, Tabla_Sala[[#This Row],[Hora de Salida]]-Tabla_Sala[[#This Row],[Hora de Llegada]])</f>
        <v>0.13611111111094942</v>
      </c>
      <c r="I338" s="16">
        <f>SUMIFS(Tabla_cocina[minutos preparacion],Tabla_cocina[Numero de Orden],Tabla_Sala[[#This Row],[Número de Orden]])</f>
        <v>4.5138888888888888E-2</v>
      </c>
      <c r="J338" s="16">
        <f>IF(Tabla_Sala[[#This Row],[Tiempo de Permanencia]]-Tabla_Sala[[#This Row],[Tiempo Preparacion]] &gt; 0, Tabla_Sala[[#This Row],[Tiempo de Permanencia]]-Tabla_Sala[[#This Row],[Tiempo Preparacion]], 0)</f>
        <v>9.0972222222060528E-2</v>
      </c>
      <c r="K338" s="2" t="s">
        <v>113</v>
      </c>
      <c r="L338" s="2" t="s">
        <v>54</v>
      </c>
      <c r="M338" s="2" t="s">
        <v>47</v>
      </c>
      <c r="N338" s="5">
        <v>17.93</v>
      </c>
      <c r="O338" s="2" t="s">
        <v>48</v>
      </c>
      <c r="P338" s="7">
        <f>SUMIFS(Tabla_cocina[Ganancia Bruta],Tabla_cocina[Numero de Orden],Tabla_Sala[[#This Row],[Número de Orden]])</f>
        <v>158</v>
      </c>
      <c r="Q338" s="7">
        <f>Tabla_Sala[[#This Row],[Propina]]+Tabla_Sala[[#This Row],[Monto Total de la Cuenta]]</f>
        <v>175.93</v>
      </c>
      <c r="R338" t="str">
        <f t="shared" si="8"/>
        <v>Plato_13,  Plato_12,  Plato_10</v>
      </c>
      <c r="S338" s="2" t="s">
        <v>76</v>
      </c>
      <c r="T338" s="2" t="s">
        <v>23</v>
      </c>
      <c r="U338" s="2" t="s">
        <v>60</v>
      </c>
      <c r="V338" s="2" t="s">
        <v>69</v>
      </c>
      <c r="X338" t="str" cm="1">
        <f t="array" ref="X338">_xlfn.CONCAT(_xlfn._xlws.FILTER(Tabla_cocina[Nombre del Plato], Tabla_cocina[Numero de Orden]=Tabla_Sala[[#This Row],[Número de Orden]]), "")</f>
        <v>Plato_13Plato_12Plato_10</v>
      </c>
      <c r="Y338" s="18" t="b">
        <f>IF(Tabla_Sala[[#This Row],[Tiempo de Degustacion]]&gt;0,TRUE,FALSE)</f>
        <v>1</v>
      </c>
    </row>
    <row r="339" spans="1:25" x14ac:dyDescent="0.3">
      <c r="A339" s="2">
        <v>337</v>
      </c>
      <c r="B339" s="2">
        <v>11</v>
      </c>
      <c r="C339" s="2" t="s">
        <v>407</v>
      </c>
      <c r="D339" s="4">
        <v>2</v>
      </c>
      <c r="E339" s="15">
        <f>Tabla_Sala[[#This Row],[Hora de Salida]]</f>
        <v>45020.188194444447</v>
      </c>
      <c r="F339" s="16">
        <v>45020.068055555559</v>
      </c>
      <c r="G339" s="16">
        <v>45020.188194444447</v>
      </c>
      <c r="H339" s="16">
        <f>IF(Tabla_Sala[[#This Row],[Estado de la Mesa]]="Ocupada",(Tabla_Sala[[#This Row],[Hora de Salida]]-Tabla_Sala[[#This Row],[Hora de Llegada]]) + 15/1440, Tabla_Sala[[#This Row],[Hora de Salida]]-Tabla_Sala[[#This Row],[Hora de Llegada]])</f>
        <v>0.12013888888759539</v>
      </c>
      <c r="I339" s="16">
        <f>SUMIFS(Tabla_cocina[minutos preparacion],Tabla_cocina[Numero de Orden],Tabla_Sala[[#This Row],[Número de Orden]])</f>
        <v>4.027777777777778E-2</v>
      </c>
      <c r="J339" s="16">
        <f>IF(Tabla_Sala[[#This Row],[Tiempo de Permanencia]]-Tabla_Sala[[#This Row],[Tiempo Preparacion]] &gt; 0, Tabla_Sala[[#This Row],[Tiempo de Permanencia]]-Tabla_Sala[[#This Row],[Tiempo Preparacion]], 0)</f>
        <v>7.9861111109817612E-2</v>
      </c>
      <c r="K339" s="2" t="s">
        <v>115</v>
      </c>
      <c r="L339" s="2" t="s">
        <v>54</v>
      </c>
      <c r="M339" s="2" t="s">
        <v>47</v>
      </c>
      <c r="N339" s="5">
        <v>19.28</v>
      </c>
      <c r="O339" s="2" t="s">
        <v>42</v>
      </c>
      <c r="P339" s="7">
        <f>SUMIFS(Tabla_cocina[Ganancia Bruta],Tabla_cocina[Numero de Orden],Tabla_Sala[[#This Row],[Número de Orden]])</f>
        <v>100</v>
      </c>
      <c r="Q339" s="7">
        <f>Tabla_Sala[[#This Row],[Propina]]+Tabla_Sala[[#This Row],[Monto Total de la Cuenta]]</f>
        <v>119.28</v>
      </c>
      <c r="R339" t="str">
        <f t="shared" si="8"/>
        <v>Plato_7,  Plato_16</v>
      </c>
      <c r="S339" s="2" t="s">
        <v>49</v>
      </c>
      <c r="T339" s="2" t="s">
        <v>5</v>
      </c>
      <c r="U339" s="2" t="s">
        <v>57</v>
      </c>
      <c r="X339" t="str" cm="1">
        <f t="array" ref="X339">_xlfn.CONCAT(_xlfn._xlws.FILTER(Tabla_cocina[Nombre del Plato], Tabla_cocina[Numero de Orden]=Tabla_Sala[[#This Row],[Número de Orden]]), "")</f>
        <v>Plato_7Plato_16</v>
      </c>
      <c r="Y339" s="18" t="b">
        <f>IF(Tabla_Sala[[#This Row],[Tiempo de Degustacion]]&gt;0,TRUE,FALSE)</f>
        <v>1</v>
      </c>
    </row>
    <row r="340" spans="1:25" x14ac:dyDescent="0.3">
      <c r="A340" s="2">
        <v>338</v>
      </c>
      <c r="B340" s="2">
        <v>18</v>
      </c>
      <c r="C340" s="2" t="s">
        <v>408</v>
      </c>
      <c r="D340" s="4">
        <v>2</v>
      </c>
      <c r="E340" s="15">
        <f>Tabla_Sala[[#This Row],[Hora de Salida]]</f>
        <v>45020.145833333336</v>
      </c>
      <c r="F340" s="16">
        <v>45020.022222222222</v>
      </c>
      <c r="G340" s="16">
        <v>45020.145833333336</v>
      </c>
      <c r="H340" s="16">
        <f>IF(Tabla_Sala[[#This Row],[Estado de la Mesa]]="Ocupada",(Tabla_Sala[[#This Row],[Hora de Salida]]-Tabla_Sala[[#This Row],[Hora de Llegada]]) + 15/1440, Tabla_Sala[[#This Row],[Hora de Salida]]-Tabla_Sala[[#This Row],[Hora de Llegada]])</f>
        <v>0.12361111111385981</v>
      </c>
      <c r="I340" s="16">
        <f>SUMIFS(Tabla_cocina[minutos preparacion],Tabla_cocina[Numero de Orden],Tabla_Sala[[#This Row],[Número de Orden]])</f>
        <v>9.9305555555555564E-2</v>
      </c>
      <c r="J340" s="16">
        <f>IF(Tabla_Sala[[#This Row],[Tiempo de Permanencia]]-Tabla_Sala[[#This Row],[Tiempo Preparacion]] &gt; 0, Tabla_Sala[[#This Row],[Tiempo de Permanencia]]-Tabla_Sala[[#This Row],[Tiempo Preparacion]], 0)</f>
        <v>2.4305555558304243E-2</v>
      </c>
      <c r="K340" s="2" t="s">
        <v>115</v>
      </c>
      <c r="L340" s="2" t="s">
        <v>40</v>
      </c>
      <c r="M340" s="2" t="s">
        <v>41</v>
      </c>
      <c r="N340" s="5">
        <v>30.62</v>
      </c>
      <c r="O340" s="2" t="s">
        <v>42</v>
      </c>
      <c r="P340" s="7">
        <f>SUMIFS(Tabla_cocina[Ganancia Bruta],Tabla_cocina[Numero de Orden],Tabla_Sala[[#This Row],[Número de Orden]])</f>
        <v>279</v>
      </c>
      <c r="Q340" s="7">
        <f>Tabla_Sala[[#This Row],[Propina]]+Tabla_Sala[[#This Row],[Monto Total de la Cuenta]]</f>
        <v>309.62</v>
      </c>
      <c r="R340" t="str">
        <f t="shared" si="8"/>
        <v>Plato_18,  Plato_13,  Plato_15,  Plato_3</v>
      </c>
      <c r="S340" s="2" t="s">
        <v>66</v>
      </c>
      <c r="T340" s="2" t="s">
        <v>20</v>
      </c>
      <c r="U340" s="2" t="s">
        <v>65</v>
      </c>
      <c r="V340" s="2" t="s">
        <v>73</v>
      </c>
      <c r="W340" s="2" t="s">
        <v>72</v>
      </c>
      <c r="X340" t="str" cm="1">
        <f t="array" ref="X340">_xlfn.CONCAT(_xlfn._xlws.FILTER(Tabla_cocina[Nombre del Plato], Tabla_cocina[Numero de Orden]=Tabla_Sala[[#This Row],[Número de Orden]]), "")</f>
        <v>Plato_18Plato_13Plato_15Plato_3</v>
      </c>
      <c r="Y340" s="18" t="b">
        <f>IF(Tabla_Sala[[#This Row],[Tiempo de Degustacion]]&gt;0,TRUE,FALSE)</f>
        <v>1</v>
      </c>
    </row>
    <row r="341" spans="1:25" x14ac:dyDescent="0.3">
      <c r="A341" s="2">
        <v>339</v>
      </c>
      <c r="B341" s="2">
        <v>13</v>
      </c>
      <c r="C341" s="2" t="s">
        <v>409</v>
      </c>
      <c r="D341" s="4">
        <v>2</v>
      </c>
      <c r="E341" s="15">
        <f>Tabla_Sala[[#This Row],[Hora de Salida]]</f>
        <v>45020.084027777775</v>
      </c>
      <c r="F341" s="16">
        <v>45020</v>
      </c>
      <c r="G341" s="16">
        <v>45020.084027777775</v>
      </c>
      <c r="H341" s="16">
        <f>IF(Tabla_Sala[[#This Row],[Estado de la Mesa]]="Ocupada",(Tabla_Sala[[#This Row],[Hora de Salida]]-Tabla_Sala[[#This Row],[Hora de Llegada]]) + 15/1440, Tabla_Sala[[#This Row],[Hora de Salida]]-Tabla_Sala[[#This Row],[Hora de Llegada]])</f>
        <v>8.4027777775190771E-2</v>
      </c>
      <c r="I341" s="16">
        <f>SUMIFS(Tabla_cocina[minutos preparacion],Tabla_cocina[Numero de Orden],Tabla_Sala[[#This Row],[Número de Orden]])</f>
        <v>3.1944444444444442E-2</v>
      </c>
      <c r="J341" s="16">
        <f>IF(Tabla_Sala[[#This Row],[Tiempo de Permanencia]]-Tabla_Sala[[#This Row],[Tiempo Preparacion]] &gt; 0, Tabla_Sala[[#This Row],[Tiempo de Permanencia]]-Tabla_Sala[[#This Row],[Tiempo Preparacion]], 0)</f>
        <v>5.2083333330746329E-2</v>
      </c>
      <c r="K341" s="2" t="s">
        <v>109</v>
      </c>
      <c r="L341" s="2" t="s">
        <v>44</v>
      </c>
      <c r="M341" s="2" t="s">
        <v>41</v>
      </c>
      <c r="N341" s="5">
        <v>19.600000000000001</v>
      </c>
      <c r="O341" s="2" t="s">
        <v>42</v>
      </c>
      <c r="P341" s="7">
        <f>SUMIFS(Tabla_cocina[Ganancia Bruta],Tabla_cocina[Numero de Orden],Tabla_Sala[[#This Row],[Número de Orden]])</f>
        <v>104</v>
      </c>
      <c r="Q341" s="7">
        <f>Tabla_Sala[[#This Row],[Propina]]+Tabla_Sala[[#This Row],[Monto Total de la Cuenta]]</f>
        <v>123.6</v>
      </c>
      <c r="R341" t="str">
        <f t="shared" si="8"/>
        <v>Plato_9,  Plato_14</v>
      </c>
      <c r="S341" s="2" t="s">
        <v>53</v>
      </c>
      <c r="T341" s="2" t="s">
        <v>13</v>
      </c>
      <c r="U341" s="2" t="s">
        <v>64</v>
      </c>
      <c r="X341" t="str" cm="1">
        <f t="array" ref="X341">_xlfn.CONCAT(_xlfn._xlws.FILTER(Tabla_cocina[Nombre del Plato], Tabla_cocina[Numero de Orden]=Tabla_Sala[[#This Row],[Número de Orden]]), "")</f>
        <v>Plato_9Plato_14</v>
      </c>
      <c r="Y341" s="18" t="b">
        <f>IF(Tabla_Sala[[#This Row],[Tiempo de Degustacion]]&gt;0,TRUE,FALSE)</f>
        <v>1</v>
      </c>
    </row>
    <row r="342" spans="1:25" x14ac:dyDescent="0.3">
      <c r="A342" s="2">
        <v>340</v>
      </c>
      <c r="B342" s="2">
        <v>15</v>
      </c>
      <c r="C342" s="2" t="s">
        <v>410</v>
      </c>
      <c r="D342" s="4">
        <v>1</v>
      </c>
      <c r="E342" s="15">
        <f>Tabla_Sala[[#This Row],[Hora de Salida]]</f>
        <v>45020.193055555559</v>
      </c>
      <c r="F342" s="16">
        <v>45020.05</v>
      </c>
      <c r="G342" s="16">
        <v>45020.193055555559</v>
      </c>
      <c r="H342" s="16">
        <f>IF(Tabla_Sala[[#This Row],[Estado de la Mesa]]="Ocupada",(Tabla_Sala[[#This Row],[Hora de Salida]]-Tabla_Sala[[#This Row],[Hora de Llegada]]) + 15/1440, Tabla_Sala[[#This Row],[Hora de Salida]]-Tabla_Sala[[#This Row],[Hora de Llegada]])</f>
        <v>0.14305555555620231</v>
      </c>
      <c r="I342" s="16">
        <f>SUMIFS(Tabla_cocina[minutos preparacion],Tabla_cocina[Numero de Orden],Tabla_Sala[[#This Row],[Número de Orden]])</f>
        <v>6.3194444444444442E-2</v>
      </c>
      <c r="J342" s="16">
        <f>IF(Tabla_Sala[[#This Row],[Tiempo de Permanencia]]-Tabla_Sala[[#This Row],[Tiempo Preparacion]] &gt; 0, Tabla_Sala[[#This Row],[Tiempo de Permanencia]]-Tabla_Sala[[#This Row],[Tiempo Preparacion]], 0)</f>
        <v>7.9861111111757865E-2</v>
      </c>
      <c r="K342" s="2" t="s">
        <v>109</v>
      </c>
      <c r="L342" s="2" t="s">
        <v>40</v>
      </c>
      <c r="M342" s="2" t="s">
        <v>47</v>
      </c>
      <c r="N342" s="5">
        <v>38.520000000000003</v>
      </c>
      <c r="O342" s="2" t="s">
        <v>48</v>
      </c>
      <c r="P342" s="7">
        <f>SUMIFS(Tabla_cocina[Ganancia Bruta],Tabla_cocina[Numero de Orden],Tabla_Sala[[#This Row],[Número de Orden]])</f>
        <v>164</v>
      </c>
      <c r="Q342" s="7">
        <f>Tabla_Sala[[#This Row],[Propina]]+Tabla_Sala[[#This Row],[Monto Total de la Cuenta]]</f>
        <v>202.52</v>
      </c>
      <c r="R342" t="str">
        <f t="shared" si="8"/>
        <v>Plato_20,  Plato_16</v>
      </c>
      <c r="S342" s="2" t="s">
        <v>43</v>
      </c>
      <c r="T342" s="2" t="s">
        <v>11</v>
      </c>
      <c r="U342" s="2" t="s">
        <v>57</v>
      </c>
      <c r="X342" t="str" cm="1">
        <f t="array" ref="X342">_xlfn.CONCAT(_xlfn._xlws.FILTER(Tabla_cocina[Nombre del Plato], Tabla_cocina[Numero de Orden]=Tabla_Sala[[#This Row],[Número de Orden]]), "")</f>
        <v>Plato_20Plato_16</v>
      </c>
      <c r="Y342" s="18" t="b">
        <f>IF(Tabla_Sala[[#This Row],[Tiempo de Degustacion]]&gt;0,TRUE,FALSE)</f>
        <v>1</v>
      </c>
    </row>
    <row r="343" spans="1:25" x14ac:dyDescent="0.3">
      <c r="A343" s="2">
        <v>341</v>
      </c>
      <c r="B343" s="2">
        <v>14</v>
      </c>
      <c r="C343" s="2" t="s">
        <v>411</v>
      </c>
      <c r="D343" s="4">
        <v>5</v>
      </c>
      <c r="E343" s="15">
        <f>Tabla_Sala[[#This Row],[Hora de Salida]]</f>
        <v>45020.179861111108</v>
      </c>
      <c r="F343" s="16">
        <v>45020.086805555555</v>
      </c>
      <c r="G343" s="16">
        <v>45020.179861111108</v>
      </c>
      <c r="H343" s="16">
        <f>IF(Tabla_Sala[[#This Row],[Estado de la Mesa]]="Ocupada",(Tabla_Sala[[#This Row],[Hora de Salida]]-Tabla_Sala[[#This Row],[Hora de Llegada]]) + 15/1440, Tabla_Sala[[#This Row],[Hora de Salida]]-Tabla_Sala[[#This Row],[Hora de Llegada]])</f>
        <v>9.3055555553291924E-2</v>
      </c>
      <c r="I343" s="16">
        <f>SUMIFS(Tabla_cocina[minutos preparacion],Tabla_cocina[Numero de Orden],Tabla_Sala[[#This Row],[Número de Orden]])</f>
        <v>6.1111111111111109E-2</v>
      </c>
      <c r="J343" s="16">
        <f>IF(Tabla_Sala[[#This Row],[Tiempo de Permanencia]]-Tabla_Sala[[#This Row],[Tiempo Preparacion]] &gt; 0, Tabla_Sala[[#This Row],[Tiempo de Permanencia]]-Tabla_Sala[[#This Row],[Tiempo Preparacion]], 0)</f>
        <v>3.1944444442180815E-2</v>
      </c>
      <c r="K343" s="2" t="s">
        <v>109</v>
      </c>
      <c r="L343" s="2" t="s">
        <v>44</v>
      </c>
      <c r="M343" s="2" t="s">
        <v>47</v>
      </c>
      <c r="N343" s="5">
        <v>47.05</v>
      </c>
      <c r="O343" s="2" t="s">
        <v>48</v>
      </c>
      <c r="P343" s="7">
        <f>SUMIFS(Tabla_cocina[Ganancia Bruta],Tabla_cocina[Numero de Orden],Tabla_Sala[[#This Row],[Número de Orden]])</f>
        <v>177</v>
      </c>
      <c r="Q343" s="7">
        <f>Tabla_Sala[[#This Row],[Propina]]+Tabla_Sala[[#This Row],[Monto Total de la Cuenta]]</f>
        <v>224.05</v>
      </c>
      <c r="R343" t="str">
        <f t="shared" si="8"/>
        <v>Plato_16,  Plato_5,  Plato_8</v>
      </c>
      <c r="S343" s="2" t="s">
        <v>53</v>
      </c>
      <c r="T343" s="2" t="s">
        <v>15</v>
      </c>
      <c r="U343" s="2" t="s">
        <v>78</v>
      </c>
      <c r="V343" s="2" t="s">
        <v>62</v>
      </c>
      <c r="X343" t="str" cm="1">
        <f t="array" ref="X343">_xlfn.CONCAT(_xlfn._xlws.FILTER(Tabla_cocina[Nombre del Plato], Tabla_cocina[Numero de Orden]=Tabla_Sala[[#This Row],[Número de Orden]]), "")</f>
        <v>Plato_16Plato_5Plato_8</v>
      </c>
      <c r="Y343" s="18" t="b">
        <f>IF(Tabla_Sala[[#This Row],[Tiempo de Degustacion]]&gt;0,TRUE,FALSE)</f>
        <v>1</v>
      </c>
    </row>
    <row r="344" spans="1:25" x14ac:dyDescent="0.3">
      <c r="A344" s="2">
        <v>342</v>
      </c>
      <c r="B344" s="2">
        <v>19</v>
      </c>
      <c r="C344" s="2" t="s">
        <v>412</v>
      </c>
      <c r="D344" s="4">
        <v>5</v>
      </c>
      <c r="E344" s="15">
        <f>Tabla_Sala[[#This Row],[Hora de Salida]]</f>
        <v>45020.257638888892</v>
      </c>
      <c r="F344" s="16">
        <v>45020.104166666664</v>
      </c>
      <c r="G344" s="16">
        <v>45020.257638888892</v>
      </c>
      <c r="H344" s="16">
        <f>IF(Tabla_Sala[[#This Row],[Estado de la Mesa]]="Ocupada",(Tabla_Sala[[#This Row],[Hora de Salida]]-Tabla_Sala[[#This Row],[Hora de Llegada]]) + 15/1440, Tabla_Sala[[#This Row],[Hora de Salida]]-Tabla_Sala[[#This Row],[Hora de Llegada]])</f>
        <v>0.15347222222771961</v>
      </c>
      <c r="I344" s="16">
        <f>SUMIFS(Tabla_cocina[minutos preparacion],Tabla_cocina[Numero de Orden],Tabla_Sala[[#This Row],[Número de Orden]])</f>
        <v>3.7499999999999999E-2</v>
      </c>
      <c r="J344" s="16">
        <f>IF(Tabla_Sala[[#This Row],[Tiempo de Permanencia]]-Tabla_Sala[[#This Row],[Tiempo Preparacion]] &gt; 0, Tabla_Sala[[#This Row],[Tiempo de Permanencia]]-Tabla_Sala[[#This Row],[Tiempo Preparacion]], 0)</f>
        <v>0.11597222222771961</v>
      </c>
      <c r="K344" s="2" t="s">
        <v>109</v>
      </c>
      <c r="L344" s="2" t="s">
        <v>44</v>
      </c>
      <c r="M344" s="2" t="s">
        <v>47</v>
      </c>
      <c r="N344" s="5">
        <v>20.059999999999999</v>
      </c>
      <c r="O344" s="2" t="s">
        <v>48</v>
      </c>
      <c r="P344" s="7">
        <f>SUMIFS(Tabla_cocina[Ganancia Bruta],Tabla_cocina[Numero de Orden],Tabla_Sala[[#This Row],[Número de Orden]])</f>
        <v>102</v>
      </c>
      <c r="Q344" s="7">
        <f>Tabla_Sala[[#This Row],[Propina]]+Tabla_Sala[[#This Row],[Monto Total de la Cuenta]]</f>
        <v>122.06</v>
      </c>
      <c r="R344" t="str">
        <f t="shared" si="8"/>
        <v>Plato_14,  Plato_16</v>
      </c>
      <c r="S344" s="2" t="s">
        <v>58</v>
      </c>
      <c r="T344" s="2" t="s">
        <v>22</v>
      </c>
      <c r="U344" s="2" t="s">
        <v>57</v>
      </c>
      <c r="X344" t="str" cm="1">
        <f t="array" ref="X344">_xlfn.CONCAT(_xlfn._xlws.FILTER(Tabla_cocina[Nombre del Plato], Tabla_cocina[Numero de Orden]=Tabla_Sala[[#This Row],[Número de Orden]]), "")</f>
        <v>Plato_14Plato_16</v>
      </c>
      <c r="Y344" s="18" t="b">
        <f>IF(Tabla_Sala[[#This Row],[Tiempo de Degustacion]]&gt;0,TRUE,FALSE)</f>
        <v>1</v>
      </c>
    </row>
    <row r="345" spans="1:25" x14ac:dyDescent="0.3">
      <c r="A345" s="2">
        <v>343</v>
      </c>
      <c r="B345" s="2">
        <v>12</v>
      </c>
      <c r="C345" s="2" t="s">
        <v>413</v>
      </c>
      <c r="D345" s="4">
        <v>1</v>
      </c>
      <c r="E345" s="15">
        <f>Tabla_Sala[[#This Row],[Hora de Salida]]</f>
        <v>45020.239583333336</v>
      </c>
      <c r="F345" s="16">
        <v>45020.163888888892</v>
      </c>
      <c r="G345" s="16">
        <v>45020.239583333336</v>
      </c>
      <c r="H345" s="16">
        <f>IF(Tabla_Sala[[#This Row],[Estado de la Mesa]]="Ocupada",(Tabla_Sala[[#This Row],[Hora de Salida]]-Tabla_Sala[[#This Row],[Hora de Llegada]]) + 15/1440, Tabla_Sala[[#This Row],[Hora de Salida]]-Tabla_Sala[[#This Row],[Hora de Llegada]])</f>
        <v>8.6111111110464364E-2</v>
      </c>
      <c r="I345" s="16">
        <f>SUMIFS(Tabla_cocina[minutos preparacion],Tabla_cocina[Numero de Orden],Tabla_Sala[[#This Row],[Número de Orden]])</f>
        <v>7.013888888888889E-2</v>
      </c>
      <c r="J345" s="16">
        <f>IF(Tabla_Sala[[#This Row],[Tiempo de Permanencia]]-Tabla_Sala[[#This Row],[Tiempo Preparacion]] &gt; 0, Tabla_Sala[[#This Row],[Tiempo de Permanencia]]-Tabla_Sala[[#This Row],[Tiempo Preparacion]], 0)</f>
        <v>1.5972222221575474E-2</v>
      </c>
      <c r="K345" s="2" t="s">
        <v>115</v>
      </c>
      <c r="L345" s="2" t="s">
        <v>40</v>
      </c>
      <c r="M345" s="2" t="s">
        <v>47</v>
      </c>
      <c r="N345" s="5">
        <v>23.01</v>
      </c>
      <c r="O345" s="2" t="s">
        <v>55</v>
      </c>
      <c r="P345" s="7">
        <f>SUMIFS(Tabla_cocina[Ganancia Bruta],Tabla_cocina[Numero de Orden],Tabla_Sala[[#This Row],[Número de Orden]])</f>
        <v>137</v>
      </c>
      <c r="Q345" s="7">
        <f>Tabla_Sala[[#This Row],[Propina]]+Tabla_Sala[[#This Row],[Monto Total de la Cuenta]]</f>
        <v>160.01</v>
      </c>
      <c r="R345" t="str">
        <f t="shared" si="8"/>
        <v>Plato_18,  Plato_14</v>
      </c>
      <c r="S345" s="2" t="s">
        <v>53</v>
      </c>
      <c r="T345" s="2" t="s">
        <v>20</v>
      </c>
      <c r="U345" s="2" t="s">
        <v>64</v>
      </c>
      <c r="X345" t="str" cm="1">
        <f t="array" ref="X345">_xlfn.CONCAT(_xlfn._xlws.FILTER(Tabla_cocina[Nombre del Plato], Tabla_cocina[Numero de Orden]=Tabla_Sala[[#This Row],[Número de Orden]]), "")</f>
        <v>Plato_18Plato_14</v>
      </c>
      <c r="Y345" s="18" t="b">
        <f>IF(Tabla_Sala[[#This Row],[Tiempo de Degustacion]]&gt;0,TRUE,FALSE)</f>
        <v>1</v>
      </c>
    </row>
    <row r="346" spans="1:25" x14ac:dyDescent="0.3">
      <c r="A346" s="2">
        <v>344</v>
      </c>
      <c r="B346" s="2">
        <v>15</v>
      </c>
      <c r="C346" s="2" t="s">
        <v>414</v>
      </c>
      <c r="D346" s="4">
        <v>3</v>
      </c>
      <c r="E346" s="15">
        <f>Tabla_Sala[[#This Row],[Hora de Salida]]</f>
        <v>45020.086111111108</v>
      </c>
      <c r="F346" s="16">
        <v>45020.031944444447</v>
      </c>
      <c r="G346" s="16">
        <v>45020.086111111108</v>
      </c>
      <c r="H346" s="16">
        <f>IF(Tabla_Sala[[#This Row],[Estado de la Mesa]]="Ocupada",(Tabla_Sala[[#This Row],[Hora de Salida]]-Tabla_Sala[[#This Row],[Hora de Llegada]]) + 15/1440, Tabla_Sala[[#This Row],[Hora de Salida]]-Tabla_Sala[[#This Row],[Hora de Llegada]])</f>
        <v>6.4583333327997636E-2</v>
      </c>
      <c r="I346" s="16">
        <f>SUMIFS(Tabla_cocina[minutos preparacion],Tabla_cocina[Numero de Orden],Tabla_Sala[[#This Row],[Número de Orden]])</f>
        <v>5.9722222222222225E-2</v>
      </c>
      <c r="J346" s="16">
        <f>IF(Tabla_Sala[[#This Row],[Tiempo de Permanencia]]-Tabla_Sala[[#This Row],[Tiempo Preparacion]] &gt; 0, Tabla_Sala[[#This Row],[Tiempo de Permanencia]]-Tabla_Sala[[#This Row],[Tiempo Preparacion]], 0)</f>
        <v>4.8611111057754106E-3</v>
      </c>
      <c r="K346" s="2" t="s">
        <v>113</v>
      </c>
      <c r="L346" s="2" t="s">
        <v>40</v>
      </c>
      <c r="M346" s="2" t="s">
        <v>47</v>
      </c>
      <c r="N346" s="5">
        <v>33.01</v>
      </c>
      <c r="O346" s="2" t="s">
        <v>55</v>
      </c>
      <c r="P346" s="7">
        <f>SUMIFS(Tabla_cocina[Ganancia Bruta],Tabla_cocina[Numero de Orden],Tabla_Sala[[#This Row],[Número de Orden]])</f>
        <v>183</v>
      </c>
      <c r="Q346" s="7">
        <f>Tabla_Sala[[#This Row],[Propina]]+Tabla_Sala[[#This Row],[Monto Total de la Cuenta]]</f>
        <v>216.01</v>
      </c>
      <c r="R346" t="str">
        <f t="shared" si="8"/>
        <v>Plato_8,  Plato_17,  Plato_15,  Plato_5</v>
      </c>
      <c r="S346" s="2" t="s">
        <v>70</v>
      </c>
      <c r="T346" s="2" t="s">
        <v>17</v>
      </c>
      <c r="U346" s="2" t="s">
        <v>50</v>
      </c>
      <c r="V346" s="2" t="s">
        <v>73</v>
      </c>
      <c r="W346" s="2" t="s">
        <v>78</v>
      </c>
      <c r="X346" t="str" cm="1">
        <f t="array" ref="X346">_xlfn.CONCAT(_xlfn._xlws.FILTER(Tabla_cocina[Nombre del Plato], Tabla_cocina[Numero de Orden]=Tabla_Sala[[#This Row],[Número de Orden]]), "")</f>
        <v>Plato_8Plato_17Plato_15Plato_5</v>
      </c>
      <c r="Y346" s="18" t="b">
        <f>IF(Tabla_Sala[[#This Row],[Tiempo de Degustacion]]&gt;0,TRUE,FALSE)</f>
        <v>1</v>
      </c>
    </row>
    <row r="347" spans="1:25" x14ac:dyDescent="0.3">
      <c r="A347" s="2">
        <v>345</v>
      </c>
      <c r="B347" s="2">
        <v>16</v>
      </c>
      <c r="C347" s="2" t="s">
        <v>415</v>
      </c>
      <c r="D347" s="4">
        <v>3</v>
      </c>
      <c r="E347" s="15">
        <f>Tabla_Sala[[#This Row],[Hora de Salida]]</f>
        <v>45020.179861111108</v>
      </c>
      <c r="F347" s="16">
        <v>45020.054166666669</v>
      </c>
      <c r="G347" s="16">
        <v>45020.179861111108</v>
      </c>
      <c r="H347" s="16">
        <f>IF(Tabla_Sala[[#This Row],[Estado de la Mesa]]="Ocupada",(Tabla_Sala[[#This Row],[Hora de Salida]]-Tabla_Sala[[#This Row],[Hora de Llegada]]) + 15/1440, Tabla_Sala[[#This Row],[Hora de Salida]]-Tabla_Sala[[#This Row],[Hora de Llegada]])</f>
        <v>0.13611111110609878</v>
      </c>
      <c r="I347" s="16">
        <f>SUMIFS(Tabla_cocina[minutos preparacion],Tabla_cocina[Numero de Orden],Tabla_Sala[[#This Row],[Número de Orden]])</f>
        <v>1.2500000000000001E-2</v>
      </c>
      <c r="J347" s="16">
        <f>IF(Tabla_Sala[[#This Row],[Tiempo de Permanencia]]-Tabla_Sala[[#This Row],[Tiempo Preparacion]] &gt; 0, Tabla_Sala[[#This Row],[Tiempo de Permanencia]]-Tabla_Sala[[#This Row],[Tiempo Preparacion]], 0)</f>
        <v>0.12361111110609878</v>
      </c>
      <c r="K347" s="2" t="s">
        <v>117</v>
      </c>
      <c r="L347" s="2" t="s">
        <v>40</v>
      </c>
      <c r="M347" s="2" t="s">
        <v>47</v>
      </c>
      <c r="N347" s="5">
        <v>13.98</v>
      </c>
      <c r="O347" s="2" t="s">
        <v>55</v>
      </c>
      <c r="P347" s="7">
        <f>SUMIFS(Tabla_cocina[Ganancia Bruta],Tabla_cocina[Numero de Orden],Tabla_Sala[[#This Row],[Número de Orden]])</f>
        <v>38</v>
      </c>
      <c r="Q347" s="7">
        <f>Tabla_Sala[[#This Row],[Propina]]+Tabla_Sala[[#This Row],[Monto Total de la Cuenta]]</f>
        <v>51.980000000000004</v>
      </c>
      <c r="R347" t="str">
        <f t="shared" si="8"/>
        <v>Plato_12</v>
      </c>
      <c r="S347" s="2" t="s">
        <v>70</v>
      </c>
      <c r="T347" s="2" t="s">
        <v>16</v>
      </c>
      <c r="U347" s="2"/>
      <c r="X347" t="str" cm="1">
        <f t="array" ref="X347">_xlfn.CONCAT(_xlfn._xlws.FILTER(Tabla_cocina[Nombre del Plato], Tabla_cocina[Numero de Orden]=Tabla_Sala[[#This Row],[Número de Orden]]), "")</f>
        <v>Plato_12</v>
      </c>
      <c r="Y347" s="18" t="b">
        <f>IF(Tabla_Sala[[#This Row],[Tiempo de Degustacion]]&gt;0,TRUE,FALSE)</f>
        <v>1</v>
      </c>
    </row>
    <row r="348" spans="1:25" x14ac:dyDescent="0.3">
      <c r="A348" s="2">
        <v>346</v>
      </c>
      <c r="B348" s="2">
        <v>1</v>
      </c>
      <c r="C348" s="2" t="s">
        <v>416</v>
      </c>
      <c r="D348" s="4">
        <v>5</v>
      </c>
      <c r="E348" s="15">
        <f>Tabla_Sala[[#This Row],[Hora de Salida]]</f>
        <v>45020.163888888892</v>
      </c>
      <c r="F348" s="16">
        <v>45020.027777777781</v>
      </c>
      <c r="G348" s="16">
        <v>45020.163888888892</v>
      </c>
      <c r="H348" s="16">
        <f>IF(Tabla_Sala[[#This Row],[Estado de la Mesa]]="Ocupada",(Tabla_Sala[[#This Row],[Hora de Salida]]-Tabla_Sala[[#This Row],[Hora de Llegada]]) + 15/1440, Tabla_Sala[[#This Row],[Hora de Salida]]-Tabla_Sala[[#This Row],[Hora de Llegada]])</f>
        <v>0.13611111111094942</v>
      </c>
      <c r="I348" s="16">
        <f>SUMIFS(Tabla_cocina[minutos preparacion],Tabla_cocina[Numero de Orden],Tabla_Sala[[#This Row],[Número de Orden]])</f>
        <v>1.5277777777777777E-2</v>
      </c>
      <c r="J348" s="16">
        <f>IF(Tabla_Sala[[#This Row],[Tiempo de Permanencia]]-Tabla_Sala[[#This Row],[Tiempo Preparacion]] &gt; 0, Tabla_Sala[[#This Row],[Tiempo de Permanencia]]-Tabla_Sala[[#This Row],[Tiempo Preparacion]], 0)</f>
        <v>0.12083333333317164</v>
      </c>
      <c r="K348" s="2" t="s">
        <v>115</v>
      </c>
      <c r="L348" s="2" t="s">
        <v>40</v>
      </c>
      <c r="M348" s="2" t="s">
        <v>41</v>
      </c>
      <c r="N348" s="5">
        <v>35.93</v>
      </c>
      <c r="O348" s="2" t="s">
        <v>42</v>
      </c>
      <c r="P348" s="7">
        <f>SUMIFS(Tabla_cocina[Ganancia Bruta],Tabla_cocina[Numero de Orden],Tabla_Sala[[#This Row],[Número de Orden]])</f>
        <v>72</v>
      </c>
      <c r="Q348" s="7">
        <f>Tabla_Sala[[#This Row],[Propina]]+Tabla_Sala[[#This Row],[Monto Total de la Cuenta]]</f>
        <v>107.93</v>
      </c>
      <c r="R348" t="str">
        <f t="shared" si="8"/>
        <v>Plato_19</v>
      </c>
      <c r="S348" s="2" t="s">
        <v>76</v>
      </c>
      <c r="T348" s="2" t="s">
        <v>12</v>
      </c>
      <c r="U348" s="2"/>
      <c r="X348" t="str" cm="1">
        <f t="array" ref="X348">_xlfn.CONCAT(_xlfn._xlws.FILTER(Tabla_cocina[Nombre del Plato], Tabla_cocina[Numero de Orden]=Tabla_Sala[[#This Row],[Número de Orden]]), "")</f>
        <v>Plato_19</v>
      </c>
      <c r="Y348" s="18" t="b">
        <f>IF(Tabla_Sala[[#This Row],[Tiempo de Degustacion]]&gt;0,TRUE,FALSE)</f>
        <v>1</v>
      </c>
    </row>
    <row r="349" spans="1:25" x14ac:dyDescent="0.3">
      <c r="A349" s="2">
        <v>347</v>
      </c>
      <c r="B349" s="2">
        <v>7</v>
      </c>
      <c r="C349" s="2" t="s">
        <v>417</v>
      </c>
      <c r="D349" s="4">
        <v>4</v>
      </c>
      <c r="E349" s="15">
        <f>Tabla_Sala[[#This Row],[Hora de Salida]]</f>
        <v>45020.19027777778</v>
      </c>
      <c r="F349" s="16">
        <v>45020.075694444444</v>
      </c>
      <c r="G349" s="16">
        <v>45020.19027777778</v>
      </c>
      <c r="H349" s="16">
        <f>IF(Tabla_Sala[[#This Row],[Estado de la Mesa]]="Ocupada",(Tabla_Sala[[#This Row],[Hora de Salida]]-Tabla_Sala[[#This Row],[Hora de Llegada]]) + 15/1440, Tabla_Sala[[#This Row],[Hora de Salida]]-Tabla_Sala[[#This Row],[Hora de Llegada]])</f>
        <v>0.11458333333575865</v>
      </c>
      <c r="I349" s="16">
        <f>SUMIFS(Tabla_cocina[minutos preparacion],Tabla_cocina[Numero de Orden],Tabla_Sala[[#This Row],[Número de Orden]])</f>
        <v>3.0555555555555555E-2</v>
      </c>
      <c r="J349" s="16">
        <f>IF(Tabla_Sala[[#This Row],[Tiempo de Permanencia]]-Tabla_Sala[[#This Row],[Tiempo Preparacion]] &gt; 0, Tabla_Sala[[#This Row],[Tiempo de Permanencia]]-Tabla_Sala[[#This Row],[Tiempo Preparacion]], 0)</f>
        <v>8.4027777780203095E-2</v>
      </c>
      <c r="K349" s="2" t="s">
        <v>117</v>
      </c>
      <c r="L349" s="2" t="s">
        <v>40</v>
      </c>
      <c r="M349" s="2" t="s">
        <v>47</v>
      </c>
      <c r="N349" s="5">
        <v>48.52</v>
      </c>
      <c r="O349" s="2" t="s">
        <v>42</v>
      </c>
      <c r="P349" s="7">
        <f>SUMIFS(Tabla_cocina[Ganancia Bruta],Tabla_cocina[Numero de Orden],Tabla_Sala[[#This Row],[Número de Orden]])</f>
        <v>70</v>
      </c>
      <c r="Q349" s="7">
        <f>Tabla_Sala[[#This Row],[Propina]]+Tabla_Sala[[#This Row],[Monto Total de la Cuenta]]</f>
        <v>118.52000000000001</v>
      </c>
      <c r="R349" t="str">
        <f t="shared" si="8"/>
        <v>Plato_8</v>
      </c>
      <c r="S349" s="2" t="s">
        <v>70</v>
      </c>
      <c r="T349" s="2" t="s">
        <v>17</v>
      </c>
      <c r="U349" s="2"/>
      <c r="X349" t="str" cm="1">
        <f t="array" ref="X349">_xlfn.CONCAT(_xlfn._xlws.FILTER(Tabla_cocina[Nombre del Plato], Tabla_cocina[Numero de Orden]=Tabla_Sala[[#This Row],[Número de Orden]]), "")</f>
        <v>Plato_8</v>
      </c>
      <c r="Y349" s="18" t="b">
        <f>IF(Tabla_Sala[[#This Row],[Tiempo de Degustacion]]&gt;0,TRUE,FALSE)</f>
        <v>1</v>
      </c>
    </row>
    <row r="350" spans="1:25" x14ac:dyDescent="0.3">
      <c r="A350" s="2">
        <v>348</v>
      </c>
      <c r="B350" s="2">
        <v>16</v>
      </c>
      <c r="C350" s="2" t="s">
        <v>418</v>
      </c>
      <c r="D350" s="4">
        <v>2</v>
      </c>
      <c r="E350" s="15">
        <f>Tabla_Sala[[#This Row],[Hora de Salida]]</f>
        <v>45020.207638888889</v>
      </c>
      <c r="F350" s="16">
        <v>45020.053472222222</v>
      </c>
      <c r="G350" s="16">
        <v>45020.207638888889</v>
      </c>
      <c r="H350" s="16">
        <f>IF(Tabla_Sala[[#This Row],[Estado de la Mesa]]="Ocupada",(Tabla_Sala[[#This Row],[Hora de Salida]]-Tabla_Sala[[#This Row],[Hora de Llegada]]) + 15/1440, Tabla_Sala[[#This Row],[Hora de Salida]]-Tabla_Sala[[#This Row],[Hora de Llegada]])</f>
        <v>0.16458333333381839</v>
      </c>
      <c r="I350" s="16">
        <f>SUMIFS(Tabla_cocina[minutos preparacion],Tabla_cocina[Numero de Orden],Tabla_Sala[[#This Row],[Número de Orden]])</f>
        <v>6.1111111111111109E-2</v>
      </c>
      <c r="J350" s="16">
        <f>IF(Tabla_Sala[[#This Row],[Tiempo de Permanencia]]-Tabla_Sala[[#This Row],[Tiempo Preparacion]] &gt; 0, Tabla_Sala[[#This Row],[Tiempo de Permanencia]]-Tabla_Sala[[#This Row],[Tiempo Preparacion]], 0)</f>
        <v>0.10347222222270727</v>
      </c>
      <c r="K350" s="2" t="s">
        <v>113</v>
      </c>
      <c r="L350" s="2" t="s">
        <v>40</v>
      </c>
      <c r="M350" s="2" t="s">
        <v>47</v>
      </c>
      <c r="N350" s="5">
        <v>30.78</v>
      </c>
      <c r="O350" s="2" t="s">
        <v>55</v>
      </c>
      <c r="P350" s="7">
        <f>SUMIFS(Tabla_cocina[Ganancia Bruta],Tabla_cocina[Numero de Orden],Tabla_Sala[[#This Row],[Número de Orden]])</f>
        <v>86</v>
      </c>
      <c r="Q350" s="7">
        <f>Tabla_Sala[[#This Row],[Propina]]+Tabla_Sala[[#This Row],[Monto Total de la Cuenta]]</f>
        <v>116.78</v>
      </c>
      <c r="R350" t="str">
        <f t="shared" si="8"/>
        <v>Plato_10,  Plato_3</v>
      </c>
      <c r="S350" s="2" t="s">
        <v>52</v>
      </c>
      <c r="T350" s="2" t="s">
        <v>25</v>
      </c>
      <c r="U350" s="2" t="s">
        <v>72</v>
      </c>
      <c r="X350" t="str" cm="1">
        <f t="array" ref="X350">_xlfn.CONCAT(_xlfn._xlws.FILTER(Tabla_cocina[Nombre del Plato], Tabla_cocina[Numero de Orden]=Tabla_Sala[[#This Row],[Número de Orden]]), "")</f>
        <v>Plato_10Plato_3</v>
      </c>
      <c r="Y350" s="18" t="b">
        <f>IF(Tabla_Sala[[#This Row],[Tiempo de Degustacion]]&gt;0,TRUE,FALSE)</f>
        <v>1</v>
      </c>
    </row>
    <row r="351" spans="1:25" x14ac:dyDescent="0.3">
      <c r="A351" s="2">
        <v>349</v>
      </c>
      <c r="B351" s="2">
        <v>13</v>
      </c>
      <c r="C351" s="2" t="s">
        <v>419</v>
      </c>
      <c r="D351" s="4">
        <v>1</v>
      </c>
      <c r="E351" s="15">
        <f>Tabla_Sala[[#This Row],[Hora de Salida]]</f>
        <v>45020.313194444447</v>
      </c>
      <c r="F351" s="16">
        <v>45020.158333333333</v>
      </c>
      <c r="G351" s="16">
        <v>45020.313194444447</v>
      </c>
      <c r="H351" s="16">
        <f>IF(Tabla_Sala[[#This Row],[Estado de la Mesa]]="Ocupada",(Tabla_Sala[[#This Row],[Hora de Salida]]-Tabla_Sala[[#This Row],[Hora de Llegada]]) + 15/1440, Tabla_Sala[[#This Row],[Hora de Salida]]-Tabla_Sala[[#This Row],[Hora de Llegada]])</f>
        <v>0.16527777778052646</v>
      </c>
      <c r="I351" s="16">
        <f>SUMIFS(Tabla_cocina[minutos preparacion],Tabla_cocina[Numero de Orden],Tabla_Sala[[#This Row],[Número de Orden]])</f>
        <v>5.9027777777777776E-2</v>
      </c>
      <c r="J351" s="16">
        <f>IF(Tabla_Sala[[#This Row],[Tiempo de Permanencia]]-Tabla_Sala[[#This Row],[Tiempo Preparacion]] &gt; 0, Tabla_Sala[[#This Row],[Tiempo de Permanencia]]-Tabla_Sala[[#This Row],[Tiempo Preparacion]], 0)</f>
        <v>0.10625000000274869</v>
      </c>
      <c r="K351" s="2" t="s">
        <v>115</v>
      </c>
      <c r="L351" s="2" t="s">
        <v>44</v>
      </c>
      <c r="M351" s="2" t="s">
        <v>47</v>
      </c>
      <c r="N351" s="5">
        <v>40.630000000000003</v>
      </c>
      <c r="O351" s="2" t="s">
        <v>55</v>
      </c>
      <c r="P351" s="7">
        <f>SUMIFS(Tabla_cocina[Ganancia Bruta],Tabla_cocina[Numero de Orden],Tabla_Sala[[#This Row],[Número de Orden]])</f>
        <v>152</v>
      </c>
      <c r="Q351" s="7">
        <f>Tabla_Sala[[#This Row],[Propina]]+Tabla_Sala[[#This Row],[Monto Total de la Cuenta]]</f>
        <v>192.63</v>
      </c>
      <c r="R351" t="str">
        <f t="shared" si="8"/>
        <v>Plato_2,  Plato_12,  Plato_8</v>
      </c>
      <c r="S351" s="2" t="s">
        <v>49</v>
      </c>
      <c r="T351" s="2" t="s">
        <v>7</v>
      </c>
      <c r="U351" s="2" t="s">
        <v>60</v>
      </c>
      <c r="V351" s="2" t="s">
        <v>62</v>
      </c>
      <c r="X351" t="str" cm="1">
        <f t="array" ref="X351">_xlfn.CONCAT(_xlfn._xlws.FILTER(Tabla_cocina[Nombre del Plato], Tabla_cocina[Numero de Orden]=Tabla_Sala[[#This Row],[Número de Orden]]), "")</f>
        <v>Plato_2Plato_12Plato_8</v>
      </c>
      <c r="Y351" s="18" t="b">
        <f>IF(Tabla_Sala[[#This Row],[Tiempo de Degustacion]]&gt;0,TRUE,FALSE)</f>
        <v>1</v>
      </c>
    </row>
    <row r="352" spans="1:25" x14ac:dyDescent="0.3">
      <c r="A352" s="2">
        <v>350</v>
      </c>
      <c r="B352" s="2">
        <v>2</v>
      </c>
      <c r="C352" s="2" t="s">
        <v>420</v>
      </c>
      <c r="D352" s="4">
        <v>6</v>
      </c>
      <c r="E352" s="15">
        <f>Tabla_Sala[[#This Row],[Hora de Salida]]</f>
        <v>45020.124305555553</v>
      </c>
      <c r="F352" s="16">
        <v>45020.024305555555</v>
      </c>
      <c r="G352" s="16">
        <v>45020.124305555553</v>
      </c>
      <c r="H352" s="16">
        <f>IF(Tabla_Sala[[#This Row],[Estado de la Mesa]]="Ocupada",(Tabla_Sala[[#This Row],[Hora de Salida]]-Tabla_Sala[[#This Row],[Hora de Llegada]]) + 15/1440, Tabla_Sala[[#This Row],[Hora de Salida]]-Tabla_Sala[[#This Row],[Hora de Llegada]])</f>
        <v>9.9999999998544808E-2</v>
      </c>
      <c r="I352" s="16">
        <f>SUMIFS(Tabla_cocina[minutos preparacion],Tabla_cocina[Numero de Orden],Tabla_Sala[[#This Row],[Número de Orden]])</f>
        <v>7.5694444444444439E-2</v>
      </c>
      <c r="J352" s="16">
        <f>IF(Tabla_Sala[[#This Row],[Tiempo de Permanencia]]-Tabla_Sala[[#This Row],[Tiempo Preparacion]] &gt; 0, Tabla_Sala[[#This Row],[Tiempo de Permanencia]]-Tabla_Sala[[#This Row],[Tiempo Preparacion]], 0)</f>
        <v>2.4305555554100369E-2</v>
      </c>
      <c r="K352" s="2" t="s">
        <v>115</v>
      </c>
      <c r="L352" s="2" t="s">
        <v>44</v>
      </c>
      <c r="M352" s="2" t="s">
        <v>41</v>
      </c>
      <c r="N352" s="5">
        <v>36.21</v>
      </c>
      <c r="O352" s="2" t="s">
        <v>42</v>
      </c>
      <c r="P352" s="7">
        <f>SUMIFS(Tabla_cocina[Ganancia Bruta],Tabla_cocina[Numero de Orden],Tabla_Sala[[#This Row],[Número de Orden]])</f>
        <v>143</v>
      </c>
      <c r="Q352" s="7">
        <f>Tabla_Sala[[#This Row],[Propina]]+Tabla_Sala[[#This Row],[Monto Total de la Cuenta]]</f>
        <v>179.21</v>
      </c>
      <c r="R352" t="str">
        <f t="shared" si="8"/>
        <v>Plato_17,  Plato_6</v>
      </c>
      <c r="S352" s="2" t="s">
        <v>46</v>
      </c>
      <c r="T352" s="2" t="s">
        <v>9</v>
      </c>
      <c r="U352" s="2" t="s">
        <v>77</v>
      </c>
      <c r="X352" t="str" cm="1">
        <f t="array" ref="X352">_xlfn.CONCAT(_xlfn._xlws.FILTER(Tabla_cocina[Nombre del Plato], Tabla_cocina[Numero de Orden]=Tabla_Sala[[#This Row],[Número de Orden]]), "")</f>
        <v>Plato_17Plato_6</v>
      </c>
      <c r="Y352" s="18" t="b">
        <f>IF(Tabla_Sala[[#This Row],[Tiempo de Degustacion]]&gt;0,TRUE,FALSE)</f>
        <v>1</v>
      </c>
    </row>
    <row r="353" spans="1:25" x14ac:dyDescent="0.3">
      <c r="A353" s="2">
        <v>351</v>
      </c>
      <c r="B353" s="2">
        <v>1</v>
      </c>
      <c r="C353" s="2" t="s">
        <v>421</v>
      </c>
      <c r="D353" s="4">
        <v>6</v>
      </c>
      <c r="E353" s="15">
        <f>Tabla_Sala[[#This Row],[Hora de Salida]]</f>
        <v>45020.256249999999</v>
      </c>
      <c r="F353" s="16">
        <v>45020.161111111112</v>
      </c>
      <c r="G353" s="16">
        <v>45020.256249999999</v>
      </c>
      <c r="H353" s="16">
        <f>IF(Tabla_Sala[[#This Row],[Estado de la Mesa]]="Ocupada",(Tabla_Sala[[#This Row],[Hora de Salida]]-Tabla_Sala[[#This Row],[Hora de Llegada]]) + 15/1440, Tabla_Sala[[#This Row],[Hora de Salida]]-Tabla_Sala[[#This Row],[Hora de Llegada]])</f>
        <v>9.5138888886140194E-2</v>
      </c>
      <c r="I353" s="16">
        <f>SUMIFS(Tabla_cocina[minutos preparacion],Tabla_cocina[Numero de Orden],Tabla_Sala[[#This Row],[Número de Orden]])</f>
        <v>1.7361111111111112E-2</v>
      </c>
      <c r="J353" s="16">
        <f>IF(Tabla_Sala[[#This Row],[Tiempo de Permanencia]]-Tabla_Sala[[#This Row],[Tiempo Preparacion]] &gt; 0, Tabla_Sala[[#This Row],[Tiempo de Permanencia]]-Tabla_Sala[[#This Row],[Tiempo Preparacion]], 0)</f>
        <v>7.7777777775029089E-2</v>
      </c>
      <c r="K353" s="2" t="s">
        <v>111</v>
      </c>
      <c r="L353" s="2" t="s">
        <v>44</v>
      </c>
      <c r="M353" s="2" t="s">
        <v>47</v>
      </c>
      <c r="N353" s="5">
        <v>48.93</v>
      </c>
      <c r="O353" s="2" t="s">
        <v>48</v>
      </c>
      <c r="P353" s="7">
        <f>SUMIFS(Tabla_cocina[Ganancia Bruta],Tabla_cocina[Numero de Orden],Tabla_Sala[[#This Row],[Número de Orden]])</f>
        <v>201</v>
      </c>
      <c r="Q353" s="7">
        <f>Tabla_Sala[[#This Row],[Propina]]+Tabla_Sala[[#This Row],[Monto Total de la Cuenta]]</f>
        <v>249.93</v>
      </c>
      <c r="R353" t="str">
        <f t="shared" si="8"/>
        <v>Plato_15,  Plato_8</v>
      </c>
      <c r="S353" s="2" t="s">
        <v>49</v>
      </c>
      <c r="T353" s="2" t="s">
        <v>18</v>
      </c>
      <c r="U353" s="2" t="s">
        <v>62</v>
      </c>
      <c r="X353" t="str" cm="1">
        <f t="array" ref="X353">_xlfn.CONCAT(_xlfn._xlws.FILTER(Tabla_cocina[Nombre del Plato], Tabla_cocina[Numero de Orden]=Tabla_Sala[[#This Row],[Número de Orden]]), "")</f>
        <v>Plato_15Plato_8</v>
      </c>
      <c r="Y353" s="18" t="b">
        <f>IF(Tabla_Sala[[#This Row],[Tiempo de Degustacion]]&gt;0,TRUE,FALSE)</f>
        <v>1</v>
      </c>
    </row>
    <row r="354" spans="1:25" x14ac:dyDescent="0.3">
      <c r="A354" s="2">
        <v>352</v>
      </c>
      <c r="B354" s="2">
        <v>1</v>
      </c>
      <c r="C354" s="2" t="s">
        <v>126</v>
      </c>
      <c r="D354" s="4">
        <v>3</v>
      </c>
      <c r="E354" s="15">
        <f>Tabla_Sala[[#This Row],[Hora de Salida]]</f>
        <v>45020.120138888888</v>
      </c>
      <c r="F354" s="16">
        <v>45020.011805555558</v>
      </c>
      <c r="G354" s="16">
        <v>45020.120138888888</v>
      </c>
      <c r="H354" s="16">
        <f>IF(Tabla_Sala[[#This Row],[Estado de la Mesa]]="Ocupada",(Tabla_Sala[[#This Row],[Hora de Salida]]-Tabla_Sala[[#This Row],[Hora de Llegada]]) + 15/1440, Tabla_Sala[[#This Row],[Hora de Salida]]-Tabla_Sala[[#This Row],[Hora de Llegada]])</f>
        <v>0.10833333332993789</v>
      </c>
      <c r="I354" s="16">
        <f>SUMIFS(Tabla_cocina[minutos preparacion],Tabla_cocina[Numero de Orden],Tabla_Sala[[#This Row],[Número de Orden]])</f>
        <v>4.8611111111111112E-3</v>
      </c>
      <c r="J354" s="16">
        <f>IF(Tabla_Sala[[#This Row],[Tiempo de Permanencia]]-Tabla_Sala[[#This Row],[Tiempo Preparacion]] &gt; 0, Tabla_Sala[[#This Row],[Tiempo de Permanencia]]-Tabla_Sala[[#This Row],[Tiempo Preparacion]], 0)</f>
        <v>0.10347222221882678</v>
      </c>
      <c r="K354" s="2" t="s">
        <v>109</v>
      </c>
      <c r="L354" s="2" t="s">
        <v>44</v>
      </c>
      <c r="M354" s="2" t="s">
        <v>45</v>
      </c>
      <c r="N354" s="5">
        <v>17.55</v>
      </c>
      <c r="O354" s="2" t="s">
        <v>42</v>
      </c>
      <c r="P354" s="7">
        <f>SUMIFS(Tabla_cocina[Ganancia Bruta],Tabla_cocina[Numero de Orden],Tabla_Sala[[#This Row],[Número de Orden]])</f>
        <v>99</v>
      </c>
      <c r="Q354" s="7">
        <f>Tabla_Sala[[#This Row],[Propina]]+Tabla_Sala[[#This Row],[Monto Total de la Cuenta]]</f>
        <v>116.55</v>
      </c>
      <c r="R354" t="str">
        <f t="shared" si="8"/>
        <v>Plato_11</v>
      </c>
      <c r="S354" s="2" t="s">
        <v>52</v>
      </c>
      <c r="T354" s="2" t="s">
        <v>14</v>
      </c>
      <c r="U354" s="2"/>
      <c r="X354" t="str" cm="1">
        <f t="array" ref="X354">_xlfn.CONCAT(_xlfn._xlws.FILTER(Tabla_cocina[Nombre del Plato], Tabla_cocina[Numero de Orden]=Tabla_Sala[[#This Row],[Número de Orden]]), "")</f>
        <v>Plato_11</v>
      </c>
      <c r="Y354" s="18" t="b">
        <f>IF(Tabla_Sala[[#This Row],[Tiempo de Degustacion]]&gt;0,TRUE,FALSE)</f>
        <v>1</v>
      </c>
    </row>
    <row r="355" spans="1:25" x14ac:dyDescent="0.3">
      <c r="A355" s="2">
        <v>353</v>
      </c>
      <c r="B355" s="2">
        <v>7</v>
      </c>
      <c r="C355" s="2" t="s">
        <v>422</v>
      </c>
      <c r="D355" s="4">
        <v>5</v>
      </c>
      <c r="E355" s="15">
        <f>Tabla_Sala[[#This Row],[Hora de Salida]]</f>
        <v>45020.316666666666</v>
      </c>
      <c r="F355" s="16">
        <v>45020.156944444447</v>
      </c>
      <c r="G355" s="16">
        <v>45020.316666666666</v>
      </c>
      <c r="H355" s="16">
        <f>IF(Tabla_Sala[[#This Row],[Estado de la Mesa]]="Ocupada",(Tabla_Sala[[#This Row],[Hora de Salida]]-Tabla_Sala[[#This Row],[Hora de Llegada]]) + 15/1440, Tabla_Sala[[#This Row],[Hora de Salida]]-Tabla_Sala[[#This Row],[Hora de Llegada]])</f>
        <v>0.15972222221898846</v>
      </c>
      <c r="I355" s="16">
        <f>SUMIFS(Tabla_cocina[minutos preparacion],Tabla_cocina[Numero de Orden],Tabla_Sala[[#This Row],[Número de Orden]])</f>
        <v>8.8888888888888878E-2</v>
      </c>
      <c r="J355" s="16">
        <f>IF(Tabla_Sala[[#This Row],[Tiempo de Permanencia]]-Tabla_Sala[[#This Row],[Tiempo Preparacion]] &gt; 0, Tabla_Sala[[#This Row],[Tiempo de Permanencia]]-Tabla_Sala[[#This Row],[Tiempo Preparacion]], 0)</f>
        <v>7.0833333330099585E-2</v>
      </c>
      <c r="K355" s="2" t="s">
        <v>115</v>
      </c>
      <c r="L355" s="2" t="s">
        <v>54</v>
      </c>
      <c r="M355" s="2" t="s">
        <v>47</v>
      </c>
      <c r="N355" s="5">
        <v>27.37</v>
      </c>
      <c r="O355" s="2" t="s">
        <v>42</v>
      </c>
      <c r="P355" s="7">
        <f>SUMIFS(Tabla_cocina[Ganancia Bruta],Tabla_cocina[Numero de Orden],Tabla_Sala[[#This Row],[Número de Orden]])</f>
        <v>212</v>
      </c>
      <c r="Q355" s="7">
        <f>Tabla_Sala[[#This Row],[Propina]]+Tabla_Sala[[#This Row],[Monto Total de la Cuenta]]</f>
        <v>239.37</v>
      </c>
      <c r="R355" t="str">
        <f t="shared" si="8"/>
        <v>Plato_5,  Plato_2,  Plato_8,  Plato_18</v>
      </c>
      <c r="S355" s="2" t="s">
        <v>49</v>
      </c>
      <c r="T355" s="2" t="s">
        <v>19</v>
      </c>
      <c r="U355" s="2" t="s">
        <v>79</v>
      </c>
      <c r="V355" s="2" t="s">
        <v>62</v>
      </c>
      <c r="W355" s="2" t="s">
        <v>74</v>
      </c>
      <c r="X355" t="str" cm="1">
        <f t="array" ref="X355">_xlfn.CONCAT(_xlfn._xlws.FILTER(Tabla_cocina[Nombre del Plato], Tabla_cocina[Numero de Orden]=Tabla_Sala[[#This Row],[Número de Orden]]), "")</f>
        <v>Plato_5Plato_2Plato_8Plato_18</v>
      </c>
      <c r="Y355" s="18" t="b">
        <f>IF(Tabla_Sala[[#This Row],[Tiempo de Degustacion]]&gt;0,TRUE,FALSE)</f>
        <v>1</v>
      </c>
    </row>
    <row r="356" spans="1:25" x14ac:dyDescent="0.3">
      <c r="A356" s="2">
        <v>354</v>
      </c>
      <c r="B356" s="2">
        <v>12</v>
      </c>
      <c r="C356" s="2" t="s">
        <v>423</v>
      </c>
      <c r="D356" s="4">
        <v>6</v>
      </c>
      <c r="E356" s="15">
        <f>Tabla_Sala[[#This Row],[Hora de Salida]]</f>
        <v>45020.14166666667</v>
      </c>
      <c r="F356" s="16">
        <v>45020.018055555556</v>
      </c>
      <c r="G356" s="16">
        <v>45020.14166666667</v>
      </c>
      <c r="H356" s="16">
        <f>IF(Tabla_Sala[[#This Row],[Estado de la Mesa]]="Ocupada",(Tabla_Sala[[#This Row],[Hora de Salida]]-Tabla_Sala[[#This Row],[Hora de Llegada]]) + 15/1440, Tabla_Sala[[#This Row],[Hora de Salida]]-Tabla_Sala[[#This Row],[Hora de Llegada]])</f>
        <v>0.13402777778052646</v>
      </c>
      <c r="I356" s="16">
        <f>SUMIFS(Tabla_cocina[minutos preparacion],Tabla_cocina[Numero de Orden],Tabla_Sala[[#This Row],[Número de Orden]])</f>
        <v>9.5138888888888884E-2</v>
      </c>
      <c r="J356" s="16">
        <f>IF(Tabla_Sala[[#This Row],[Tiempo de Permanencia]]-Tabla_Sala[[#This Row],[Tiempo Preparacion]] &gt; 0, Tabla_Sala[[#This Row],[Tiempo de Permanencia]]-Tabla_Sala[[#This Row],[Tiempo Preparacion]], 0)</f>
        <v>3.888888889163758E-2</v>
      </c>
      <c r="K356" s="2" t="s">
        <v>115</v>
      </c>
      <c r="L356" s="2" t="s">
        <v>44</v>
      </c>
      <c r="M356" s="2" t="s">
        <v>47</v>
      </c>
      <c r="N356" s="5">
        <v>29.58</v>
      </c>
      <c r="O356" s="2" t="s">
        <v>55</v>
      </c>
      <c r="P356" s="7">
        <f>SUMIFS(Tabla_cocina[Ganancia Bruta],Tabla_cocina[Numero de Orden],Tabla_Sala[[#This Row],[Número de Orden]])</f>
        <v>181</v>
      </c>
      <c r="Q356" s="7">
        <f>Tabla_Sala[[#This Row],[Propina]]+Tabla_Sala[[#This Row],[Monto Total de la Cuenta]]</f>
        <v>210.57999999999998</v>
      </c>
      <c r="R356" t="str">
        <f t="shared" si="8"/>
        <v>Plato_12,  Plato_15,  Plato_4,  Plato_7</v>
      </c>
      <c r="S356" s="2" t="s">
        <v>52</v>
      </c>
      <c r="T356" s="2" t="s">
        <v>16</v>
      </c>
      <c r="U356" s="2" t="s">
        <v>73</v>
      </c>
      <c r="V356" s="2" t="s">
        <v>67</v>
      </c>
      <c r="W356" s="2" t="s">
        <v>59</v>
      </c>
      <c r="X356" t="str" cm="1">
        <f t="array" ref="X356">_xlfn.CONCAT(_xlfn._xlws.FILTER(Tabla_cocina[Nombre del Plato], Tabla_cocina[Numero de Orden]=Tabla_Sala[[#This Row],[Número de Orden]]), "")</f>
        <v>Plato_12Plato_15Plato_4Plato_7</v>
      </c>
      <c r="Y356" s="18" t="b">
        <f>IF(Tabla_Sala[[#This Row],[Tiempo de Degustacion]]&gt;0,TRUE,FALSE)</f>
        <v>1</v>
      </c>
    </row>
    <row r="357" spans="1:25" x14ac:dyDescent="0.3">
      <c r="A357" s="2">
        <v>355</v>
      </c>
      <c r="B357" s="2">
        <v>4</v>
      </c>
      <c r="C357" s="2" t="s">
        <v>224</v>
      </c>
      <c r="D357" s="4">
        <v>4</v>
      </c>
      <c r="E357" s="15">
        <f>Tabla_Sala[[#This Row],[Hora de Salida]]</f>
        <v>45020.213194444441</v>
      </c>
      <c r="F357" s="16">
        <v>45020.070138888892</v>
      </c>
      <c r="G357" s="16">
        <v>45020.213194444441</v>
      </c>
      <c r="H357" s="16">
        <f>IF(Tabla_Sala[[#This Row],[Estado de la Mesa]]="Ocupada",(Tabla_Sala[[#This Row],[Hora de Salida]]-Tabla_Sala[[#This Row],[Hora de Llegada]]) + 15/1440, Tabla_Sala[[#This Row],[Hora de Salida]]-Tabla_Sala[[#This Row],[Hora de Llegada]])</f>
        <v>0.14305555554892635</v>
      </c>
      <c r="I357" s="16">
        <f>SUMIFS(Tabla_cocina[minutos preparacion],Tabla_cocina[Numero de Orden],Tabla_Sala[[#This Row],[Número de Orden]])</f>
        <v>4.8611111111111112E-3</v>
      </c>
      <c r="J357" s="16">
        <f>IF(Tabla_Sala[[#This Row],[Tiempo de Permanencia]]-Tabla_Sala[[#This Row],[Tiempo Preparacion]] &gt; 0, Tabla_Sala[[#This Row],[Tiempo de Permanencia]]-Tabla_Sala[[#This Row],[Tiempo Preparacion]], 0)</f>
        <v>0.13819444443781523</v>
      </c>
      <c r="K357" s="2" t="s">
        <v>115</v>
      </c>
      <c r="L357" s="2" t="s">
        <v>44</v>
      </c>
      <c r="M357" s="2" t="s">
        <v>47</v>
      </c>
      <c r="N357" s="5">
        <v>30.53</v>
      </c>
      <c r="O357" s="2" t="s">
        <v>42</v>
      </c>
      <c r="P357" s="7">
        <f>SUMIFS(Tabla_cocina[Ganancia Bruta],Tabla_cocina[Numero de Orden],Tabla_Sala[[#This Row],[Número de Orden]])</f>
        <v>26</v>
      </c>
      <c r="Q357" s="7">
        <f>Tabla_Sala[[#This Row],[Propina]]+Tabla_Sala[[#This Row],[Monto Total de la Cuenta]]</f>
        <v>56.53</v>
      </c>
      <c r="R357" t="str">
        <f t="shared" si="8"/>
        <v>Plato_10</v>
      </c>
      <c r="S357" s="2" t="s">
        <v>43</v>
      </c>
      <c r="T357" s="2" t="s">
        <v>25</v>
      </c>
      <c r="U357" s="2"/>
      <c r="X357" t="str" cm="1">
        <f t="array" ref="X357">_xlfn.CONCAT(_xlfn._xlws.FILTER(Tabla_cocina[Nombre del Plato], Tabla_cocina[Numero de Orden]=Tabla_Sala[[#This Row],[Número de Orden]]), "")</f>
        <v>Plato_10</v>
      </c>
      <c r="Y357" s="18" t="b">
        <f>IF(Tabla_Sala[[#This Row],[Tiempo de Degustacion]]&gt;0,TRUE,FALSE)</f>
        <v>1</v>
      </c>
    </row>
    <row r="358" spans="1:25" x14ac:dyDescent="0.3">
      <c r="A358" s="2">
        <v>356</v>
      </c>
      <c r="B358" s="2">
        <v>1</v>
      </c>
      <c r="C358" s="2" t="s">
        <v>424</v>
      </c>
      <c r="D358" s="4">
        <v>1</v>
      </c>
      <c r="E358" s="15">
        <f>Tabla_Sala[[#This Row],[Hora de Salida]]</f>
        <v>45020.095833333333</v>
      </c>
      <c r="F358" s="16">
        <v>45020.008333333331</v>
      </c>
      <c r="G358" s="16">
        <v>45020.095833333333</v>
      </c>
      <c r="H358" s="16">
        <f>IF(Tabla_Sala[[#This Row],[Estado de la Mesa]]="Ocupada",(Tabla_Sala[[#This Row],[Hora de Salida]]-Tabla_Sala[[#This Row],[Hora de Llegada]]) + 15/1440, Tabla_Sala[[#This Row],[Hora de Salida]]-Tabla_Sala[[#This Row],[Hora de Llegada]])</f>
        <v>9.7916666668121863E-2</v>
      </c>
      <c r="I358" s="16">
        <f>SUMIFS(Tabla_cocina[minutos preparacion],Tabla_cocina[Numero de Orden],Tabla_Sala[[#This Row],[Número de Orden]])</f>
        <v>4.8611111111111112E-3</v>
      </c>
      <c r="J358" s="16">
        <f>IF(Tabla_Sala[[#This Row],[Tiempo de Permanencia]]-Tabla_Sala[[#This Row],[Tiempo Preparacion]] &gt; 0, Tabla_Sala[[#This Row],[Tiempo de Permanencia]]-Tabla_Sala[[#This Row],[Tiempo Preparacion]], 0)</f>
        <v>9.3055555557010755E-2</v>
      </c>
      <c r="K358" s="2" t="s">
        <v>109</v>
      </c>
      <c r="L358" s="2" t="s">
        <v>44</v>
      </c>
      <c r="M358" s="2" t="s">
        <v>47</v>
      </c>
      <c r="N358" s="5">
        <v>28.92</v>
      </c>
      <c r="O358" s="2" t="s">
        <v>55</v>
      </c>
      <c r="P358" s="7">
        <f>SUMIFS(Tabla_cocina[Ganancia Bruta],Tabla_cocina[Numero de Orden],Tabla_Sala[[#This Row],[Número de Orden]])</f>
        <v>36</v>
      </c>
      <c r="Q358" s="7">
        <f>Tabla_Sala[[#This Row],[Propina]]+Tabla_Sala[[#This Row],[Monto Total de la Cuenta]]</f>
        <v>64.92</v>
      </c>
      <c r="R358" t="str">
        <f t="shared" si="8"/>
        <v>Plato_4</v>
      </c>
      <c r="S358" s="2" t="s">
        <v>49</v>
      </c>
      <c r="T358" s="2" t="s">
        <v>24</v>
      </c>
      <c r="U358" s="2"/>
      <c r="X358" t="str" cm="1">
        <f t="array" ref="X358">_xlfn.CONCAT(_xlfn._xlws.FILTER(Tabla_cocina[Nombre del Plato], Tabla_cocina[Numero de Orden]=Tabla_Sala[[#This Row],[Número de Orden]]), "")</f>
        <v>Plato_4</v>
      </c>
      <c r="Y358" s="18" t="b">
        <f>IF(Tabla_Sala[[#This Row],[Tiempo de Degustacion]]&gt;0,TRUE,FALSE)</f>
        <v>1</v>
      </c>
    </row>
    <row r="359" spans="1:25" x14ac:dyDescent="0.3">
      <c r="A359" s="2">
        <v>357</v>
      </c>
      <c r="B359" s="2">
        <v>17</v>
      </c>
      <c r="C359" s="2" t="s">
        <v>425</v>
      </c>
      <c r="D359" s="4">
        <v>2</v>
      </c>
      <c r="E359" s="15">
        <f>Tabla_Sala[[#This Row],[Hora de Salida]]</f>
        <v>45020.18472222222</v>
      </c>
      <c r="F359" s="16">
        <v>45020.054861111108</v>
      </c>
      <c r="G359" s="16">
        <v>45020.18472222222</v>
      </c>
      <c r="H359" s="16">
        <f>IF(Tabla_Sala[[#This Row],[Estado de la Mesa]]="Ocupada",(Tabla_Sala[[#This Row],[Hora de Salida]]-Tabla_Sala[[#This Row],[Hora de Llegada]]) + 15/1440, Tabla_Sala[[#This Row],[Hora de Salida]]-Tabla_Sala[[#This Row],[Hora de Llegada]])</f>
        <v>0.14027777777907127</v>
      </c>
      <c r="I359" s="16">
        <f>SUMIFS(Tabla_cocina[minutos preparacion],Tabla_cocina[Numero de Orden],Tabla_Sala[[#This Row],[Número de Orden]])</f>
        <v>6.6666666666666666E-2</v>
      </c>
      <c r="J359" s="16">
        <f>IF(Tabla_Sala[[#This Row],[Tiempo de Permanencia]]-Tabla_Sala[[#This Row],[Tiempo Preparacion]] &gt; 0, Tabla_Sala[[#This Row],[Tiempo de Permanencia]]-Tabla_Sala[[#This Row],[Tiempo Preparacion]], 0)</f>
        <v>7.3611111112404606E-2</v>
      </c>
      <c r="K359" s="2" t="s">
        <v>109</v>
      </c>
      <c r="L359" s="2" t="s">
        <v>44</v>
      </c>
      <c r="M359" s="2" t="s">
        <v>41</v>
      </c>
      <c r="N359" s="5">
        <v>26.87</v>
      </c>
      <c r="O359" s="2" t="s">
        <v>55</v>
      </c>
      <c r="P359" s="7">
        <f>SUMIFS(Tabla_cocina[Ganancia Bruta],Tabla_cocina[Numero de Orden],Tabla_Sala[[#This Row],[Número de Orden]])</f>
        <v>168</v>
      </c>
      <c r="Q359" s="7">
        <f>Tabla_Sala[[#This Row],[Propina]]+Tabla_Sala[[#This Row],[Monto Total de la Cuenta]]</f>
        <v>194.87</v>
      </c>
      <c r="R359" t="str">
        <f t="shared" si="8"/>
        <v>Plato_1,  Plato_3,  Plato_6,  Plato_5</v>
      </c>
      <c r="S359" s="2" t="s">
        <v>70</v>
      </c>
      <c r="T359" s="2" t="s">
        <v>26</v>
      </c>
      <c r="U359" s="2" t="s">
        <v>72</v>
      </c>
      <c r="V359" s="2" t="s">
        <v>77</v>
      </c>
      <c r="W359" s="2" t="s">
        <v>78</v>
      </c>
      <c r="X359" t="str" cm="1">
        <f t="array" ref="X359">_xlfn.CONCAT(_xlfn._xlws.FILTER(Tabla_cocina[Nombre del Plato], Tabla_cocina[Numero de Orden]=Tabla_Sala[[#This Row],[Número de Orden]]), "")</f>
        <v>Plato_1Plato_3Plato_6Plato_5</v>
      </c>
      <c r="Y359" s="18" t="b">
        <f>IF(Tabla_Sala[[#This Row],[Tiempo de Degustacion]]&gt;0,TRUE,FALSE)</f>
        <v>1</v>
      </c>
    </row>
    <row r="360" spans="1:25" x14ac:dyDescent="0.3">
      <c r="A360" s="2">
        <v>358</v>
      </c>
      <c r="B360" s="2">
        <v>13</v>
      </c>
      <c r="C360" s="2" t="s">
        <v>363</v>
      </c>
      <c r="D360" s="4">
        <v>5</v>
      </c>
      <c r="E360" s="15">
        <f>Tabla_Sala[[#This Row],[Hora de Salida]]</f>
        <v>45020.247916666667</v>
      </c>
      <c r="F360" s="16">
        <v>45020.109027777777</v>
      </c>
      <c r="G360" s="16">
        <v>45020.247916666667</v>
      </c>
      <c r="H360" s="16">
        <f>IF(Tabla_Sala[[#This Row],[Estado de la Mesa]]="Ocupada",(Tabla_Sala[[#This Row],[Hora de Salida]]-Tabla_Sala[[#This Row],[Hora de Llegada]]) + 15/1440, Tabla_Sala[[#This Row],[Hora de Salida]]-Tabla_Sala[[#This Row],[Hora de Llegada]])</f>
        <v>0.13888888889050577</v>
      </c>
      <c r="I360" s="16">
        <f>SUMIFS(Tabla_cocina[minutos preparacion],Tabla_cocina[Numero de Orden],Tabla_Sala[[#This Row],[Número de Orden]])</f>
        <v>0.10555555555555556</v>
      </c>
      <c r="J360" s="16">
        <f>IF(Tabla_Sala[[#This Row],[Tiempo de Permanencia]]-Tabla_Sala[[#This Row],[Tiempo Preparacion]] &gt; 0, Tabla_Sala[[#This Row],[Tiempo de Permanencia]]-Tabla_Sala[[#This Row],[Tiempo Preparacion]], 0)</f>
        <v>3.3333333334950213E-2</v>
      </c>
      <c r="K360" s="2" t="s">
        <v>115</v>
      </c>
      <c r="L360" s="2" t="s">
        <v>54</v>
      </c>
      <c r="M360" s="2" t="s">
        <v>47</v>
      </c>
      <c r="N360" s="5">
        <v>42.1</v>
      </c>
      <c r="O360" s="2" t="s">
        <v>42</v>
      </c>
      <c r="P360" s="7">
        <f>SUMIFS(Tabla_cocina[Ganancia Bruta],Tabla_cocina[Numero de Orden],Tabla_Sala[[#This Row],[Número de Orden]])</f>
        <v>166</v>
      </c>
      <c r="Q360" s="7">
        <f>Tabla_Sala[[#This Row],[Propina]]+Tabla_Sala[[#This Row],[Monto Total de la Cuenta]]</f>
        <v>208.1</v>
      </c>
      <c r="R360" t="str">
        <f t="shared" si="8"/>
        <v>Plato_10,  Plato_4,  Plato_3</v>
      </c>
      <c r="S360" s="2" t="s">
        <v>61</v>
      </c>
      <c r="T360" s="2" t="s">
        <v>25</v>
      </c>
      <c r="U360" s="2" t="s">
        <v>67</v>
      </c>
      <c r="V360" s="2" t="s">
        <v>72</v>
      </c>
      <c r="X360" t="str" cm="1">
        <f t="array" ref="X360">_xlfn.CONCAT(_xlfn._xlws.FILTER(Tabla_cocina[Nombre del Plato], Tabla_cocina[Numero de Orden]=Tabla_Sala[[#This Row],[Número de Orden]]), "")</f>
        <v>Plato_10Plato_4Plato_3</v>
      </c>
      <c r="Y360" s="18" t="b">
        <f>IF(Tabla_Sala[[#This Row],[Tiempo de Degustacion]]&gt;0,TRUE,FALSE)</f>
        <v>1</v>
      </c>
    </row>
    <row r="361" spans="1:25" x14ac:dyDescent="0.3">
      <c r="A361" s="2">
        <v>359</v>
      </c>
      <c r="B361" s="2">
        <v>11</v>
      </c>
      <c r="C361" s="2" t="s">
        <v>217</v>
      </c>
      <c r="D361" s="4">
        <v>2</v>
      </c>
      <c r="E361" s="15">
        <f>Tabla_Sala[[#This Row],[Hora de Salida]]</f>
        <v>45020.173611111109</v>
      </c>
      <c r="F361" s="16">
        <v>45020.02847222222</v>
      </c>
      <c r="G361" s="16">
        <v>45020.173611111109</v>
      </c>
      <c r="H361" s="16">
        <f>IF(Tabla_Sala[[#This Row],[Estado de la Mesa]]="Ocupada",(Tabla_Sala[[#This Row],[Hora de Salida]]-Tabla_Sala[[#This Row],[Hora de Llegada]]) + 15/1440, Tabla_Sala[[#This Row],[Hora de Salida]]-Tabla_Sala[[#This Row],[Hora de Llegada]])</f>
        <v>0.14513888888905058</v>
      </c>
      <c r="I361" s="16">
        <f>SUMIFS(Tabla_cocina[minutos preparacion],Tabla_cocina[Numero de Orden],Tabla_Sala[[#This Row],[Número de Orden]])</f>
        <v>0.10069444444444445</v>
      </c>
      <c r="J361" s="16">
        <f>IF(Tabla_Sala[[#This Row],[Tiempo de Permanencia]]-Tabla_Sala[[#This Row],[Tiempo Preparacion]] &gt; 0, Tabla_Sala[[#This Row],[Tiempo de Permanencia]]-Tabla_Sala[[#This Row],[Tiempo Preparacion]], 0)</f>
        <v>4.4444444444606129E-2</v>
      </c>
      <c r="K361" s="2" t="s">
        <v>113</v>
      </c>
      <c r="L361" s="2" t="s">
        <v>40</v>
      </c>
      <c r="M361" s="2" t="s">
        <v>47</v>
      </c>
      <c r="N361" s="5">
        <v>12.2</v>
      </c>
      <c r="O361" s="2" t="s">
        <v>42</v>
      </c>
      <c r="P361" s="7">
        <f>SUMIFS(Tabla_cocina[Ganancia Bruta],Tabla_cocina[Numero de Orden],Tabla_Sala[[#This Row],[Número de Orden]])</f>
        <v>190</v>
      </c>
      <c r="Q361" s="7">
        <f>Tabla_Sala[[#This Row],[Propina]]+Tabla_Sala[[#This Row],[Monto Total de la Cuenta]]</f>
        <v>202.2</v>
      </c>
      <c r="R361" t="str">
        <f t="shared" si="8"/>
        <v>Plato_5,  Plato_16,  Plato_9,  Plato_10</v>
      </c>
      <c r="S361" s="2" t="s">
        <v>53</v>
      </c>
      <c r="T361" s="2" t="s">
        <v>19</v>
      </c>
      <c r="U361" s="2" t="s">
        <v>57</v>
      </c>
      <c r="V361" s="2" t="s">
        <v>75</v>
      </c>
      <c r="W361" s="2" t="s">
        <v>69</v>
      </c>
      <c r="X361" t="str" cm="1">
        <f t="array" ref="X361">_xlfn.CONCAT(_xlfn._xlws.FILTER(Tabla_cocina[Nombre del Plato], Tabla_cocina[Numero de Orden]=Tabla_Sala[[#This Row],[Número de Orden]]), "")</f>
        <v>Plato_5Plato_16Plato_9Plato_10</v>
      </c>
      <c r="Y361" s="18" t="b">
        <f>IF(Tabla_Sala[[#This Row],[Tiempo de Degustacion]]&gt;0,TRUE,FALSE)</f>
        <v>1</v>
      </c>
    </row>
    <row r="362" spans="1:25" x14ac:dyDescent="0.3">
      <c r="A362" s="2">
        <v>360</v>
      </c>
      <c r="B362" s="2">
        <v>16</v>
      </c>
      <c r="C362" s="2" t="s">
        <v>426</v>
      </c>
      <c r="D362" s="4">
        <v>3</v>
      </c>
      <c r="E362" s="15">
        <f>Tabla_Sala[[#This Row],[Hora de Salida]]</f>
        <v>45020.206944444442</v>
      </c>
      <c r="F362" s="16">
        <v>45020.048611111109</v>
      </c>
      <c r="G362" s="16">
        <v>45020.206944444442</v>
      </c>
      <c r="H362" s="16">
        <f>IF(Tabla_Sala[[#This Row],[Estado de la Mesa]]="Ocupada",(Tabla_Sala[[#This Row],[Hora de Salida]]-Tabla_Sala[[#This Row],[Hora de Llegada]]) + 15/1440, Tabla_Sala[[#This Row],[Hora de Salida]]-Tabla_Sala[[#This Row],[Hora de Llegada]])</f>
        <v>0.16874999999951493</v>
      </c>
      <c r="I362" s="16">
        <f>SUMIFS(Tabla_cocina[minutos preparacion],Tabla_cocina[Numero de Orden],Tabla_Sala[[#This Row],[Número de Orden]])</f>
        <v>0.11041666666666666</v>
      </c>
      <c r="J362" s="16">
        <f>IF(Tabla_Sala[[#This Row],[Tiempo de Permanencia]]-Tabla_Sala[[#This Row],[Tiempo Preparacion]] &gt; 0, Tabla_Sala[[#This Row],[Tiempo de Permanencia]]-Tabla_Sala[[#This Row],[Tiempo Preparacion]], 0)</f>
        <v>5.8333333332848264E-2</v>
      </c>
      <c r="K362" s="2" t="s">
        <v>109</v>
      </c>
      <c r="L362" s="2" t="s">
        <v>40</v>
      </c>
      <c r="M362" s="2" t="s">
        <v>47</v>
      </c>
      <c r="N362" s="5">
        <v>39.26</v>
      </c>
      <c r="O362" s="2" t="s">
        <v>55</v>
      </c>
      <c r="P362" s="7">
        <f>SUMIFS(Tabla_cocina[Ganancia Bruta],Tabla_cocina[Numero de Orden],Tabla_Sala[[#This Row],[Número de Orden]])</f>
        <v>233</v>
      </c>
      <c r="Q362" s="7">
        <f>Tabla_Sala[[#This Row],[Propina]]+Tabla_Sala[[#This Row],[Monto Total de la Cuenta]]</f>
        <v>272.26</v>
      </c>
      <c r="R362" t="str">
        <f t="shared" si="8"/>
        <v>Plato_13,  Plato_2,  Plato_10,  Plato_15</v>
      </c>
      <c r="S362" s="2" t="s">
        <v>53</v>
      </c>
      <c r="T362" s="2" t="s">
        <v>23</v>
      </c>
      <c r="U362" s="2" t="s">
        <v>79</v>
      </c>
      <c r="V362" s="2" t="s">
        <v>69</v>
      </c>
      <c r="W362" s="2" t="s">
        <v>73</v>
      </c>
      <c r="X362" t="str" cm="1">
        <f t="array" ref="X362">_xlfn.CONCAT(_xlfn._xlws.FILTER(Tabla_cocina[Nombre del Plato], Tabla_cocina[Numero de Orden]=Tabla_Sala[[#This Row],[Número de Orden]]), "")</f>
        <v>Plato_13Plato_2Plato_10Plato_15</v>
      </c>
      <c r="Y362" s="18" t="b">
        <f>IF(Tabla_Sala[[#This Row],[Tiempo de Degustacion]]&gt;0,TRUE,FALSE)</f>
        <v>1</v>
      </c>
    </row>
    <row r="363" spans="1:25" x14ac:dyDescent="0.3">
      <c r="A363" s="2">
        <v>361</v>
      </c>
      <c r="B363" s="2">
        <v>16</v>
      </c>
      <c r="C363" s="2" t="s">
        <v>427</v>
      </c>
      <c r="D363" s="4">
        <v>1</v>
      </c>
      <c r="E363" s="15">
        <f>Tabla_Sala[[#This Row],[Hora de Salida]]</f>
        <v>45020.227777777778</v>
      </c>
      <c r="F363" s="16">
        <v>45020.078472222223</v>
      </c>
      <c r="G363" s="16">
        <v>45020.227777777778</v>
      </c>
      <c r="H363" s="16">
        <f>IF(Tabla_Sala[[#This Row],[Estado de la Mesa]]="Ocupada",(Tabla_Sala[[#This Row],[Hora de Salida]]-Tabla_Sala[[#This Row],[Hora de Llegada]]) + 15/1440, Tabla_Sala[[#This Row],[Hora de Salida]]-Tabla_Sala[[#This Row],[Hora de Llegada]])</f>
        <v>0.14930555555474712</v>
      </c>
      <c r="I363" s="16">
        <f>SUMIFS(Tabla_cocina[minutos preparacion],Tabla_cocina[Numero de Orden],Tabla_Sala[[#This Row],[Número de Orden]])</f>
        <v>7.7777777777777779E-2</v>
      </c>
      <c r="J363" s="16">
        <f>IF(Tabla_Sala[[#This Row],[Tiempo de Permanencia]]-Tabla_Sala[[#This Row],[Tiempo Preparacion]] &gt; 0, Tabla_Sala[[#This Row],[Tiempo de Permanencia]]-Tabla_Sala[[#This Row],[Tiempo Preparacion]], 0)</f>
        <v>7.1527777776969337E-2</v>
      </c>
      <c r="K363" s="2" t="s">
        <v>113</v>
      </c>
      <c r="L363" s="2" t="s">
        <v>54</v>
      </c>
      <c r="M363" s="2" t="s">
        <v>45</v>
      </c>
      <c r="N363" s="5">
        <v>41.73</v>
      </c>
      <c r="O363" s="2" t="s">
        <v>48</v>
      </c>
      <c r="P363" s="7">
        <f>SUMIFS(Tabla_cocina[Ganancia Bruta],Tabla_cocina[Numero de Orden],Tabla_Sala[[#This Row],[Número de Orden]])</f>
        <v>101</v>
      </c>
      <c r="Q363" s="7">
        <f>Tabla_Sala[[#This Row],[Propina]]+Tabla_Sala[[#This Row],[Monto Total de la Cuenta]]</f>
        <v>142.72999999999999</v>
      </c>
      <c r="R363" t="str">
        <f t="shared" si="8"/>
        <v>Plato_9,  Plato_7</v>
      </c>
      <c r="S363" s="2" t="s">
        <v>46</v>
      </c>
      <c r="T363" s="2" t="s">
        <v>13</v>
      </c>
      <c r="U363" s="2" t="s">
        <v>59</v>
      </c>
      <c r="X363" t="str" cm="1">
        <f t="array" ref="X363">_xlfn.CONCAT(_xlfn._xlws.FILTER(Tabla_cocina[Nombre del Plato], Tabla_cocina[Numero de Orden]=Tabla_Sala[[#This Row],[Número de Orden]]), "")</f>
        <v>Plato_9Plato_7</v>
      </c>
      <c r="Y363" s="18" t="b">
        <f>IF(Tabla_Sala[[#This Row],[Tiempo de Degustacion]]&gt;0,TRUE,FALSE)</f>
        <v>1</v>
      </c>
    </row>
    <row r="364" spans="1:25" x14ac:dyDescent="0.3">
      <c r="A364" s="2">
        <v>362</v>
      </c>
      <c r="B364" s="2">
        <v>15</v>
      </c>
      <c r="C364" s="2" t="s">
        <v>280</v>
      </c>
      <c r="D364" s="4">
        <v>2</v>
      </c>
      <c r="E364" s="15">
        <f>Tabla_Sala[[#This Row],[Hora de Salida]]</f>
        <v>45020.249305555553</v>
      </c>
      <c r="F364" s="16">
        <v>45020.085416666669</v>
      </c>
      <c r="G364" s="16">
        <v>45020.249305555553</v>
      </c>
      <c r="H364" s="16">
        <f>IF(Tabla_Sala[[#This Row],[Estado de la Mesa]]="Ocupada",(Tabla_Sala[[#This Row],[Hora de Salida]]-Tabla_Sala[[#This Row],[Hora de Llegada]]) + 15/1440, Tabla_Sala[[#This Row],[Hora de Salida]]-Tabla_Sala[[#This Row],[Hora de Llegada]])</f>
        <v>0.163888888884685</v>
      </c>
      <c r="I364" s="16">
        <f>SUMIFS(Tabla_cocina[minutos preparacion],Tabla_cocina[Numero de Orden],Tabla_Sala[[#This Row],[Número de Orden]])</f>
        <v>8.5416666666666669E-2</v>
      </c>
      <c r="J364" s="16">
        <f>IF(Tabla_Sala[[#This Row],[Tiempo de Permanencia]]-Tabla_Sala[[#This Row],[Tiempo Preparacion]] &gt; 0, Tabla_Sala[[#This Row],[Tiempo de Permanencia]]-Tabla_Sala[[#This Row],[Tiempo Preparacion]], 0)</f>
        <v>7.8472222218018334E-2</v>
      </c>
      <c r="K364" s="2" t="s">
        <v>111</v>
      </c>
      <c r="L364" s="2" t="s">
        <v>40</v>
      </c>
      <c r="M364" s="2" t="s">
        <v>47</v>
      </c>
      <c r="N364" s="5">
        <v>47.21</v>
      </c>
      <c r="O364" s="2" t="s">
        <v>48</v>
      </c>
      <c r="P364" s="7">
        <f>SUMIFS(Tabla_cocina[Ganancia Bruta],Tabla_cocina[Numero de Orden],Tabla_Sala[[#This Row],[Número de Orden]])</f>
        <v>62</v>
      </c>
      <c r="Q364" s="7">
        <f>Tabla_Sala[[#This Row],[Propina]]+Tabla_Sala[[#This Row],[Monto Total de la Cuenta]]</f>
        <v>109.21000000000001</v>
      </c>
      <c r="R364" t="str">
        <f t="shared" si="8"/>
        <v>Plato_3,  Plato_7,  Plato_4</v>
      </c>
      <c r="S364" s="2" t="s">
        <v>61</v>
      </c>
      <c r="T364" s="2" t="s">
        <v>21</v>
      </c>
      <c r="U364" s="2" t="s">
        <v>59</v>
      </c>
      <c r="V364" s="2" t="s">
        <v>67</v>
      </c>
      <c r="X364" t="str" cm="1">
        <f t="array" ref="X364">_xlfn.CONCAT(_xlfn._xlws.FILTER(Tabla_cocina[Nombre del Plato], Tabla_cocina[Numero de Orden]=Tabla_Sala[[#This Row],[Número de Orden]]), "")</f>
        <v>Plato_3Plato_7Plato_4</v>
      </c>
      <c r="Y364" s="18" t="b">
        <f>IF(Tabla_Sala[[#This Row],[Tiempo de Degustacion]]&gt;0,TRUE,FALSE)</f>
        <v>1</v>
      </c>
    </row>
    <row r="365" spans="1:25" x14ac:dyDescent="0.3">
      <c r="A365" s="2">
        <v>363</v>
      </c>
      <c r="B365" s="2">
        <v>5</v>
      </c>
      <c r="C365" s="2" t="s">
        <v>428</v>
      </c>
      <c r="D365" s="4">
        <v>2</v>
      </c>
      <c r="E365" s="15">
        <f>Tabla_Sala[[#This Row],[Hora de Salida]]</f>
        <v>45020.145138888889</v>
      </c>
      <c r="F365" s="16">
        <v>45020.073611111111</v>
      </c>
      <c r="G365" s="16">
        <v>45020.145138888889</v>
      </c>
      <c r="H365" s="16">
        <f>IF(Tabla_Sala[[#This Row],[Estado de la Mesa]]="Ocupada",(Tabla_Sala[[#This Row],[Hora de Salida]]-Tabla_Sala[[#This Row],[Hora de Llegada]]) + 15/1440, Tabla_Sala[[#This Row],[Hora de Salida]]-Tabla_Sala[[#This Row],[Hora de Llegada]])</f>
        <v>8.1944444444767825E-2</v>
      </c>
      <c r="I365" s="16">
        <f>SUMIFS(Tabla_cocina[minutos preparacion],Tabla_cocina[Numero de Orden],Tabla_Sala[[#This Row],[Número de Orden]])</f>
        <v>0.10347222222222223</v>
      </c>
      <c r="J365" s="16">
        <f>IF(Tabla_Sala[[#This Row],[Tiempo de Permanencia]]-Tabla_Sala[[#This Row],[Tiempo Preparacion]] &gt; 0, Tabla_Sala[[#This Row],[Tiempo de Permanencia]]-Tabla_Sala[[#This Row],[Tiempo Preparacion]], 0)</f>
        <v>0</v>
      </c>
      <c r="K365" s="2" t="s">
        <v>109</v>
      </c>
      <c r="L365" s="2" t="s">
        <v>40</v>
      </c>
      <c r="M365" s="2" t="s">
        <v>47</v>
      </c>
      <c r="N365" s="5">
        <v>49.02</v>
      </c>
      <c r="O365" s="2" t="s">
        <v>55</v>
      </c>
      <c r="P365" s="7">
        <f>SUMIFS(Tabla_cocina[Ganancia Bruta],Tabla_cocina[Numero de Orden],Tabla_Sala[[#This Row],[Número de Orden]])</f>
        <v>240</v>
      </c>
      <c r="Q365" s="7">
        <f>Tabla_Sala[[#This Row],[Propina]]+Tabla_Sala[[#This Row],[Monto Total de la Cuenta]]</f>
        <v>289.02</v>
      </c>
      <c r="R365" t="str">
        <f t="shared" si="8"/>
        <v>Plato_2,  Plato_7,  Plato_19,  Plato_11</v>
      </c>
      <c r="S365" s="2" t="s">
        <v>49</v>
      </c>
      <c r="T365" s="2" t="s">
        <v>7</v>
      </c>
      <c r="U365" s="2" t="s">
        <v>59</v>
      </c>
      <c r="V365" s="2" t="s">
        <v>51</v>
      </c>
      <c r="W365" s="2" t="s">
        <v>63</v>
      </c>
      <c r="X365" t="str" cm="1">
        <f t="array" ref="X365">_xlfn.CONCAT(_xlfn._xlws.FILTER(Tabla_cocina[Nombre del Plato], Tabla_cocina[Numero de Orden]=Tabla_Sala[[#This Row],[Número de Orden]]), "")</f>
        <v>Plato_2Plato_7Plato_19Plato_11</v>
      </c>
      <c r="Y365" s="18" t="b">
        <f>IF(Tabla_Sala[[#This Row],[Tiempo de Degustacion]]&gt;0,TRUE,FALSE)</f>
        <v>0</v>
      </c>
    </row>
    <row r="366" spans="1:25" x14ac:dyDescent="0.3">
      <c r="A366" s="2">
        <v>364</v>
      </c>
      <c r="B366" s="2">
        <v>15</v>
      </c>
      <c r="C366" s="2" t="s">
        <v>429</v>
      </c>
      <c r="D366" s="4">
        <v>2</v>
      </c>
      <c r="E366" s="15">
        <f>Tabla_Sala[[#This Row],[Hora de Salida]]</f>
        <v>45020.298611111109</v>
      </c>
      <c r="F366" s="16">
        <v>45020.159722222219</v>
      </c>
      <c r="G366" s="16">
        <v>45020.298611111109</v>
      </c>
      <c r="H366" s="16">
        <f>IF(Tabla_Sala[[#This Row],[Estado de la Mesa]]="Ocupada",(Tabla_Sala[[#This Row],[Hora de Salida]]-Tabla_Sala[[#This Row],[Hora de Llegada]]) + 15/1440, Tabla_Sala[[#This Row],[Hora de Salida]]-Tabla_Sala[[#This Row],[Hora de Llegada]])</f>
        <v>0.13888888889050577</v>
      </c>
      <c r="I366" s="16">
        <f>SUMIFS(Tabla_cocina[minutos preparacion],Tabla_cocina[Numero de Orden],Tabla_Sala[[#This Row],[Número de Orden]])</f>
        <v>7.7777777777777779E-2</v>
      </c>
      <c r="J366" s="16">
        <f>IF(Tabla_Sala[[#This Row],[Tiempo de Permanencia]]-Tabla_Sala[[#This Row],[Tiempo Preparacion]] &gt; 0, Tabla_Sala[[#This Row],[Tiempo de Permanencia]]-Tabla_Sala[[#This Row],[Tiempo Preparacion]], 0)</f>
        <v>6.1111111112727989E-2</v>
      </c>
      <c r="K366" s="2" t="s">
        <v>115</v>
      </c>
      <c r="L366" s="2" t="s">
        <v>40</v>
      </c>
      <c r="M366" s="2" t="s">
        <v>41</v>
      </c>
      <c r="N366" s="5">
        <v>48.28</v>
      </c>
      <c r="O366" s="2" t="s">
        <v>42</v>
      </c>
      <c r="P366" s="7">
        <f>SUMIFS(Tabla_cocina[Ganancia Bruta],Tabla_cocina[Numero de Orden],Tabla_Sala[[#This Row],[Número de Orden]])</f>
        <v>157</v>
      </c>
      <c r="Q366" s="7">
        <f>Tabla_Sala[[#This Row],[Propina]]+Tabla_Sala[[#This Row],[Monto Total de la Cuenta]]</f>
        <v>205.28</v>
      </c>
      <c r="R366" t="str">
        <f t="shared" si="8"/>
        <v>Plato_16,  Plato_5,  Plato_1,  Plato_9</v>
      </c>
      <c r="S366" s="2" t="s">
        <v>49</v>
      </c>
      <c r="T366" s="2" t="s">
        <v>15</v>
      </c>
      <c r="U366" s="2" t="s">
        <v>78</v>
      </c>
      <c r="V366" s="2" t="s">
        <v>71</v>
      </c>
      <c r="W366" s="2" t="s">
        <v>75</v>
      </c>
      <c r="X366" t="str" cm="1">
        <f t="array" ref="X366">_xlfn.CONCAT(_xlfn._xlws.FILTER(Tabla_cocina[Nombre del Plato], Tabla_cocina[Numero de Orden]=Tabla_Sala[[#This Row],[Número de Orden]]), "")</f>
        <v>Plato_16Plato_5Plato_1Plato_9</v>
      </c>
      <c r="Y366" s="18" t="b">
        <f>IF(Tabla_Sala[[#This Row],[Tiempo de Degustacion]]&gt;0,TRUE,FALSE)</f>
        <v>1</v>
      </c>
    </row>
    <row r="367" spans="1:25" x14ac:dyDescent="0.3">
      <c r="A367" s="2">
        <v>365</v>
      </c>
      <c r="B367" s="2">
        <v>4</v>
      </c>
      <c r="C367" s="2" t="s">
        <v>430</v>
      </c>
      <c r="D367" s="4">
        <v>1</v>
      </c>
      <c r="E367" s="15">
        <f>Tabla_Sala[[#This Row],[Hora de Salida]]</f>
        <v>45020.189583333333</v>
      </c>
      <c r="F367" s="16">
        <v>45020.043749999997</v>
      </c>
      <c r="G367" s="16">
        <v>45020.189583333333</v>
      </c>
      <c r="H367" s="16">
        <f>IF(Tabla_Sala[[#This Row],[Estado de la Mesa]]="Ocupada",(Tabla_Sala[[#This Row],[Hora de Salida]]-Tabla_Sala[[#This Row],[Hora de Llegada]]) + 15/1440, Tabla_Sala[[#This Row],[Hora de Salida]]-Tabla_Sala[[#This Row],[Hora de Llegada]])</f>
        <v>0.15625000000242531</v>
      </c>
      <c r="I367" s="16">
        <f>SUMIFS(Tabla_cocina[minutos preparacion],Tabla_cocina[Numero de Orden],Tabla_Sala[[#This Row],[Número de Orden]])</f>
        <v>1.7361111111111112E-2</v>
      </c>
      <c r="J367" s="16">
        <f>IF(Tabla_Sala[[#This Row],[Tiempo de Permanencia]]-Tabla_Sala[[#This Row],[Tiempo Preparacion]] &gt; 0, Tabla_Sala[[#This Row],[Tiempo de Permanencia]]-Tabla_Sala[[#This Row],[Tiempo Preparacion]], 0)</f>
        <v>0.13888888889131421</v>
      </c>
      <c r="K367" s="2" t="s">
        <v>109</v>
      </c>
      <c r="L367" s="2" t="s">
        <v>40</v>
      </c>
      <c r="M367" s="2" t="s">
        <v>45</v>
      </c>
      <c r="N367" s="5">
        <v>34.97</v>
      </c>
      <c r="O367" s="2" t="s">
        <v>55</v>
      </c>
      <c r="P367" s="7">
        <f>SUMIFS(Tabla_cocina[Ganancia Bruta],Tabla_cocina[Numero de Orden],Tabla_Sala[[#This Row],[Número de Orden]])</f>
        <v>108</v>
      </c>
      <c r="Q367" s="7">
        <f>Tabla_Sala[[#This Row],[Propina]]+Tabla_Sala[[#This Row],[Monto Total de la Cuenta]]</f>
        <v>142.97</v>
      </c>
      <c r="R367" t="str">
        <f t="shared" si="8"/>
        <v>Plato_19</v>
      </c>
      <c r="S367" s="2" t="s">
        <v>70</v>
      </c>
      <c r="T367" s="2" t="s">
        <v>12</v>
      </c>
      <c r="U367" s="2"/>
      <c r="X367" t="str" cm="1">
        <f t="array" ref="X367">_xlfn.CONCAT(_xlfn._xlws.FILTER(Tabla_cocina[Nombre del Plato], Tabla_cocina[Numero de Orden]=Tabla_Sala[[#This Row],[Número de Orden]]), "")</f>
        <v>Plato_19</v>
      </c>
      <c r="Y367" s="18" t="b">
        <f>IF(Tabla_Sala[[#This Row],[Tiempo de Degustacion]]&gt;0,TRUE,FALSE)</f>
        <v>1</v>
      </c>
    </row>
    <row r="368" spans="1:25" x14ac:dyDescent="0.3">
      <c r="A368" s="2">
        <v>366</v>
      </c>
      <c r="B368" s="2">
        <v>17</v>
      </c>
      <c r="C368" s="2" t="s">
        <v>431</v>
      </c>
      <c r="D368" s="4">
        <v>5</v>
      </c>
      <c r="E368" s="15">
        <f>Tabla_Sala[[#This Row],[Hora de Salida]]</f>
        <v>45020.198611111111</v>
      </c>
      <c r="F368" s="16">
        <v>45020.064583333333</v>
      </c>
      <c r="G368" s="16">
        <v>45020.198611111111</v>
      </c>
      <c r="H368" s="16">
        <f>IF(Tabla_Sala[[#This Row],[Estado de la Mesa]]="Ocupada",(Tabla_Sala[[#This Row],[Hora de Salida]]-Tabla_Sala[[#This Row],[Hora de Llegada]]) + 15/1440, Tabla_Sala[[#This Row],[Hora de Salida]]-Tabla_Sala[[#This Row],[Hora de Llegada]])</f>
        <v>0.13402777777810115</v>
      </c>
      <c r="I368" s="16">
        <f>SUMIFS(Tabla_cocina[minutos preparacion],Tabla_cocina[Numero de Orden],Tabla_Sala[[#This Row],[Número de Orden]])</f>
        <v>6.2499999999999993E-2</v>
      </c>
      <c r="J368" s="16">
        <f>IF(Tabla_Sala[[#This Row],[Tiempo de Permanencia]]-Tabla_Sala[[#This Row],[Tiempo Preparacion]] &gt; 0, Tabla_Sala[[#This Row],[Tiempo de Permanencia]]-Tabla_Sala[[#This Row],[Tiempo Preparacion]], 0)</f>
        <v>7.1527777778101154E-2</v>
      </c>
      <c r="K368" s="2" t="s">
        <v>109</v>
      </c>
      <c r="L368" s="2" t="s">
        <v>40</v>
      </c>
      <c r="M368" s="2" t="s">
        <v>45</v>
      </c>
      <c r="N368" s="5">
        <v>10.57</v>
      </c>
      <c r="O368" s="2" t="s">
        <v>42</v>
      </c>
      <c r="P368" s="7">
        <f>SUMIFS(Tabla_cocina[Ganancia Bruta],Tabla_cocina[Numero de Orden],Tabla_Sala[[#This Row],[Número de Orden]])</f>
        <v>239</v>
      </c>
      <c r="Q368" s="7">
        <f>Tabla_Sala[[#This Row],[Propina]]+Tabla_Sala[[#This Row],[Monto Total de la Cuenta]]</f>
        <v>249.57</v>
      </c>
      <c r="R368" t="str">
        <f t="shared" si="8"/>
        <v>Plato_6,  Plato_8,  Plato_20</v>
      </c>
      <c r="S368" s="2" t="s">
        <v>70</v>
      </c>
      <c r="T368" s="2" t="s">
        <v>10</v>
      </c>
      <c r="U368" s="2" t="s">
        <v>62</v>
      </c>
      <c r="V368" s="2" t="s">
        <v>68</v>
      </c>
      <c r="X368" t="str" cm="1">
        <f t="array" ref="X368">_xlfn.CONCAT(_xlfn._xlws.FILTER(Tabla_cocina[Nombre del Plato], Tabla_cocina[Numero de Orden]=Tabla_Sala[[#This Row],[Número de Orden]]), "")</f>
        <v>Plato_6Plato_8Plato_20</v>
      </c>
      <c r="Y368" s="18" t="b">
        <f>IF(Tabla_Sala[[#This Row],[Tiempo de Degustacion]]&gt;0,TRUE,FALSE)</f>
        <v>1</v>
      </c>
    </row>
    <row r="369" spans="1:25" x14ac:dyDescent="0.3">
      <c r="A369" s="2">
        <v>367</v>
      </c>
      <c r="B369" s="2">
        <v>12</v>
      </c>
      <c r="C369" s="2" t="s">
        <v>432</v>
      </c>
      <c r="D369" s="4">
        <v>2</v>
      </c>
      <c r="E369" s="15">
        <f>Tabla_Sala[[#This Row],[Hora de Salida]]</f>
        <v>45020.15625</v>
      </c>
      <c r="F369" s="16">
        <v>45020.036805555559</v>
      </c>
      <c r="G369" s="16">
        <v>45020.15625</v>
      </c>
      <c r="H369" s="16">
        <f>IF(Tabla_Sala[[#This Row],[Estado de la Mesa]]="Ocupada",(Tabla_Sala[[#This Row],[Hora de Salida]]-Tabla_Sala[[#This Row],[Hora de Llegada]]) + 15/1440, Tabla_Sala[[#This Row],[Hora de Salida]]-Tabla_Sala[[#This Row],[Hora de Llegada]])</f>
        <v>0.11944444444088731</v>
      </c>
      <c r="I369" s="16">
        <f>SUMIFS(Tabla_cocina[minutos preparacion],Tabla_cocina[Numero de Orden],Tabla_Sala[[#This Row],[Número de Orden]])</f>
        <v>5.0694444444444445E-2</v>
      </c>
      <c r="J369" s="16">
        <f>IF(Tabla_Sala[[#This Row],[Tiempo de Permanencia]]-Tabla_Sala[[#This Row],[Tiempo Preparacion]] &gt; 0, Tabla_Sala[[#This Row],[Tiempo de Permanencia]]-Tabla_Sala[[#This Row],[Tiempo Preparacion]], 0)</f>
        <v>6.8749999996442865E-2</v>
      </c>
      <c r="K369" s="2" t="s">
        <v>109</v>
      </c>
      <c r="L369" s="2" t="s">
        <v>54</v>
      </c>
      <c r="M369" s="2" t="s">
        <v>47</v>
      </c>
      <c r="N369" s="5">
        <v>12.62</v>
      </c>
      <c r="O369" s="2" t="s">
        <v>48</v>
      </c>
      <c r="P369" s="7">
        <f>SUMIFS(Tabla_cocina[Ganancia Bruta],Tabla_cocina[Numero de Orden],Tabla_Sala[[#This Row],[Número de Orden]])</f>
        <v>101</v>
      </c>
      <c r="Q369" s="7">
        <f>Tabla_Sala[[#This Row],[Propina]]+Tabla_Sala[[#This Row],[Monto Total de la Cuenta]]</f>
        <v>113.62</v>
      </c>
      <c r="R369" t="str">
        <f t="shared" si="8"/>
        <v>Plato_10,  Plato_9,  Plato_3</v>
      </c>
      <c r="S369" s="2" t="s">
        <v>70</v>
      </c>
      <c r="T369" s="2" t="s">
        <v>25</v>
      </c>
      <c r="U369" s="2" t="s">
        <v>75</v>
      </c>
      <c r="V369" s="2" t="s">
        <v>72</v>
      </c>
      <c r="X369" t="str" cm="1">
        <f t="array" ref="X369">_xlfn.CONCAT(_xlfn._xlws.FILTER(Tabla_cocina[Nombre del Plato], Tabla_cocina[Numero de Orden]=Tabla_Sala[[#This Row],[Número de Orden]]), "")</f>
        <v>Plato_10Plato_9Plato_3</v>
      </c>
      <c r="Y369" s="18" t="b">
        <f>IF(Tabla_Sala[[#This Row],[Tiempo de Degustacion]]&gt;0,TRUE,FALSE)</f>
        <v>1</v>
      </c>
    </row>
    <row r="370" spans="1:25" x14ac:dyDescent="0.3">
      <c r="A370" s="2">
        <v>368</v>
      </c>
      <c r="B370" s="2">
        <v>13</v>
      </c>
      <c r="C370" s="2" t="s">
        <v>433</v>
      </c>
      <c r="D370" s="4">
        <v>1</v>
      </c>
      <c r="E370" s="15">
        <f>Tabla_Sala[[#This Row],[Hora de Salida]]</f>
        <v>45020.231249999997</v>
      </c>
      <c r="F370" s="16">
        <v>45020.14166666667</v>
      </c>
      <c r="G370" s="16">
        <v>45020.231249999997</v>
      </c>
      <c r="H370" s="16">
        <f>IF(Tabla_Sala[[#This Row],[Estado de la Mesa]]="Ocupada",(Tabla_Sala[[#This Row],[Hora de Salida]]-Tabla_Sala[[#This Row],[Hora de Llegada]]) + 15/1440, Tabla_Sala[[#This Row],[Hora de Salida]]-Tabla_Sala[[#This Row],[Hora de Llegada]])</f>
        <v>9.9999999993694175E-2</v>
      </c>
      <c r="I370" s="16">
        <f>SUMIFS(Tabla_cocina[minutos preparacion],Tabla_cocina[Numero de Orden],Tabla_Sala[[#This Row],[Número de Orden]])</f>
        <v>5.9027777777777776E-2</v>
      </c>
      <c r="J370" s="16">
        <f>IF(Tabla_Sala[[#This Row],[Tiempo de Permanencia]]-Tabla_Sala[[#This Row],[Tiempo Preparacion]] &gt; 0, Tabla_Sala[[#This Row],[Tiempo de Permanencia]]-Tabla_Sala[[#This Row],[Tiempo Preparacion]], 0)</f>
        <v>4.0972222215916398E-2</v>
      </c>
      <c r="K370" s="2" t="s">
        <v>111</v>
      </c>
      <c r="L370" s="2" t="s">
        <v>44</v>
      </c>
      <c r="M370" s="2" t="s">
        <v>41</v>
      </c>
      <c r="N370" s="5">
        <v>37.65</v>
      </c>
      <c r="O370" s="2" t="s">
        <v>55</v>
      </c>
      <c r="P370" s="7">
        <f>SUMIFS(Tabla_cocina[Ganancia Bruta],Tabla_cocina[Numero de Orden],Tabla_Sala[[#This Row],[Número de Orden]])</f>
        <v>123</v>
      </c>
      <c r="Q370" s="7">
        <f>Tabla_Sala[[#This Row],[Propina]]+Tabla_Sala[[#This Row],[Monto Total de la Cuenta]]</f>
        <v>160.65</v>
      </c>
      <c r="R370" t="str">
        <f t="shared" si="8"/>
        <v>Plato_11,  Plato_7</v>
      </c>
      <c r="S370" s="2" t="s">
        <v>46</v>
      </c>
      <c r="T370" s="2" t="s">
        <v>14</v>
      </c>
      <c r="U370" s="2" t="s">
        <v>59</v>
      </c>
      <c r="X370" t="str" cm="1">
        <f t="array" ref="X370">_xlfn.CONCAT(_xlfn._xlws.FILTER(Tabla_cocina[Nombre del Plato], Tabla_cocina[Numero de Orden]=Tabla_Sala[[#This Row],[Número de Orden]]), "")</f>
        <v>Plato_11Plato_7</v>
      </c>
      <c r="Y370" s="18" t="b">
        <f>IF(Tabla_Sala[[#This Row],[Tiempo de Degustacion]]&gt;0,TRUE,FALSE)</f>
        <v>1</v>
      </c>
    </row>
    <row r="371" spans="1:25" x14ac:dyDescent="0.3">
      <c r="A371" s="2">
        <v>369</v>
      </c>
      <c r="B371" s="2">
        <v>20</v>
      </c>
      <c r="C371" s="2" t="s">
        <v>434</v>
      </c>
      <c r="D371" s="4">
        <v>2</v>
      </c>
      <c r="E371" s="15">
        <f>Tabla_Sala[[#This Row],[Hora de Salida]]</f>
        <v>45020.245833333334</v>
      </c>
      <c r="F371" s="16">
        <v>45020.09097222222</v>
      </c>
      <c r="G371" s="16">
        <v>45020.245833333334</v>
      </c>
      <c r="H371" s="16">
        <f>IF(Tabla_Sala[[#This Row],[Estado de la Mesa]]="Ocupada",(Tabla_Sala[[#This Row],[Hora de Salida]]-Tabla_Sala[[#This Row],[Hora de Llegada]]) + 15/1440, Tabla_Sala[[#This Row],[Hora de Salida]]-Tabla_Sala[[#This Row],[Hora de Llegada]])</f>
        <v>0.15486111111385981</v>
      </c>
      <c r="I371" s="16">
        <f>SUMIFS(Tabla_cocina[minutos preparacion],Tabla_cocina[Numero de Orden],Tabla_Sala[[#This Row],[Número de Orden]])</f>
        <v>2.9166666666666667E-2</v>
      </c>
      <c r="J371" s="16">
        <f>IF(Tabla_Sala[[#This Row],[Tiempo de Permanencia]]-Tabla_Sala[[#This Row],[Tiempo Preparacion]] &gt; 0, Tabla_Sala[[#This Row],[Tiempo de Permanencia]]-Tabla_Sala[[#This Row],[Tiempo Preparacion]], 0)</f>
        <v>0.12569444444719313</v>
      </c>
      <c r="K371" s="2" t="s">
        <v>115</v>
      </c>
      <c r="L371" s="2" t="s">
        <v>40</v>
      </c>
      <c r="M371" s="2" t="s">
        <v>47</v>
      </c>
      <c r="N371" s="5">
        <v>34.83</v>
      </c>
      <c r="O371" s="2" t="s">
        <v>48</v>
      </c>
      <c r="P371" s="7">
        <f>SUMIFS(Tabla_cocina[Ganancia Bruta],Tabla_cocina[Numero de Orden],Tabla_Sala[[#This Row],[Número de Orden]])</f>
        <v>242</v>
      </c>
      <c r="Q371" s="7">
        <f>Tabla_Sala[[#This Row],[Propina]]+Tabla_Sala[[#This Row],[Monto Total de la Cuenta]]</f>
        <v>276.83</v>
      </c>
      <c r="R371" t="str">
        <f t="shared" si="8"/>
        <v>Plato_17,  Plato_14,  Plato_16,  Plato_10</v>
      </c>
      <c r="S371" s="2" t="s">
        <v>61</v>
      </c>
      <c r="T371" s="2" t="s">
        <v>9</v>
      </c>
      <c r="U371" s="2" t="s">
        <v>64</v>
      </c>
      <c r="V371" s="2" t="s">
        <v>57</v>
      </c>
      <c r="W371" s="2" t="s">
        <v>69</v>
      </c>
      <c r="X371" t="str" cm="1">
        <f t="array" ref="X371">_xlfn.CONCAT(_xlfn._xlws.FILTER(Tabla_cocina[Nombre del Plato], Tabla_cocina[Numero de Orden]=Tabla_Sala[[#This Row],[Número de Orden]]), "")</f>
        <v>Plato_17Plato_14Plato_16Plato_10</v>
      </c>
      <c r="Y371" s="18" t="b">
        <f>IF(Tabla_Sala[[#This Row],[Tiempo de Degustacion]]&gt;0,TRUE,FALSE)</f>
        <v>1</v>
      </c>
    </row>
    <row r="372" spans="1:25" x14ac:dyDescent="0.3">
      <c r="A372" s="2">
        <v>370</v>
      </c>
      <c r="B372" s="2">
        <v>13</v>
      </c>
      <c r="C372" s="2" t="s">
        <v>435</v>
      </c>
      <c r="D372" s="4">
        <v>6</v>
      </c>
      <c r="E372" s="15">
        <f>Tabla_Sala[[#This Row],[Hora de Salida]]</f>
        <v>45020.140972222223</v>
      </c>
      <c r="F372" s="16">
        <v>45020.097222222219</v>
      </c>
      <c r="G372" s="16">
        <v>45020.140972222223</v>
      </c>
      <c r="H372" s="16">
        <f>IF(Tabla_Sala[[#This Row],[Estado de la Mesa]]="Ocupada",(Tabla_Sala[[#This Row],[Hora de Salida]]-Tabla_Sala[[#This Row],[Hora de Llegada]]) + 15/1440, Tabla_Sala[[#This Row],[Hora de Salida]]-Tabla_Sala[[#This Row],[Hora de Llegada]])</f>
        <v>4.3750000004365575E-2</v>
      </c>
      <c r="I372" s="16">
        <f>SUMIFS(Tabla_cocina[minutos preparacion],Tabla_cocina[Numero de Orden],Tabla_Sala[[#This Row],[Número de Orden]])</f>
        <v>2.2916666666666665E-2</v>
      </c>
      <c r="J372" s="16">
        <f>IF(Tabla_Sala[[#This Row],[Tiempo de Permanencia]]-Tabla_Sala[[#This Row],[Tiempo Preparacion]] &gt; 0, Tabla_Sala[[#This Row],[Tiempo de Permanencia]]-Tabla_Sala[[#This Row],[Tiempo Preparacion]], 0)</f>
        <v>2.083333333769891E-2</v>
      </c>
      <c r="K372" s="2" t="s">
        <v>109</v>
      </c>
      <c r="L372" s="2" t="s">
        <v>40</v>
      </c>
      <c r="M372" s="2" t="s">
        <v>47</v>
      </c>
      <c r="N372" s="5">
        <v>47.79</v>
      </c>
      <c r="O372" s="2" t="s">
        <v>48</v>
      </c>
      <c r="P372" s="7">
        <f>SUMIFS(Tabla_cocina[Ganancia Bruta],Tabla_cocina[Numero de Orden],Tabla_Sala[[#This Row],[Número de Orden]])</f>
        <v>72</v>
      </c>
      <c r="Q372" s="7">
        <f>Tabla_Sala[[#This Row],[Propina]]+Tabla_Sala[[#This Row],[Monto Total de la Cuenta]]</f>
        <v>119.78999999999999</v>
      </c>
      <c r="R372" t="str">
        <f t="shared" si="8"/>
        <v>Plato_19</v>
      </c>
      <c r="S372" s="2" t="s">
        <v>61</v>
      </c>
      <c r="T372" s="2" t="s">
        <v>12</v>
      </c>
      <c r="U372" s="2"/>
      <c r="X372" t="str" cm="1">
        <f t="array" ref="X372">_xlfn.CONCAT(_xlfn._xlws.FILTER(Tabla_cocina[Nombre del Plato], Tabla_cocina[Numero de Orden]=Tabla_Sala[[#This Row],[Número de Orden]]), "")</f>
        <v>Plato_19</v>
      </c>
      <c r="Y372" s="18" t="b">
        <f>IF(Tabla_Sala[[#This Row],[Tiempo de Degustacion]]&gt;0,TRUE,FALSE)</f>
        <v>1</v>
      </c>
    </row>
    <row r="373" spans="1:25" x14ac:dyDescent="0.3">
      <c r="A373" s="2">
        <v>371</v>
      </c>
      <c r="B373" s="2">
        <v>4</v>
      </c>
      <c r="C373" s="2" t="s">
        <v>436</v>
      </c>
      <c r="D373" s="4">
        <v>3</v>
      </c>
      <c r="E373" s="15">
        <f>Tabla_Sala[[#This Row],[Hora de Salida]]</f>
        <v>45020.188194444447</v>
      </c>
      <c r="F373" s="16">
        <v>45020.052777777775</v>
      </c>
      <c r="G373" s="16">
        <v>45020.188194444447</v>
      </c>
      <c r="H373" s="16">
        <f>IF(Tabla_Sala[[#This Row],[Estado de la Mesa]]="Ocupada",(Tabla_Sala[[#This Row],[Hora de Salida]]-Tabla_Sala[[#This Row],[Hora de Llegada]]) + 15/1440, Tabla_Sala[[#This Row],[Hora de Salida]]-Tabla_Sala[[#This Row],[Hora de Llegada]])</f>
        <v>0.14583333333818396</v>
      </c>
      <c r="I373" s="16">
        <f>SUMIFS(Tabla_cocina[minutos preparacion],Tabla_cocina[Numero de Orden],Tabla_Sala[[#This Row],[Número de Orden]])</f>
        <v>3.4027777777777782E-2</v>
      </c>
      <c r="J373" s="16">
        <f>IF(Tabla_Sala[[#This Row],[Tiempo de Permanencia]]-Tabla_Sala[[#This Row],[Tiempo Preparacion]] &gt; 0, Tabla_Sala[[#This Row],[Tiempo de Permanencia]]-Tabla_Sala[[#This Row],[Tiempo Preparacion]], 0)</f>
        <v>0.11180555556040618</v>
      </c>
      <c r="K373" s="2" t="s">
        <v>117</v>
      </c>
      <c r="L373" s="2" t="s">
        <v>54</v>
      </c>
      <c r="M373" s="2" t="s">
        <v>47</v>
      </c>
      <c r="N373" s="5">
        <v>32.51</v>
      </c>
      <c r="O373" s="2" t="s">
        <v>55</v>
      </c>
      <c r="P373" s="7">
        <f>SUMIFS(Tabla_cocina[Ganancia Bruta],Tabla_cocina[Numero de Orden],Tabla_Sala[[#This Row],[Número de Orden]])</f>
        <v>200</v>
      </c>
      <c r="Q373" s="7">
        <f>Tabla_Sala[[#This Row],[Propina]]+Tabla_Sala[[#This Row],[Monto Total de la Cuenta]]</f>
        <v>232.51</v>
      </c>
      <c r="R373" t="str">
        <f t="shared" si="8"/>
        <v>Plato_17,  Plato_19,  Plato_16,  Plato_14</v>
      </c>
      <c r="S373" s="2" t="s">
        <v>66</v>
      </c>
      <c r="T373" s="2" t="s">
        <v>9</v>
      </c>
      <c r="U373" s="2" t="s">
        <v>51</v>
      </c>
      <c r="V373" s="2" t="s">
        <v>57</v>
      </c>
      <c r="W373" s="2" t="s">
        <v>64</v>
      </c>
      <c r="X373" t="str" cm="1">
        <f t="array" ref="X373">_xlfn.CONCAT(_xlfn._xlws.FILTER(Tabla_cocina[Nombre del Plato], Tabla_cocina[Numero de Orden]=Tabla_Sala[[#This Row],[Número de Orden]]), "")</f>
        <v>Plato_17Plato_19Plato_16Plato_14</v>
      </c>
      <c r="Y373" s="18" t="b">
        <f>IF(Tabla_Sala[[#This Row],[Tiempo de Degustacion]]&gt;0,TRUE,FALSE)</f>
        <v>1</v>
      </c>
    </row>
    <row r="374" spans="1:25" x14ac:dyDescent="0.3">
      <c r="A374" s="2">
        <v>372</v>
      </c>
      <c r="B374" s="2">
        <v>14</v>
      </c>
      <c r="C374" s="2" t="s">
        <v>437</v>
      </c>
      <c r="D374" s="4">
        <v>5</v>
      </c>
      <c r="E374" s="15">
        <f>Tabla_Sala[[#This Row],[Hora de Salida]]</f>
        <v>45020.259722222225</v>
      </c>
      <c r="F374" s="16">
        <v>45020.115277777775</v>
      </c>
      <c r="G374" s="16">
        <v>45020.259722222225</v>
      </c>
      <c r="H374" s="16">
        <f>IF(Tabla_Sala[[#This Row],[Estado de la Mesa]]="Ocupada",(Tabla_Sala[[#This Row],[Hora de Salida]]-Tabla_Sala[[#This Row],[Hora de Llegada]]) + 15/1440, Tabla_Sala[[#This Row],[Hora de Salida]]-Tabla_Sala[[#This Row],[Hora de Llegada]])</f>
        <v>0.14444444444961846</v>
      </c>
      <c r="I374" s="16">
        <f>SUMIFS(Tabla_cocina[minutos preparacion],Tabla_cocina[Numero de Orden],Tabla_Sala[[#This Row],[Número de Orden]])</f>
        <v>1.5277777777777777E-2</v>
      </c>
      <c r="J374" s="16">
        <f>IF(Tabla_Sala[[#This Row],[Tiempo de Permanencia]]-Tabla_Sala[[#This Row],[Tiempo Preparacion]] &gt; 0, Tabla_Sala[[#This Row],[Tiempo de Permanencia]]-Tabla_Sala[[#This Row],[Tiempo Preparacion]], 0)</f>
        <v>0.12916666667184068</v>
      </c>
      <c r="K374" s="2" t="s">
        <v>113</v>
      </c>
      <c r="L374" s="2" t="s">
        <v>40</v>
      </c>
      <c r="M374" s="2" t="s">
        <v>47</v>
      </c>
      <c r="N374" s="5">
        <v>17.170000000000002</v>
      </c>
      <c r="O374" s="2" t="s">
        <v>42</v>
      </c>
      <c r="P374" s="7">
        <f>SUMIFS(Tabla_cocina[Ganancia Bruta],Tabla_cocina[Numero de Orden],Tabla_Sala[[#This Row],[Número de Orden]])</f>
        <v>36</v>
      </c>
      <c r="Q374" s="7">
        <f>Tabla_Sala[[#This Row],[Propina]]+Tabla_Sala[[#This Row],[Monto Total de la Cuenta]]</f>
        <v>53.17</v>
      </c>
      <c r="R374" t="str">
        <f t="shared" si="8"/>
        <v>Plato_4</v>
      </c>
      <c r="S374" s="2" t="s">
        <v>49</v>
      </c>
      <c r="T374" s="2" t="s">
        <v>24</v>
      </c>
      <c r="U374" s="2"/>
      <c r="X374" t="str" cm="1">
        <f t="array" ref="X374">_xlfn.CONCAT(_xlfn._xlws.FILTER(Tabla_cocina[Nombre del Plato], Tabla_cocina[Numero de Orden]=Tabla_Sala[[#This Row],[Número de Orden]]), "")</f>
        <v>Plato_4</v>
      </c>
      <c r="Y374" s="18" t="b">
        <f>IF(Tabla_Sala[[#This Row],[Tiempo de Degustacion]]&gt;0,TRUE,FALSE)</f>
        <v>1</v>
      </c>
    </row>
    <row r="375" spans="1:25" x14ac:dyDescent="0.3">
      <c r="A375" s="2">
        <v>373</v>
      </c>
      <c r="B375" s="2">
        <v>19</v>
      </c>
      <c r="C375" s="2" t="s">
        <v>438</v>
      </c>
      <c r="D375" s="4">
        <v>2</v>
      </c>
      <c r="E375" s="15">
        <f>Tabla_Sala[[#This Row],[Hora de Salida]]</f>
        <v>45020.132638888892</v>
      </c>
      <c r="F375" s="16">
        <v>45020.025694444441</v>
      </c>
      <c r="G375" s="16">
        <v>45020.132638888892</v>
      </c>
      <c r="H375" s="16">
        <f>IF(Tabla_Sala[[#This Row],[Estado de la Mesa]]="Ocupada",(Tabla_Sala[[#This Row],[Hora de Salida]]-Tabla_Sala[[#This Row],[Hora de Llegada]]) + 15/1440, Tabla_Sala[[#This Row],[Hora de Salida]]-Tabla_Sala[[#This Row],[Hora de Llegada]])</f>
        <v>0.11736111111774032</v>
      </c>
      <c r="I375" s="16">
        <f>SUMIFS(Tabla_cocina[minutos preparacion],Tabla_cocina[Numero de Orden],Tabla_Sala[[#This Row],[Número de Orden]])</f>
        <v>8.0555555555555561E-2</v>
      </c>
      <c r="J375" s="16">
        <f>IF(Tabla_Sala[[#This Row],[Tiempo de Permanencia]]-Tabla_Sala[[#This Row],[Tiempo Preparacion]] &gt; 0, Tabla_Sala[[#This Row],[Tiempo de Permanencia]]-Tabla_Sala[[#This Row],[Tiempo Preparacion]], 0)</f>
        <v>3.6805555562184761E-2</v>
      </c>
      <c r="K375" s="2" t="s">
        <v>115</v>
      </c>
      <c r="L375" s="2" t="s">
        <v>44</v>
      </c>
      <c r="M375" s="2" t="s">
        <v>41</v>
      </c>
      <c r="N375" s="5">
        <v>26.62</v>
      </c>
      <c r="O375" s="2" t="s">
        <v>55</v>
      </c>
      <c r="P375" s="7">
        <f>SUMIFS(Tabla_cocina[Ganancia Bruta],Tabla_cocina[Numero de Orden],Tabla_Sala[[#This Row],[Número de Orden]])</f>
        <v>160</v>
      </c>
      <c r="Q375" s="7">
        <f>Tabla_Sala[[#This Row],[Propina]]+Tabla_Sala[[#This Row],[Monto Total de la Cuenta]]</f>
        <v>186.62</v>
      </c>
      <c r="R375" t="str">
        <f t="shared" si="8"/>
        <v>Plato_13,  Plato_8,  Plato_5,  Plato_3</v>
      </c>
      <c r="S375" s="2" t="s">
        <v>76</v>
      </c>
      <c r="T375" s="2" t="s">
        <v>23</v>
      </c>
      <c r="U375" s="2" t="s">
        <v>62</v>
      </c>
      <c r="V375" s="2" t="s">
        <v>78</v>
      </c>
      <c r="W375" s="2" t="s">
        <v>72</v>
      </c>
      <c r="X375" t="str" cm="1">
        <f t="array" ref="X375">_xlfn.CONCAT(_xlfn._xlws.FILTER(Tabla_cocina[Nombre del Plato], Tabla_cocina[Numero de Orden]=Tabla_Sala[[#This Row],[Número de Orden]]), "")</f>
        <v>Plato_13Plato_8Plato_5Plato_3</v>
      </c>
      <c r="Y375" s="18" t="b">
        <f>IF(Tabla_Sala[[#This Row],[Tiempo de Degustacion]]&gt;0,TRUE,FALSE)</f>
        <v>1</v>
      </c>
    </row>
    <row r="376" spans="1:25" x14ac:dyDescent="0.3">
      <c r="A376" s="2">
        <v>374</v>
      </c>
      <c r="B376" s="2">
        <v>18</v>
      </c>
      <c r="C376" s="2" t="s">
        <v>439</v>
      </c>
      <c r="D376" s="4">
        <v>3</v>
      </c>
      <c r="E376" s="15">
        <f>Tabla_Sala[[#This Row],[Hora de Salida]]</f>
        <v>45020.183333333334</v>
      </c>
      <c r="F376" s="16">
        <v>45020.138194444444</v>
      </c>
      <c r="G376" s="16">
        <v>45020.183333333334</v>
      </c>
      <c r="H376" s="16">
        <f>IF(Tabla_Sala[[#This Row],[Estado de la Mesa]]="Ocupada",(Tabla_Sala[[#This Row],[Hora de Salida]]-Tabla_Sala[[#This Row],[Hora de Llegada]]) + 15/1440, Tabla_Sala[[#This Row],[Hora de Salida]]-Tabla_Sala[[#This Row],[Hora de Llegada]])</f>
        <v>4.5138888890505768E-2</v>
      </c>
      <c r="I376" s="16">
        <f>SUMIFS(Tabla_cocina[minutos preparacion],Tabla_cocina[Numero de Orden],Tabla_Sala[[#This Row],[Número de Orden]])</f>
        <v>6.2500000000000003E-3</v>
      </c>
      <c r="J376" s="16">
        <f>IF(Tabla_Sala[[#This Row],[Tiempo de Permanencia]]-Tabla_Sala[[#This Row],[Tiempo Preparacion]] &gt; 0, Tabla_Sala[[#This Row],[Tiempo de Permanencia]]-Tabla_Sala[[#This Row],[Tiempo Preparacion]], 0)</f>
        <v>3.888888889050577E-2</v>
      </c>
      <c r="K376" s="2" t="s">
        <v>113</v>
      </c>
      <c r="L376" s="2" t="s">
        <v>40</v>
      </c>
      <c r="M376" s="2" t="s">
        <v>47</v>
      </c>
      <c r="N376" s="5">
        <v>33.35</v>
      </c>
      <c r="O376" s="2" t="s">
        <v>48</v>
      </c>
      <c r="P376" s="7">
        <f>SUMIFS(Tabla_cocina[Ganancia Bruta],Tabla_cocina[Numero de Orden],Tabla_Sala[[#This Row],[Número de Orden]])</f>
        <v>35</v>
      </c>
      <c r="Q376" s="7">
        <f>Tabla_Sala[[#This Row],[Propina]]+Tabla_Sala[[#This Row],[Monto Total de la Cuenta]]</f>
        <v>68.349999999999994</v>
      </c>
      <c r="R376" t="str">
        <f t="shared" si="8"/>
        <v>Plato_8</v>
      </c>
      <c r="S376" s="2" t="s">
        <v>52</v>
      </c>
      <c r="T376" s="2" t="s">
        <v>17</v>
      </c>
      <c r="U376" s="2"/>
      <c r="X376" t="str" cm="1">
        <f t="array" ref="X376">_xlfn.CONCAT(_xlfn._xlws.FILTER(Tabla_cocina[Nombre del Plato], Tabla_cocina[Numero de Orden]=Tabla_Sala[[#This Row],[Número de Orden]]), "")</f>
        <v>Plato_8</v>
      </c>
      <c r="Y376" s="18" t="b">
        <f>IF(Tabla_Sala[[#This Row],[Tiempo de Degustacion]]&gt;0,TRUE,FALSE)</f>
        <v>1</v>
      </c>
    </row>
    <row r="377" spans="1:25" x14ac:dyDescent="0.3">
      <c r="A377" s="2">
        <v>375</v>
      </c>
      <c r="B377" s="2">
        <v>18</v>
      </c>
      <c r="C377" s="2" t="s">
        <v>440</v>
      </c>
      <c r="D377" s="4">
        <v>1</v>
      </c>
      <c r="E377" s="15">
        <f>Tabla_Sala[[#This Row],[Hora de Salida]]</f>
        <v>45020.131249999999</v>
      </c>
      <c r="F377" s="16">
        <v>45020.011805555558</v>
      </c>
      <c r="G377" s="16">
        <v>45020.131249999999</v>
      </c>
      <c r="H377" s="16">
        <f>IF(Tabla_Sala[[#This Row],[Estado de la Mesa]]="Ocupada",(Tabla_Sala[[#This Row],[Hora de Salida]]-Tabla_Sala[[#This Row],[Hora de Llegada]]) + 15/1440, Tabla_Sala[[#This Row],[Hora de Salida]]-Tabla_Sala[[#This Row],[Hora de Llegada]])</f>
        <v>0.11944444444088731</v>
      </c>
      <c r="I377" s="16">
        <f>SUMIFS(Tabla_cocina[minutos preparacion],Tabla_cocina[Numero de Orden],Tabla_Sala[[#This Row],[Número de Orden]])</f>
        <v>1.8749999999999999E-2</v>
      </c>
      <c r="J377" s="16">
        <f>IF(Tabla_Sala[[#This Row],[Tiempo de Permanencia]]-Tabla_Sala[[#This Row],[Tiempo Preparacion]] &gt; 0, Tabla_Sala[[#This Row],[Tiempo de Permanencia]]-Tabla_Sala[[#This Row],[Tiempo Preparacion]], 0)</f>
        <v>0.10069444444088731</v>
      </c>
      <c r="K377" s="2" t="s">
        <v>109</v>
      </c>
      <c r="L377" s="2" t="s">
        <v>40</v>
      </c>
      <c r="M377" s="2" t="s">
        <v>47</v>
      </c>
      <c r="N377" s="5">
        <v>22.3</v>
      </c>
      <c r="O377" s="2" t="s">
        <v>42</v>
      </c>
      <c r="P377" s="7">
        <f>SUMIFS(Tabla_cocina[Ganancia Bruta],Tabla_cocina[Numero de Orden],Tabla_Sala[[#This Row],[Número de Orden]])</f>
        <v>93</v>
      </c>
      <c r="Q377" s="7">
        <f>Tabla_Sala[[#This Row],[Propina]]+Tabla_Sala[[#This Row],[Monto Total de la Cuenta]]</f>
        <v>115.3</v>
      </c>
      <c r="R377" t="str">
        <f t="shared" si="8"/>
        <v>Plato_17</v>
      </c>
      <c r="S377" s="2" t="s">
        <v>43</v>
      </c>
      <c r="T377" s="2" t="s">
        <v>9</v>
      </c>
      <c r="U377" s="2"/>
      <c r="X377" t="str" cm="1">
        <f t="array" ref="X377">_xlfn.CONCAT(_xlfn._xlws.FILTER(Tabla_cocina[Nombre del Plato], Tabla_cocina[Numero de Orden]=Tabla_Sala[[#This Row],[Número de Orden]]), "")</f>
        <v>Plato_17</v>
      </c>
      <c r="Y377" s="18" t="b">
        <f>IF(Tabla_Sala[[#This Row],[Tiempo de Degustacion]]&gt;0,TRUE,FALSE)</f>
        <v>1</v>
      </c>
    </row>
    <row r="378" spans="1:25" x14ac:dyDescent="0.3">
      <c r="A378" s="2">
        <v>376</v>
      </c>
      <c r="B378" s="2">
        <v>16</v>
      </c>
      <c r="C378" s="2" t="s">
        <v>427</v>
      </c>
      <c r="D378" s="4">
        <v>4</v>
      </c>
      <c r="E378" s="15">
        <f>Tabla_Sala[[#This Row],[Hora de Salida]]</f>
        <v>45020.216666666667</v>
      </c>
      <c r="F378" s="16">
        <v>45020.120138888888</v>
      </c>
      <c r="G378" s="16">
        <v>45020.216666666667</v>
      </c>
      <c r="H378" s="16">
        <f>IF(Tabla_Sala[[#This Row],[Estado de la Mesa]]="Ocupada",(Tabla_Sala[[#This Row],[Hora de Salida]]-Tabla_Sala[[#This Row],[Hora de Llegada]]) + 15/1440, Tabla_Sala[[#This Row],[Hora de Salida]]-Tabla_Sala[[#This Row],[Hora de Llegada]])</f>
        <v>0.10694444444622302</v>
      </c>
      <c r="I378" s="16">
        <f>SUMIFS(Tabla_cocina[minutos preparacion],Tabla_cocina[Numero de Orden],Tabla_Sala[[#This Row],[Número de Orden]])</f>
        <v>3.472222222222222E-3</v>
      </c>
      <c r="J378" s="16">
        <f>IF(Tabla_Sala[[#This Row],[Tiempo de Permanencia]]-Tabla_Sala[[#This Row],[Tiempo Preparacion]] &gt; 0, Tabla_Sala[[#This Row],[Tiempo de Permanencia]]-Tabla_Sala[[#This Row],[Tiempo Preparacion]], 0)</f>
        <v>0.10347222222400079</v>
      </c>
      <c r="K378" s="2" t="s">
        <v>111</v>
      </c>
      <c r="L378" s="2" t="s">
        <v>40</v>
      </c>
      <c r="M378" s="2" t="s">
        <v>45</v>
      </c>
      <c r="N378" s="5">
        <v>27.51</v>
      </c>
      <c r="O378" s="2" t="s">
        <v>55</v>
      </c>
      <c r="P378" s="7">
        <f>SUMIFS(Tabla_cocina[Ganancia Bruta],Tabla_cocina[Numero de Orden],Tabla_Sala[[#This Row],[Número de Orden]])</f>
        <v>46</v>
      </c>
      <c r="Q378" s="7">
        <f>Tabla_Sala[[#This Row],[Propina]]+Tabla_Sala[[#This Row],[Monto Total de la Cuenta]]</f>
        <v>73.510000000000005</v>
      </c>
      <c r="R378" t="str">
        <f t="shared" si="8"/>
        <v>Plato_14</v>
      </c>
      <c r="S378" s="2" t="s">
        <v>66</v>
      </c>
      <c r="T378" s="2" t="s">
        <v>22</v>
      </c>
      <c r="U378" s="2"/>
      <c r="X378" t="str" cm="1">
        <f t="array" ref="X378">_xlfn.CONCAT(_xlfn._xlws.FILTER(Tabla_cocina[Nombre del Plato], Tabla_cocina[Numero de Orden]=Tabla_Sala[[#This Row],[Número de Orden]]), "")</f>
        <v>Plato_14</v>
      </c>
      <c r="Y378" s="18" t="b">
        <f>IF(Tabla_Sala[[#This Row],[Tiempo de Degustacion]]&gt;0,TRUE,FALSE)</f>
        <v>1</v>
      </c>
    </row>
    <row r="379" spans="1:25" x14ac:dyDescent="0.3">
      <c r="A379" s="2">
        <v>377</v>
      </c>
      <c r="B379" s="2">
        <v>5</v>
      </c>
      <c r="C379" s="2" t="s">
        <v>441</v>
      </c>
      <c r="D379" s="4">
        <v>1</v>
      </c>
      <c r="E379" s="15">
        <f>Tabla_Sala[[#This Row],[Hora de Salida]]</f>
        <v>45020.198611111111</v>
      </c>
      <c r="F379" s="16">
        <v>45020.054166666669</v>
      </c>
      <c r="G379" s="16">
        <v>45020.198611111111</v>
      </c>
      <c r="H379" s="16">
        <f>IF(Tabla_Sala[[#This Row],[Estado de la Mesa]]="Ocupada",(Tabla_Sala[[#This Row],[Hora de Salida]]-Tabla_Sala[[#This Row],[Hora de Llegada]]) + 15/1440, Tabla_Sala[[#This Row],[Hora de Salida]]-Tabla_Sala[[#This Row],[Hora de Llegada]])</f>
        <v>0.1444444444423425</v>
      </c>
      <c r="I379" s="16">
        <f>SUMIFS(Tabla_cocina[minutos preparacion],Tabla_cocina[Numero de Orden],Tabla_Sala[[#This Row],[Número de Orden]])</f>
        <v>3.1944444444444442E-2</v>
      </c>
      <c r="J379" s="16">
        <f>IF(Tabla_Sala[[#This Row],[Tiempo de Permanencia]]-Tabla_Sala[[#This Row],[Tiempo Preparacion]] &gt; 0, Tabla_Sala[[#This Row],[Tiempo de Permanencia]]-Tabla_Sala[[#This Row],[Tiempo Preparacion]], 0)</f>
        <v>0.11249999999789806</v>
      </c>
      <c r="K379" s="2" t="s">
        <v>117</v>
      </c>
      <c r="L379" s="2" t="s">
        <v>40</v>
      </c>
      <c r="M379" s="2" t="s">
        <v>47</v>
      </c>
      <c r="N379" s="5">
        <v>14.96</v>
      </c>
      <c r="O379" s="2" t="s">
        <v>48</v>
      </c>
      <c r="P379" s="7">
        <f>SUMIFS(Tabla_cocina[Ganancia Bruta],Tabla_cocina[Numero de Orden],Tabla_Sala[[#This Row],[Número de Orden]])</f>
        <v>100</v>
      </c>
      <c r="Q379" s="7">
        <f>Tabla_Sala[[#This Row],[Propina]]+Tabla_Sala[[#This Row],[Monto Total de la Cuenta]]</f>
        <v>114.96000000000001</v>
      </c>
      <c r="R379" t="str">
        <f t="shared" si="8"/>
        <v>Plato_18,  Plato_15</v>
      </c>
      <c r="S379" s="2" t="s">
        <v>52</v>
      </c>
      <c r="T379" s="2" t="s">
        <v>20</v>
      </c>
      <c r="U379" s="2" t="s">
        <v>73</v>
      </c>
      <c r="X379" t="str" cm="1">
        <f t="array" ref="X379">_xlfn.CONCAT(_xlfn._xlws.FILTER(Tabla_cocina[Nombre del Plato], Tabla_cocina[Numero de Orden]=Tabla_Sala[[#This Row],[Número de Orden]]), "")</f>
        <v>Plato_18Plato_15</v>
      </c>
      <c r="Y379" s="18" t="b">
        <f>IF(Tabla_Sala[[#This Row],[Tiempo de Degustacion]]&gt;0,TRUE,FALSE)</f>
        <v>1</v>
      </c>
    </row>
    <row r="380" spans="1:25" x14ac:dyDescent="0.3">
      <c r="A380" s="2">
        <v>378</v>
      </c>
      <c r="B380" s="2">
        <v>3</v>
      </c>
      <c r="C380" s="2" t="s">
        <v>442</v>
      </c>
      <c r="D380" s="4">
        <v>1</v>
      </c>
      <c r="E380" s="15">
        <f>Tabla_Sala[[#This Row],[Hora de Salida]]</f>
        <v>45020.220833333333</v>
      </c>
      <c r="F380" s="16">
        <v>45020.163194444445</v>
      </c>
      <c r="G380" s="16">
        <v>45020.220833333333</v>
      </c>
      <c r="H380" s="16">
        <f>IF(Tabla_Sala[[#This Row],[Estado de la Mesa]]="Ocupada",(Tabla_Sala[[#This Row],[Hora de Salida]]-Tabla_Sala[[#This Row],[Hora de Llegada]]) + 15/1440, Tabla_Sala[[#This Row],[Hora de Salida]]-Tabla_Sala[[#This Row],[Hora de Llegada]])</f>
        <v>5.7638888887595385E-2</v>
      </c>
      <c r="I380" s="16">
        <f>SUMIFS(Tabla_cocina[minutos preparacion],Tabla_cocina[Numero de Orden],Tabla_Sala[[#This Row],[Número de Orden]])</f>
        <v>1.4583333333333334E-2</v>
      </c>
      <c r="J380" s="16">
        <f>IF(Tabla_Sala[[#This Row],[Tiempo de Permanencia]]-Tabla_Sala[[#This Row],[Tiempo Preparacion]] &gt; 0, Tabla_Sala[[#This Row],[Tiempo de Permanencia]]-Tabla_Sala[[#This Row],[Tiempo Preparacion]], 0)</f>
        <v>4.3055555554262048E-2</v>
      </c>
      <c r="K380" s="2" t="s">
        <v>111</v>
      </c>
      <c r="L380" s="2" t="s">
        <v>40</v>
      </c>
      <c r="M380" s="2" t="s">
        <v>45</v>
      </c>
      <c r="N380" s="5">
        <v>40.31</v>
      </c>
      <c r="O380" s="2" t="s">
        <v>48</v>
      </c>
      <c r="P380" s="7">
        <f>SUMIFS(Tabla_cocina[Ganancia Bruta],Tabla_cocina[Numero de Orden],Tabla_Sala[[#This Row],[Número de Orden]])</f>
        <v>49</v>
      </c>
      <c r="Q380" s="7">
        <f>Tabla_Sala[[#This Row],[Propina]]+Tabla_Sala[[#This Row],[Monto Total de la Cuenta]]</f>
        <v>89.31</v>
      </c>
      <c r="R380" t="str">
        <f t="shared" si="8"/>
        <v>Plato_2,  Plato_12</v>
      </c>
      <c r="S380" s="2" t="s">
        <v>53</v>
      </c>
      <c r="T380" s="2" t="s">
        <v>7</v>
      </c>
      <c r="U380" s="2" t="s">
        <v>60</v>
      </c>
      <c r="X380" t="str" cm="1">
        <f t="array" ref="X380">_xlfn.CONCAT(_xlfn._xlws.FILTER(Tabla_cocina[Nombre del Plato], Tabla_cocina[Numero de Orden]=Tabla_Sala[[#This Row],[Número de Orden]]), "")</f>
        <v>Plato_2Plato_12</v>
      </c>
      <c r="Y380" s="18" t="b">
        <f>IF(Tabla_Sala[[#This Row],[Tiempo de Degustacion]]&gt;0,TRUE,FALSE)</f>
        <v>1</v>
      </c>
    </row>
    <row r="381" spans="1:25" x14ac:dyDescent="0.3">
      <c r="A381" s="2">
        <v>379</v>
      </c>
      <c r="B381" s="2">
        <v>4</v>
      </c>
      <c r="C381" s="2" t="s">
        <v>287</v>
      </c>
      <c r="D381" s="4">
        <v>2</v>
      </c>
      <c r="E381" s="15">
        <f>Tabla_Sala[[#This Row],[Hora de Salida]]</f>
        <v>45020.164583333331</v>
      </c>
      <c r="F381" s="16">
        <v>45020.063194444447</v>
      </c>
      <c r="G381" s="16">
        <v>45020.164583333331</v>
      </c>
      <c r="H381" s="16">
        <f>IF(Tabla_Sala[[#This Row],[Estado de la Mesa]]="Ocupada",(Tabla_Sala[[#This Row],[Hora de Salida]]-Tabla_Sala[[#This Row],[Hora de Llegada]]) + 15/1440, Tabla_Sala[[#This Row],[Hora de Salida]]-Tabla_Sala[[#This Row],[Hora de Llegada]])</f>
        <v>0.11180555555135167</v>
      </c>
      <c r="I381" s="16">
        <f>SUMIFS(Tabla_cocina[minutos preparacion],Tabla_cocina[Numero de Orden],Tabla_Sala[[#This Row],[Número de Orden]])</f>
        <v>4.1666666666666666E-3</v>
      </c>
      <c r="J381" s="16">
        <f>IF(Tabla_Sala[[#This Row],[Tiempo de Permanencia]]-Tabla_Sala[[#This Row],[Tiempo Preparacion]] &gt; 0, Tabla_Sala[[#This Row],[Tiempo de Permanencia]]-Tabla_Sala[[#This Row],[Tiempo Preparacion]], 0)</f>
        <v>0.10763888888468501</v>
      </c>
      <c r="K381" s="2" t="s">
        <v>109</v>
      </c>
      <c r="L381" s="2" t="s">
        <v>44</v>
      </c>
      <c r="M381" s="2" t="s">
        <v>47</v>
      </c>
      <c r="N381" s="5">
        <v>10.61</v>
      </c>
      <c r="O381" s="2" t="s">
        <v>55</v>
      </c>
      <c r="P381" s="7">
        <f>SUMIFS(Tabla_cocina[Ganancia Bruta],Tabla_cocina[Numero de Orden],Tabla_Sala[[#This Row],[Número de Orden]])</f>
        <v>70</v>
      </c>
      <c r="Q381" s="7">
        <f>Tabla_Sala[[#This Row],[Propina]]+Tabla_Sala[[#This Row],[Monto Total de la Cuenta]]</f>
        <v>80.61</v>
      </c>
      <c r="R381" t="str">
        <f t="shared" si="8"/>
        <v>Plato_8</v>
      </c>
      <c r="S381" s="2" t="s">
        <v>70</v>
      </c>
      <c r="T381" s="2" t="s">
        <v>17</v>
      </c>
      <c r="U381" s="2"/>
      <c r="X381" t="str" cm="1">
        <f t="array" ref="X381">_xlfn.CONCAT(_xlfn._xlws.FILTER(Tabla_cocina[Nombre del Plato], Tabla_cocina[Numero de Orden]=Tabla_Sala[[#This Row],[Número de Orden]]), "")</f>
        <v>Plato_8</v>
      </c>
      <c r="Y381" s="18" t="b">
        <f>IF(Tabla_Sala[[#This Row],[Tiempo de Degustacion]]&gt;0,TRUE,FALSE)</f>
        <v>1</v>
      </c>
    </row>
    <row r="382" spans="1:25" x14ac:dyDescent="0.3">
      <c r="A382" s="2">
        <v>380</v>
      </c>
      <c r="B382" s="2">
        <v>5</v>
      </c>
      <c r="C382" s="2" t="s">
        <v>257</v>
      </c>
      <c r="D382" s="4">
        <v>1</v>
      </c>
      <c r="E382" s="15">
        <f>Tabla_Sala[[#This Row],[Hora de Salida]]</f>
        <v>45020.189583333333</v>
      </c>
      <c r="F382" s="16">
        <v>45020.040277777778</v>
      </c>
      <c r="G382" s="16">
        <v>45020.189583333333</v>
      </c>
      <c r="H382" s="16">
        <f>IF(Tabla_Sala[[#This Row],[Estado de la Mesa]]="Ocupada",(Tabla_Sala[[#This Row],[Hora de Salida]]-Tabla_Sala[[#This Row],[Hora de Llegada]]) + 15/1440, Tabla_Sala[[#This Row],[Hora de Salida]]-Tabla_Sala[[#This Row],[Hora de Llegada]])</f>
        <v>0.14930555555474712</v>
      </c>
      <c r="I382" s="16">
        <f>SUMIFS(Tabla_cocina[minutos preparacion],Tabla_cocina[Numero de Orden],Tabla_Sala[[#This Row],[Número de Orden]])</f>
        <v>6.458333333333334E-2</v>
      </c>
      <c r="J382" s="16">
        <f>IF(Tabla_Sala[[#This Row],[Tiempo de Permanencia]]-Tabla_Sala[[#This Row],[Tiempo Preparacion]] &gt; 0, Tabla_Sala[[#This Row],[Tiempo de Permanencia]]-Tabla_Sala[[#This Row],[Tiempo Preparacion]], 0)</f>
        <v>8.4722222221413776E-2</v>
      </c>
      <c r="K382" s="2" t="s">
        <v>109</v>
      </c>
      <c r="L382" s="2" t="s">
        <v>54</v>
      </c>
      <c r="M382" s="2" t="s">
        <v>41</v>
      </c>
      <c r="N382" s="5">
        <v>22.53</v>
      </c>
      <c r="O382" s="2" t="s">
        <v>48</v>
      </c>
      <c r="P382" s="7">
        <f>SUMIFS(Tabla_cocina[Ganancia Bruta],Tabla_cocina[Numero de Orden],Tabla_Sala[[#This Row],[Número de Orden]])</f>
        <v>137</v>
      </c>
      <c r="Q382" s="7">
        <f>Tabla_Sala[[#This Row],[Propina]]+Tabla_Sala[[#This Row],[Monto Total de la Cuenta]]</f>
        <v>159.53</v>
      </c>
      <c r="R382" t="str">
        <f t="shared" si="8"/>
        <v>Plato_11,  Plato_12</v>
      </c>
      <c r="S382" s="2" t="s">
        <v>76</v>
      </c>
      <c r="T382" s="2" t="s">
        <v>14</v>
      </c>
      <c r="U382" s="2" t="s">
        <v>60</v>
      </c>
      <c r="X382" t="str" cm="1">
        <f t="array" ref="X382">_xlfn.CONCAT(_xlfn._xlws.FILTER(Tabla_cocina[Nombre del Plato], Tabla_cocina[Numero de Orden]=Tabla_Sala[[#This Row],[Número de Orden]]), "")</f>
        <v>Plato_11Plato_12</v>
      </c>
      <c r="Y382" s="18" t="b">
        <f>IF(Tabla_Sala[[#This Row],[Tiempo de Degustacion]]&gt;0,TRUE,FALSE)</f>
        <v>1</v>
      </c>
    </row>
    <row r="383" spans="1:25" x14ac:dyDescent="0.3">
      <c r="A383" s="2">
        <v>381</v>
      </c>
      <c r="B383" s="2">
        <v>4</v>
      </c>
      <c r="C383" s="2" t="s">
        <v>443</v>
      </c>
      <c r="D383" s="4">
        <v>1</v>
      </c>
      <c r="E383" s="15">
        <f>Tabla_Sala[[#This Row],[Hora de Salida]]</f>
        <v>45020.188888888886</v>
      </c>
      <c r="F383" s="16">
        <v>45020.039583333331</v>
      </c>
      <c r="G383" s="16">
        <v>45020.188888888886</v>
      </c>
      <c r="H383" s="16">
        <f>IF(Tabla_Sala[[#This Row],[Estado de la Mesa]]="Ocupada",(Tabla_Sala[[#This Row],[Hora de Salida]]-Tabla_Sala[[#This Row],[Hora de Llegada]]) + 15/1440, Tabla_Sala[[#This Row],[Hora de Salida]]-Tabla_Sala[[#This Row],[Hora de Llegada]])</f>
        <v>0.14930555555474712</v>
      </c>
      <c r="I383" s="16">
        <f>SUMIFS(Tabla_cocina[minutos preparacion],Tabla_cocina[Numero de Orden],Tabla_Sala[[#This Row],[Número de Orden]])</f>
        <v>3.2638888888888891E-2</v>
      </c>
      <c r="J383" s="16">
        <f>IF(Tabla_Sala[[#This Row],[Tiempo de Permanencia]]-Tabla_Sala[[#This Row],[Tiempo Preparacion]] &gt; 0, Tabla_Sala[[#This Row],[Tiempo de Permanencia]]-Tabla_Sala[[#This Row],[Tiempo Preparacion]], 0)</f>
        <v>0.11666666666585823</v>
      </c>
      <c r="K383" s="2" t="s">
        <v>111</v>
      </c>
      <c r="L383" s="2" t="s">
        <v>44</v>
      </c>
      <c r="M383" s="2" t="s">
        <v>41</v>
      </c>
      <c r="N383" s="5">
        <v>27.69</v>
      </c>
      <c r="O383" s="2" t="s">
        <v>48</v>
      </c>
      <c r="P383" s="7">
        <f>SUMIFS(Tabla_cocina[Ganancia Bruta],Tabla_cocina[Numero de Orden],Tabla_Sala[[#This Row],[Número de Orden]])</f>
        <v>144</v>
      </c>
      <c r="Q383" s="7">
        <f>Tabla_Sala[[#This Row],[Propina]]+Tabla_Sala[[#This Row],[Monto Total de la Cuenta]]</f>
        <v>171.69</v>
      </c>
      <c r="R383" t="str">
        <f t="shared" si="8"/>
        <v>Plato_10,  Plato_11</v>
      </c>
      <c r="S383" s="2" t="s">
        <v>61</v>
      </c>
      <c r="T383" s="2" t="s">
        <v>25</v>
      </c>
      <c r="U383" s="2" t="s">
        <v>63</v>
      </c>
      <c r="X383" t="str" cm="1">
        <f t="array" ref="X383">_xlfn.CONCAT(_xlfn._xlws.FILTER(Tabla_cocina[Nombre del Plato], Tabla_cocina[Numero de Orden]=Tabla_Sala[[#This Row],[Número de Orden]]), "")</f>
        <v>Plato_10Plato_11</v>
      </c>
      <c r="Y383" s="18" t="b">
        <f>IF(Tabla_Sala[[#This Row],[Tiempo de Degustacion]]&gt;0,TRUE,FALSE)</f>
        <v>1</v>
      </c>
    </row>
    <row r="384" spans="1:25" x14ac:dyDescent="0.3">
      <c r="A384" s="2">
        <v>382</v>
      </c>
      <c r="B384" s="2">
        <v>20</v>
      </c>
      <c r="C384" s="2" t="s">
        <v>182</v>
      </c>
      <c r="D384" s="4">
        <v>6</v>
      </c>
      <c r="E384" s="15">
        <f>Tabla_Sala[[#This Row],[Hora de Salida]]</f>
        <v>45020.268750000003</v>
      </c>
      <c r="F384" s="16">
        <v>45020.131249999999</v>
      </c>
      <c r="G384" s="16">
        <v>45020.268750000003</v>
      </c>
      <c r="H384" s="16">
        <f>IF(Tabla_Sala[[#This Row],[Estado de la Mesa]]="Ocupada",(Tabla_Sala[[#This Row],[Hora de Salida]]-Tabla_Sala[[#This Row],[Hora de Llegada]]) + 15/1440, Tabla_Sala[[#This Row],[Hora de Salida]]-Tabla_Sala[[#This Row],[Hora de Llegada]])</f>
        <v>0.13750000000436557</v>
      </c>
      <c r="I384" s="16">
        <f>SUMIFS(Tabla_cocina[minutos preparacion],Tabla_cocina[Numero de Orden],Tabla_Sala[[#This Row],[Número de Orden]])</f>
        <v>3.7499999999999999E-2</v>
      </c>
      <c r="J384" s="16">
        <f>IF(Tabla_Sala[[#This Row],[Tiempo de Permanencia]]-Tabla_Sala[[#This Row],[Tiempo Preparacion]] &gt; 0, Tabla_Sala[[#This Row],[Tiempo de Permanencia]]-Tabla_Sala[[#This Row],[Tiempo Preparacion]], 0)</f>
        <v>0.10000000000436557</v>
      </c>
      <c r="K384" s="2" t="s">
        <v>113</v>
      </c>
      <c r="L384" s="2" t="s">
        <v>54</v>
      </c>
      <c r="M384" s="2" t="s">
        <v>41</v>
      </c>
      <c r="N384" s="5">
        <v>19.8</v>
      </c>
      <c r="O384" s="2" t="s">
        <v>42</v>
      </c>
      <c r="P384" s="7">
        <f>SUMIFS(Tabla_cocina[Ganancia Bruta],Tabla_cocina[Numero de Orden],Tabla_Sala[[#This Row],[Número de Orden]])</f>
        <v>87</v>
      </c>
      <c r="Q384" s="7">
        <f>Tabla_Sala[[#This Row],[Propina]]+Tabla_Sala[[#This Row],[Monto Total de la Cuenta]]</f>
        <v>106.8</v>
      </c>
      <c r="R384" t="str">
        <f t="shared" si="8"/>
        <v>Plato_9</v>
      </c>
      <c r="S384" s="2" t="s">
        <v>66</v>
      </c>
      <c r="T384" s="2" t="s">
        <v>13</v>
      </c>
      <c r="U384" s="2"/>
      <c r="X384" t="str" cm="1">
        <f t="array" ref="X384">_xlfn.CONCAT(_xlfn._xlws.FILTER(Tabla_cocina[Nombre del Plato], Tabla_cocina[Numero de Orden]=Tabla_Sala[[#This Row],[Número de Orden]]), "")</f>
        <v>Plato_9</v>
      </c>
      <c r="Y384" s="18" t="b">
        <f>IF(Tabla_Sala[[#This Row],[Tiempo de Degustacion]]&gt;0,TRUE,FALSE)</f>
        <v>1</v>
      </c>
    </row>
    <row r="385" spans="1:25" x14ac:dyDescent="0.3">
      <c r="A385" s="2">
        <v>383</v>
      </c>
      <c r="B385" s="2">
        <v>6</v>
      </c>
      <c r="C385" s="2" t="s">
        <v>444</v>
      </c>
      <c r="D385" s="4">
        <v>6</v>
      </c>
      <c r="E385" s="15">
        <f>Tabla_Sala[[#This Row],[Hora de Salida]]</f>
        <v>45020.272916666669</v>
      </c>
      <c r="F385" s="16">
        <v>45020.145138888889</v>
      </c>
      <c r="G385" s="16">
        <v>45020.272916666669</v>
      </c>
      <c r="H385" s="16">
        <f>IF(Tabla_Sala[[#This Row],[Estado de la Mesa]]="Ocupada",(Tabla_Sala[[#This Row],[Hora de Salida]]-Tabla_Sala[[#This Row],[Hora de Llegada]]) + 15/1440, Tabla_Sala[[#This Row],[Hora de Salida]]-Tabla_Sala[[#This Row],[Hora de Llegada]])</f>
        <v>0.12777777777955635</v>
      </c>
      <c r="I385" s="16">
        <f>SUMIFS(Tabla_cocina[minutos preparacion],Tabla_cocina[Numero de Orden],Tabla_Sala[[#This Row],[Número de Orden]])</f>
        <v>6.2500000000000003E-3</v>
      </c>
      <c r="J385" s="16">
        <f>IF(Tabla_Sala[[#This Row],[Tiempo de Permanencia]]-Tabla_Sala[[#This Row],[Tiempo Preparacion]] &gt; 0, Tabla_Sala[[#This Row],[Tiempo de Permanencia]]-Tabla_Sala[[#This Row],[Tiempo Preparacion]], 0)</f>
        <v>0.12152777777955634</v>
      </c>
      <c r="K385" s="2" t="s">
        <v>117</v>
      </c>
      <c r="L385" s="2" t="s">
        <v>40</v>
      </c>
      <c r="M385" s="2" t="s">
        <v>47</v>
      </c>
      <c r="N385" s="5">
        <v>31.33</v>
      </c>
      <c r="O385" s="2" t="s">
        <v>48</v>
      </c>
      <c r="P385" s="7">
        <f>SUMIFS(Tabla_cocina[Ganancia Bruta],Tabla_cocina[Numero de Orden],Tabla_Sala[[#This Row],[Número de Orden]])</f>
        <v>108</v>
      </c>
      <c r="Q385" s="7">
        <f>Tabla_Sala[[#This Row],[Propina]]+Tabla_Sala[[#This Row],[Monto Total de la Cuenta]]</f>
        <v>139.32999999999998</v>
      </c>
      <c r="R385" t="str">
        <f t="shared" si="8"/>
        <v>Plato_19</v>
      </c>
      <c r="S385" s="2" t="s">
        <v>70</v>
      </c>
      <c r="T385" s="2" t="s">
        <v>12</v>
      </c>
      <c r="U385" s="2"/>
      <c r="X385" t="str" cm="1">
        <f t="array" ref="X385">_xlfn.CONCAT(_xlfn._xlws.FILTER(Tabla_cocina[Nombre del Plato], Tabla_cocina[Numero de Orden]=Tabla_Sala[[#This Row],[Número de Orden]]), "")</f>
        <v>Plato_19</v>
      </c>
      <c r="Y385" s="18" t="b">
        <f>IF(Tabla_Sala[[#This Row],[Tiempo de Degustacion]]&gt;0,TRUE,FALSE)</f>
        <v>1</v>
      </c>
    </row>
    <row r="386" spans="1:25" x14ac:dyDescent="0.3">
      <c r="A386" s="2">
        <v>384</v>
      </c>
      <c r="B386" s="2">
        <v>1</v>
      </c>
      <c r="C386" s="2" t="s">
        <v>445</v>
      </c>
      <c r="D386" s="4">
        <v>5</v>
      </c>
      <c r="E386" s="15">
        <f>Tabla_Sala[[#This Row],[Hora de Salida]]</f>
        <v>45020.106249999997</v>
      </c>
      <c r="F386" s="16">
        <v>45020.007638888892</v>
      </c>
      <c r="G386" s="16">
        <v>45020.106249999997</v>
      </c>
      <c r="H386" s="16">
        <f>IF(Tabla_Sala[[#This Row],[Estado de la Mesa]]="Ocupada",(Tabla_Sala[[#This Row],[Hora de Salida]]-Tabla_Sala[[#This Row],[Hora de Llegada]]) + 15/1440, Tabla_Sala[[#This Row],[Hora de Salida]]-Tabla_Sala[[#This Row],[Hora de Llegada]])</f>
        <v>9.8611111105128657E-2</v>
      </c>
      <c r="I386" s="16">
        <f>SUMIFS(Tabla_cocina[minutos preparacion],Tabla_cocina[Numero de Orden],Tabla_Sala[[#This Row],[Número de Orden]])</f>
        <v>7.6388888888888895E-2</v>
      </c>
      <c r="J386" s="16">
        <f>IF(Tabla_Sala[[#This Row],[Tiempo de Permanencia]]-Tabla_Sala[[#This Row],[Tiempo Preparacion]] &gt; 0, Tabla_Sala[[#This Row],[Tiempo de Permanencia]]-Tabla_Sala[[#This Row],[Tiempo Preparacion]], 0)</f>
        <v>2.2222222216239762E-2</v>
      </c>
      <c r="K386" s="2" t="s">
        <v>111</v>
      </c>
      <c r="L386" s="2" t="s">
        <v>44</v>
      </c>
      <c r="M386" s="2" t="s">
        <v>41</v>
      </c>
      <c r="N386" s="5">
        <v>39.32</v>
      </c>
      <c r="O386" s="2" t="s">
        <v>42</v>
      </c>
      <c r="P386" s="7">
        <f>SUMIFS(Tabla_cocina[Ganancia Bruta],Tabla_cocina[Numero de Orden],Tabla_Sala[[#This Row],[Número de Orden]])</f>
        <v>120</v>
      </c>
      <c r="Q386" s="7">
        <f>Tabla_Sala[[#This Row],[Propina]]+Tabla_Sala[[#This Row],[Monto Total de la Cuenta]]</f>
        <v>159.32</v>
      </c>
      <c r="R386" t="str">
        <f t="shared" si="8"/>
        <v>Plato_4,  Plato_12,  Plato_6</v>
      </c>
      <c r="S386" s="2" t="s">
        <v>56</v>
      </c>
      <c r="T386" s="2" t="s">
        <v>24</v>
      </c>
      <c r="U386" s="2" t="s">
        <v>60</v>
      </c>
      <c r="V386" s="2" t="s">
        <v>77</v>
      </c>
      <c r="X386" t="str" cm="1">
        <f t="array" ref="X386">_xlfn.CONCAT(_xlfn._xlws.FILTER(Tabla_cocina[Nombre del Plato], Tabla_cocina[Numero de Orden]=Tabla_Sala[[#This Row],[Número de Orden]]), "")</f>
        <v>Plato_4Plato_12Plato_6</v>
      </c>
      <c r="Y386" s="18" t="b">
        <f>IF(Tabla_Sala[[#This Row],[Tiempo de Degustacion]]&gt;0,TRUE,FALSE)</f>
        <v>1</v>
      </c>
    </row>
    <row r="387" spans="1:25" x14ac:dyDescent="0.3">
      <c r="A387" s="2">
        <v>385</v>
      </c>
      <c r="B387" s="2">
        <v>6</v>
      </c>
      <c r="C387" s="2" t="s">
        <v>446</v>
      </c>
      <c r="D387" s="4">
        <v>6</v>
      </c>
      <c r="E387" s="15">
        <f>Tabla_Sala[[#This Row],[Hora de Salida]]</f>
        <v>45021.279861111114</v>
      </c>
      <c r="F387" s="16">
        <v>45021.150694444441</v>
      </c>
      <c r="G387" s="16">
        <v>45021.279861111114</v>
      </c>
      <c r="H387" s="16">
        <f>IF(Tabla_Sala[[#This Row],[Estado de la Mesa]]="Ocupada",(Tabla_Sala[[#This Row],[Hora de Salida]]-Tabla_Sala[[#This Row],[Hora de Llegada]]) + 15/1440, Tabla_Sala[[#This Row],[Hora de Salida]]-Tabla_Sala[[#This Row],[Hora de Llegada]])</f>
        <v>0.13958333333963915</v>
      </c>
      <c r="I387" s="16">
        <f>SUMIFS(Tabla_cocina[minutos preparacion],Tabla_cocina[Numero de Orden],Tabla_Sala[[#This Row],[Número de Orden]])</f>
        <v>1.5277777777777777E-2</v>
      </c>
      <c r="J387" s="16">
        <f>IF(Tabla_Sala[[#This Row],[Tiempo de Permanencia]]-Tabla_Sala[[#This Row],[Tiempo Preparacion]] &gt; 0, Tabla_Sala[[#This Row],[Tiempo de Permanencia]]-Tabla_Sala[[#This Row],[Tiempo Preparacion]], 0)</f>
        <v>0.12430555556186138</v>
      </c>
      <c r="K387" s="2" t="s">
        <v>109</v>
      </c>
      <c r="L387" s="2" t="s">
        <v>44</v>
      </c>
      <c r="M387" s="2" t="s">
        <v>47</v>
      </c>
      <c r="N387" s="5">
        <v>11.14</v>
      </c>
      <c r="O387" s="2" t="s">
        <v>55</v>
      </c>
      <c r="P387" s="7">
        <f>SUMIFS(Tabla_cocina[Ganancia Bruta],Tabla_cocina[Numero de Orden],Tabla_Sala[[#This Row],[Número de Orden]])</f>
        <v>60</v>
      </c>
      <c r="Q387" s="7">
        <f>Tabla_Sala[[#This Row],[Propina]]+Tabla_Sala[[#This Row],[Monto Total de la Cuenta]]</f>
        <v>71.14</v>
      </c>
      <c r="R387" t="str">
        <f t="shared" ref="R387:R450" si="9">_xlfn.TEXTJOIN(", ",TRUE,T387:W387)</f>
        <v>Plato_2</v>
      </c>
      <c r="S387" s="2" t="s">
        <v>43</v>
      </c>
      <c r="T387" s="2" t="s">
        <v>7</v>
      </c>
      <c r="U387" s="2"/>
      <c r="X387" t="str" cm="1">
        <f t="array" ref="X387">_xlfn.CONCAT(_xlfn._xlws.FILTER(Tabla_cocina[Nombre del Plato], Tabla_cocina[Numero de Orden]=Tabla_Sala[[#This Row],[Número de Orden]]), "")</f>
        <v>Plato_2</v>
      </c>
      <c r="Y387" s="18" t="b">
        <f>IF(Tabla_Sala[[#This Row],[Tiempo de Degustacion]]&gt;0,TRUE,FALSE)</f>
        <v>1</v>
      </c>
    </row>
    <row r="388" spans="1:25" x14ac:dyDescent="0.3">
      <c r="A388" s="2">
        <v>386</v>
      </c>
      <c r="B388" s="2">
        <v>5</v>
      </c>
      <c r="C388" s="2" t="s">
        <v>400</v>
      </c>
      <c r="D388" s="4">
        <v>2</v>
      </c>
      <c r="E388" s="15">
        <f>Tabla_Sala[[#This Row],[Hora de Salida]]</f>
        <v>45021.123611111114</v>
      </c>
      <c r="F388" s="16">
        <v>45021.022916666669</v>
      </c>
      <c r="G388" s="16">
        <v>45021.123611111114</v>
      </c>
      <c r="H388" s="16">
        <f>IF(Tabla_Sala[[#This Row],[Estado de la Mesa]]="Ocupada",(Tabla_Sala[[#This Row],[Hora de Salida]]-Tabla_Sala[[#This Row],[Hora de Llegada]]) + 15/1440, Tabla_Sala[[#This Row],[Hora de Salida]]-Tabla_Sala[[#This Row],[Hora de Llegada]])</f>
        <v>0.11111111111191956</v>
      </c>
      <c r="I388" s="16">
        <f>SUMIFS(Tabla_cocina[minutos preparacion],Tabla_cocina[Numero de Orden],Tabla_Sala[[#This Row],[Número de Orden]])</f>
        <v>2.7777777777777776E-2</v>
      </c>
      <c r="J388" s="16">
        <f>IF(Tabla_Sala[[#This Row],[Tiempo de Permanencia]]-Tabla_Sala[[#This Row],[Tiempo Preparacion]] &gt; 0, Tabla_Sala[[#This Row],[Tiempo de Permanencia]]-Tabla_Sala[[#This Row],[Tiempo Preparacion]], 0)</f>
        <v>8.3333333334141779E-2</v>
      </c>
      <c r="K388" s="2" t="s">
        <v>117</v>
      </c>
      <c r="L388" s="2" t="s">
        <v>40</v>
      </c>
      <c r="M388" s="2" t="s">
        <v>41</v>
      </c>
      <c r="N388" s="5">
        <v>28.96</v>
      </c>
      <c r="O388" s="2" t="s">
        <v>55</v>
      </c>
      <c r="P388" s="7">
        <f>SUMIFS(Tabla_cocina[Ganancia Bruta],Tabla_cocina[Numero de Orden],Tabla_Sala[[#This Row],[Número de Orden]])</f>
        <v>99</v>
      </c>
      <c r="Q388" s="7">
        <f>Tabla_Sala[[#This Row],[Propina]]+Tabla_Sala[[#This Row],[Monto Total de la Cuenta]]</f>
        <v>127.96000000000001</v>
      </c>
      <c r="R388" t="str">
        <f t="shared" si="9"/>
        <v>Plato_11</v>
      </c>
      <c r="S388" s="2" t="s">
        <v>56</v>
      </c>
      <c r="T388" s="2" t="s">
        <v>14</v>
      </c>
      <c r="U388" s="2"/>
      <c r="X388" t="str" cm="1">
        <f t="array" ref="X388">_xlfn.CONCAT(_xlfn._xlws.FILTER(Tabla_cocina[Nombre del Plato], Tabla_cocina[Numero de Orden]=Tabla_Sala[[#This Row],[Número de Orden]]), "")</f>
        <v>Plato_11</v>
      </c>
      <c r="Y388" s="18" t="b">
        <f>IF(Tabla_Sala[[#This Row],[Tiempo de Degustacion]]&gt;0,TRUE,FALSE)</f>
        <v>1</v>
      </c>
    </row>
    <row r="389" spans="1:25" x14ac:dyDescent="0.3">
      <c r="A389" s="2">
        <v>387</v>
      </c>
      <c r="B389" s="2">
        <v>6</v>
      </c>
      <c r="C389" s="2" t="s">
        <v>447</v>
      </c>
      <c r="D389" s="4">
        <v>5</v>
      </c>
      <c r="E389" s="15">
        <f>Tabla_Sala[[#This Row],[Hora de Salida]]</f>
        <v>45021.256944444445</v>
      </c>
      <c r="F389" s="16">
        <v>45021.131249999999</v>
      </c>
      <c r="G389" s="16">
        <v>45021.256944444445</v>
      </c>
      <c r="H389" s="16">
        <f>IF(Tabla_Sala[[#This Row],[Estado de la Mesa]]="Ocupada",(Tabla_Sala[[#This Row],[Hora de Salida]]-Tabla_Sala[[#This Row],[Hora de Llegada]]) + 15/1440, Tabla_Sala[[#This Row],[Hora de Salida]]-Tabla_Sala[[#This Row],[Hora de Llegada]])</f>
        <v>0.13611111111337473</v>
      </c>
      <c r="I389" s="16">
        <f>SUMIFS(Tabla_cocina[minutos preparacion],Tabla_cocina[Numero de Orden],Tabla_Sala[[#This Row],[Número de Orden]])</f>
        <v>1.2500000000000001E-2</v>
      </c>
      <c r="J389" s="16">
        <f>IF(Tabla_Sala[[#This Row],[Tiempo de Permanencia]]-Tabla_Sala[[#This Row],[Tiempo Preparacion]] &gt; 0, Tabla_Sala[[#This Row],[Tiempo de Permanencia]]-Tabla_Sala[[#This Row],[Tiempo Preparacion]], 0)</f>
        <v>0.12361111111337474</v>
      </c>
      <c r="K389" s="2" t="s">
        <v>115</v>
      </c>
      <c r="L389" s="2" t="s">
        <v>40</v>
      </c>
      <c r="M389" s="2" t="s">
        <v>45</v>
      </c>
      <c r="N389" s="5">
        <v>20.84</v>
      </c>
      <c r="O389" s="2" t="s">
        <v>55</v>
      </c>
      <c r="P389" s="7">
        <f>SUMIFS(Tabla_cocina[Ganancia Bruta],Tabla_cocina[Numero de Orden],Tabla_Sala[[#This Row],[Número de Orden]])</f>
        <v>93</v>
      </c>
      <c r="Q389" s="7">
        <f>Tabla_Sala[[#This Row],[Propina]]+Tabla_Sala[[#This Row],[Monto Total de la Cuenta]]</f>
        <v>113.84</v>
      </c>
      <c r="R389" t="str">
        <f t="shared" si="9"/>
        <v>Plato_17</v>
      </c>
      <c r="S389" s="2" t="s">
        <v>56</v>
      </c>
      <c r="T389" s="2" t="s">
        <v>9</v>
      </c>
      <c r="U389" s="2"/>
      <c r="X389" t="str" cm="1">
        <f t="array" ref="X389">_xlfn.CONCAT(_xlfn._xlws.FILTER(Tabla_cocina[Nombre del Plato], Tabla_cocina[Numero de Orden]=Tabla_Sala[[#This Row],[Número de Orden]]), "")</f>
        <v>Plato_17</v>
      </c>
      <c r="Y389" s="18" t="b">
        <f>IF(Tabla_Sala[[#This Row],[Tiempo de Degustacion]]&gt;0,TRUE,FALSE)</f>
        <v>1</v>
      </c>
    </row>
    <row r="390" spans="1:25" x14ac:dyDescent="0.3">
      <c r="A390" s="2">
        <v>388</v>
      </c>
      <c r="B390" s="2">
        <v>18</v>
      </c>
      <c r="C390" s="2" t="s">
        <v>269</v>
      </c>
      <c r="D390" s="4">
        <v>2</v>
      </c>
      <c r="E390" s="15">
        <f>Tabla_Sala[[#This Row],[Hora de Salida]]</f>
        <v>45021.149305555555</v>
      </c>
      <c r="F390" s="16">
        <v>45021.022916666669</v>
      </c>
      <c r="G390" s="16">
        <v>45021.149305555555</v>
      </c>
      <c r="H390" s="16">
        <f>IF(Tabla_Sala[[#This Row],[Estado de la Mesa]]="Ocupada",(Tabla_Sala[[#This Row],[Hora de Salida]]-Tabla_Sala[[#This Row],[Hora de Llegada]]) + 15/1440, Tabla_Sala[[#This Row],[Hora de Salida]]-Tabla_Sala[[#This Row],[Hora de Llegada]])</f>
        <v>0.12638888888614019</v>
      </c>
      <c r="I390" s="16">
        <f>SUMIFS(Tabla_cocina[minutos preparacion],Tabla_cocina[Numero de Orden],Tabla_Sala[[#This Row],[Número de Orden]])</f>
        <v>0.11874999999999999</v>
      </c>
      <c r="J390" s="16">
        <f>IF(Tabla_Sala[[#This Row],[Tiempo de Permanencia]]-Tabla_Sala[[#This Row],[Tiempo Preparacion]] &gt; 0, Tabla_Sala[[#This Row],[Tiempo de Permanencia]]-Tabla_Sala[[#This Row],[Tiempo Preparacion]], 0)</f>
        <v>7.6388888861401993E-3</v>
      </c>
      <c r="K390" s="2" t="s">
        <v>113</v>
      </c>
      <c r="L390" s="2" t="s">
        <v>40</v>
      </c>
      <c r="M390" s="2" t="s">
        <v>47</v>
      </c>
      <c r="N390" s="5">
        <v>27.03</v>
      </c>
      <c r="O390" s="2" t="s">
        <v>48</v>
      </c>
      <c r="P390" s="7">
        <f>SUMIFS(Tabla_cocina[Ganancia Bruta],Tabla_cocina[Numero de Orden],Tabla_Sala[[#This Row],[Número de Orden]])</f>
        <v>291</v>
      </c>
      <c r="Q390" s="7">
        <f>Tabla_Sala[[#This Row],[Propina]]+Tabla_Sala[[#This Row],[Monto Total de la Cuenta]]</f>
        <v>318.02999999999997</v>
      </c>
      <c r="R390" t="str">
        <f t="shared" si="9"/>
        <v>Plato_17,  Plato_19,  Plato_9,  Plato_11</v>
      </c>
      <c r="S390" s="2" t="s">
        <v>43</v>
      </c>
      <c r="T390" s="2" t="s">
        <v>9</v>
      </c>
      <c r="U390" s="2" t="s">
        <v>51</v>
      </c>
      <c r="V390" s="2" t="s">
        <v>75</v>
      </c>
      <c r="W390" s="2" t="s">
        <v>63</v>
      </c>
      <c r="X390" t="str" cm="1">
        <f t="array" ref="X390">_xlfn.CONCAT(_xlfn._xlws.FILTER(Tabla_cocina[Nombre del Plato], Tabla_cocina[Numero de Orden]=Tabla_Sala[[#This Row],[Número de Orden]]), "")</f>
        <v>Plato_17Plato_19Plato_9Plato_11</v>
      </c>
      <c r="Y390" s="18" t="b">
        <f>IF(Tabla_Sala[[#This Row],[Tiempo de Degustacion]]&gt;0,TRUE,FALSE)</f>
        <v>1</v>
      </c>
    </row>
    <row r="391" spans="1:25" x14ac:dyDescent="0.3">
      <c r="A391" s="2">
        <v>389</v>
      </c>
      <c r="B391" s="2">
        <v>19</v>
      </c>
      <c r="C391" s="2" t="s">
        <v>448</v>
      </c>
      <c r="D391" s="4">
        <v>5</v>
      </c>
      <c r="E391" s="15">
        <f>Tabla_Sala[[#This Row],[Hora de Salida]]</f>
        <v>45021.09375</v>
      </c>
      <c r="F391" s="16">
        <v>45021.001388888886</v>
      </c>
      <c r="G391" s="16">
        <v>45021.09375</v>
      </c>
      <c r="H391" s="16">
        <f>IF(Tabla_Sala[[#This Row],[Estado de la Mesa]]="Ocupada",(Tabla_Sala[[#This Row],[Hora de Salida]]-Tabla_Sala[[#This Row],[Hora de Llegada]]) + 15/1440, Tabla_Sala[[#This Row],[Hora de Salida]]-Tabla_Sala[[#This Row],[Hora de Llegada]])</f>
        <v>9.2361111113859806E-2</v>
      </c>
      <c r="I391" s="16">
        <f>SUMIFS(Tabla_cocina[minutos preparacion],Tabla_cocina[Numero de Orden],Tabla_Sala[[#This Row],[Número de Orden]])</f>
        <v>1.6666666666666666E-2</v>
      </c>
      <c r="J391" s="16">
        <f>IF(Tabla_Sala[[#This Row],[Tiempo de Permanencia]]-Tabla_Sala[[#This Row],[Tiempo Preparacion]] &gt; 0, Tabla_Sala[[#This Row],[Tiempo de Permanencia]]-Tabla_Sala[[#This Row],[Tiempo Preparacion]], 0)</f>
        <v>7.5694444447193143E-2</v>
      </c>
      <c r="K391" s="2" t="s">
        <v>109</v>
      </c>
      <c r="L391" s="2" t="s">
        <v>40</v>
      </c>
      <c r="M391" s="2" t="s">
        <v>47</v>
      </c>
      <c r="N391" s="5">
        <v>39.14</v>
      </c>
      <c r="O391" s="2" t="s">
        <v>42</v>
      </c>
      <c r="P391" s="7">
        <f>SUMIFS(Tabla_cocina[Ganancia Bruta],Tabla_cocina[Numero de Orden],Tabla_Sala[[#This Row],[Número de Orden]])</f>
        <v>33</v>
      </c>
      <c r="Q391" s="7">
        <f>Tabla_Sala[[#This Row],[Propina]]+Tabla_Sala[[#This Row],[Monto Total de la Cuenta]]</f>
        <v>72.14</v>
      </c>
      <c r="R391" t="str">
        <f t="shared" si="9"/>
        <v>Plato_11</v>
      </c>
      <c r="S391" s="2" t="s">
        <v>56</v>
      </c>
      <c r="T391" s="2" t="s">
        <v>14</v>
      </c>
      <c r="U391" s="2"/>
      <c r="X391" t="str" cm="1">
        <f t="array" ref="X391">_xlfn.CONCAT(_xlfn._xlws.FILTER(Tabla_cocina[Nombre del Plato], Tabla_cocina[Numero de Orden]=Tabla_Sala[[#This Row],[Número de Orden]]), "")</f>
        <v>Plato_11</v>
      </c>
      <c r="Y391" s="18" t="b">
        <f>IF(Tabla_Sala[[#This Row],[Tiempo de Degustacion]]&gt;0,TRUE,FALSE)</f>
        <v>1</v>
      </c>
    </row>
    <row r="392" spans="1:25" x14ac:dyDescent="0.3">
      <c r="A392" s="2">
        <v>390</v>
      </c>
      <c r="B392" s="2">
        <v>9</v>
      </c>
      <c r="C392" s="2" t="s">
        <v>148</v>
      </c>
      <c r="D392" s="4">
        <v>2</v>
      </c>
      <c r="E392" s="15">
        <f>Tabla_Sala[[#This Row],[Hora de Salida]]</f>
        <v>45021.22152777778</v>
      </c>
      <c r="F392" s="16">
        <v>45021.124305555553</v>
      </c>
      <c r="G392" s="16">
        <v>45021.22152777778</v>
      </c>
      <c r="H392" s="16">
        <f>IF(Tabla_Sala[[#This Row],[Estado de la Mesa]]="Ocupada",(Tabla_Sala[[#This Row],[Hora de Salida]]-Tabla_Sala[[#This Row],[Hora de Llegada]]) + 15/1440, Tabla_Sala[[#This Row],[Hora de Salida]]-Tabla_Sala[[#This Row],[Hora de Llegada]])</f>
        <v>9.7222222226264421E-2</v>
      </c>
      <c r="I392" s="16">
        <f>SUMIFS(Tabla_cocina[minutos preparacion],Tabla_cocina[Numero de Orden],Tabla_Sala[[#This Row],[Número de Orden]])</f>
        <v>6.4583333333333326E-2</v>
      </c>
      <c r="J392" s="16">
        <f>IF(Tabla_Sala[[#This Row],[Tiempo de Permanencia]]-Tabla_Sala[[#This Row],[Tiempo Preparacion]] &gt; 0, Tabla_Sala[[#This Row],[Tiempo de Permanencia]]-Tabla_Sala[[#This Row],[Tiempo Preparacion]], 0)</f>
        <v>3.2638888892931095E-2</v>
      </c>
      <c r="K392" s="2" t="s">
        <v>109</v>
      </c>
      <c r="L392" s="2" t="s">
        <v>40</v>
      </c>
      <c r="M392" s="2" t="s">
        <v>47</v>
      </c>
      <c r="N392" s="5">
        <v>42.68</v>
      </c>
      <c r="O392" s="2" t="s">
        <v>42</v>
      </c>
      <c r="P392" s="7">
        <f>SUMIFS(Tabla_cocina[Ganancia Bruta],Tabla_cocina[Numero de Orden],Tabla_Sala[[#This Row],[Número de Orden]])</f>
        <v>143</v>
      </c>
      <c r="Q392" s="7">
        <f>Tabla_Sala[[#This Row],[Propina]]+Tabla_Sala[[#This Row],[Monto Total de la Cuenta]]</f>
        <v>185.68</v>
      </c>
      <c r="R392" t="str">
        <f t="shared" si="9"/>
        <v>Plato_5,  Plato_10,  Plato_13</v>
      </c>
      <c r="S392" s="2" t="s">
        <v>70</v>
      </c>
      <c r="T392" s="2" t="s">
        <v>19</v>
      </c>
      <c r="U392" s="2" t="s">
        <v>69</v>
      </c>
      <c r="V392" s="2" t="s">
        <v>65</v>
      </c>
      <c r="X392" t="str" cm="1">
        <f t="array" ref="X392">_xlfn.CONCAT(_xlfn._xlws.FILTER(Tabla_cocina[Nombre del Plato], Tabla_cocina[Numero de Orden]=Tabla_Sala[[#This Row],[Número de Orden]]), "")</f>
        <v>Plato_5Plato_10Plato_13</v>
      </c>
      <c r="Y392" s="18" t="b">
        <f>IF(Tabla_Sala[[#This Row],[Tiempo de Degustacion]]&gt;0,TRUE,FALSE)</f>
        <v>1</v>
      </c>
    </row>
    <row r="393" spans="1:25" x14ac:dyDescent="0.3">
      <c r="A393" s="2">
        <v>391</v>
      </c>
      <c r="B393" s="2">
        <v>15</v>
      </c>
      <c r="C393" s="2" t="s">
        <v>449</v>
      </c>
      <c r="D393" s="4">
        <v>1</v>
      </c>
      <c r="E393" s="15">
        <f>Tabla_Sala[[#This Row],[Hora de Salida]]</f>
        <v>45021.17291666667</v>
      </c>
      <c r="F393" s="16">
        <v>45021.086805555555</v>
      </c>
      <c r="G393" s="16">
        <v>45021.17291666667</v>
      </c>
      <c r="H393" s="16">
        <f>IF(Tabla_Sala[[#This Row],[Estado de la Mesa]]="Ocupada",(Tabla_Sala[[#This Row],[Hora de Salida]]-Tabla_Sala[[#This Row],[Hora de Llegada]]) + 15/1440, Tabla_Sala[[#This Row],[Hora de Salida]]-Tabla_Sala[[#This Row],[Hora de Llegada]])</f>
        <v>8.6111111115314998E-2</v>
      </c>
      <c r="I393" s="16">
        <f>SUMIFS(Tabla_cocina[minutos preparacion],Tabla_cocina[Numero de Orden],Tabla_Sala[[#This Row],[Número de Orden]])</f>
        <v>2.4305555555555556E-2</v>
      </c>
      <c r="J393" s="16">
        <f>IF(Tabla_Sala[[#This Row],[Tiempo de Permanencia]]-Tabla_Sala[[#This Row],[Tiempo Preparacion]] &gt; 0, Tabla_Sala[[#This Row],[Tiempo de Permanencia]]-Tabla_Sala[[#This Row],[Tiempo Preparacion]], 0)</f>
        <v>6.1805555559759445E-2</v>
      </c>
      <c r="K393" s="2" t="s">
        <v>109</v>
      </c>
      <c r="L393" s="2" t="s">
        <v>40</v>
      </c>
      <c r="M393" s="2" t="s">
        <v>47</v>
      </c>
      <c r="N393" s="5">
        <v>48.6</v>
      </c>
      <c r="O393" s="2" t="s">
        <v>42</v>
      </c>
      <c r="P393" s="7">
        <f>SUMIFS(Tabla_cocina[Ganancia Bruta],Tabla_cocina[Numero de Orden],Tabla_Sala[[#This Row],[Número de Orden]])</f>
        <v>22</v>
      </c>
      <c r="Q393" s="7">
        <f>Tabla_Sala[[#This Row],[Propina]]+Tabla_Sala[[#This Row],[Monto Total de la Cuenta]]</f>
        <v>70.599999999999994</v>
      </c>
      <c r="R393" t="str">
        <f t="shared" si="9"/>
        <v>Plato_5</v>
      </c>
      <c r="S393" s="2" t="s">
        <v>66</v>
      </c>
      <c r="T393" s="2" t="s">
        <v>19</v>
      </c>
      <c r="U393" s="2"/>
      <c r="X393" t="str" cm="1">
        <f t="array" ref="X393">_xlfn.CONCAT(_xlfn._xlws.FILTER(Tabla_cocina[Nombre del Plato], Tabla_cocina[Numero de Orden]=Tabla_Sala[[#This Row],[Número de Orden]]), "")</f>
        <v>Plato_5</v>
      </c>
      <c r="Y393" s="18" t="b">
        <f>IF(Tabla_Sala[[#This Row],[Tiempo de Degustacion]]&gt;0,TRUE,FALSE)</f>
        <v>1</v>
      </c>
    </row>
    <row r="394" spans="1:25" x14ac:dyDescent="0.3">
      <c r="A394" s="2">
        <v>392</v>
      </c>
      <c r="B394" s="2">
        <v>14</v>
      </c>
      <c r="C394" s="2" t="s">
        <v>450</v>
      </c>
      <c r="D394" s="4">
        <v>3</v>
      </c>
      <c r="E394" s="15">
        <f>Tabla_Sala[[#This Row],[Hora de Salida]]</f>
        <v>45021.172222222223</v>
      </c>
      <c r="F394" s="16">
        <v>45021.022916666669</v>
      </c>
      <c r="G394" s="16">
        <v>45021.172222222223</v>
      </c>
      <c r="H394" s="16">
        <f>IF(Tabla_Sala[[#This Row],[Estado de la Mesa]]="Ocupada",(Tabla_Sala[[#This Row],[Hora de Salida]]-Tabla_Sala[[#This Row],[Hora de Llegada]]) + 15/1440, Tabla_Sala[[#This Row],[Hora de Salida]]-Tabla_Sala[[#This Row],[Hora de Llegada]])</f>
        <v>0.15972222222141377</v>
      </c>
      <c r="I394" s="16">
        <f>SUMIFS(Tabla_cocina[minutos preparacion],Tabla_cocina[Numero de Orden],Tabla_Sala[[#This Row],[Número de Orden]])</f>
        <v>3.7499999999999999E-2</v>
      </c>
      <c r="J394" s="16">
        <f>IF(Tabla_Sala[[#This Row],[Tiempo de Permanencia]]-Tabla_Sala[[#This Row],[Tiempo Preparacion]] &gt; 0, Tabla_Sala[[#This Row],[Tiempo de Permanencia]]-Tabla_Sala[[#This Row],[Tiempo Preparacion]], 0)</f>
        <v>0.12222222222141377</v>
      </c>
      <c r="K394" s="2" t="s">
        <v>113</v>
      </c>
      <c r="L394" s="2" t="s">
        <v>40</v>
      </c>
      <c r="M394" s="2" t="s">
        <v>47</v>
      </c>
      <c r="N394" s="5">
        <v>32.729999999999997</v>
      </c>
      <c r="O394" s="2" t="s">
        <v>55</v>
      </c>
      <c r="P394" s="7">
        <f>SUMIFS(Tabla_cocina[Ganancia Bruta],Tabla_cocina[Numero de Orden],Tabla_Sala[[#This Row],[Número de Orden]])</f>
        <v>120</v>
      </c>
      <c r="Q394" s="7">
        <f>Tabla_Sala[[#This Row],[Propina]]+Tabla_Sala[[#This Row],[Monto Total de la Cuenta]]</f>
        <v>152.72999999999999</v>
      </c>
      <c r="R394" t="str">
        <f t="shared" si="9"/>
        <v>Plato_15,  Plato_7</v>
      </c>
      <c r="S394" s="2" t="s">
        <v>58</v>
      </c>
      <c r="T394" s="2" t="s">
        <v>18</v>
      </c>
      <c r="U394" s="2" t="s">
        <v>59</v>
      </c>
      <c r="X394" t="str" cm="1">
        <f t="array" ref="X394">_xlfn.CONCAT(_xlfn._xlws.FILTER(Tabla_cocina[Nombre del Plato], Tabla_cocina[Numero de Orden]=Tabla_Sala[[#This Row],[Número de Orden]]), "")</f>
        <v>Plato_15Plato_7</v>
      </c>
      <c r="Y394" s="18" t="b">
        <f>IF(Tabla_Sala[[#This Row],[Tiempo de Degustacion]]&gt;0,TRUE,FALSE)</f>
        <v>1</v>
      </c>
    </row>
    <row r="395" spans="1:25" x14ac:dyDescent="0.3">
      <c r="A395" s="2">
        <v>393</v>
      </c>
      <c r="B395" s="2">
        <v>13</v>
      </c>
      <c r="C395" s="2" t="s">
        <v>451</v>
      </c>
      <c r="D395" s="4">
        <v>3</v>
      </c>
      <c r="E395" s="15">
        <f>Tabla_Sala[[#This Row],[Hora de Salida]]</f>
        <v>45021.220138888886</v>
      </c>
      <c r="F395" s="16">
        <v>45021.106249999997</v>
      </c>
      <c r="G395" s="16">
        <v>45021.220138888886</v>
      </c>
      <c r="H395" s="16">
        <f>IF(Tabla_Sala[[#This Row],[Estado de la Mesa]]="Ocupada",(Tabla_Sala[[#This Row],[Hora de Salida]]-Tabla_Sala[[#This Row],[Hora de Llegada]]) + 15/1440, Tabla_Sala[[#This Row],[Hora de Salida]]-Tabla_Sala[[#This Row],[Hora de Llegada]])</f>
        <v>0.12430555555571725</v>
      </c>
      <c r="I395" s="16">
        <f>SUMIFS(Tabla_cocina[minutos preparacion],Tabla_cocina[Numero de Orden],Tabla_Sala[[#This Row],[Número de Orden]])</f>
        <v>7.5694444444444439E-2</v>
      </c>
      <c r="J395" s="16">
        <f>IF(Tabla_Sala[[#This Row],[Tiempo de Permanencia]]-Tabla_Sala[[#This Row],[Tiempo Preparacion]] &gt; 0, Tabla_Sala[[#This Row],[Tiempo de Permanencia]]-Tabla_Sala[[#This Row],[Tiempo Preparacion]], 0)</f>
        <v>4.8611111111272809E-2</v>
      </c>
      <c r="K395" s="2" t="s">
        <v>117</v>
      </c>
      <c r="L395" s="2" t="s">
        <v>40</v>
      </c>
      <c r="M395" s="2" t="s">
        <v>47</v>
      </c>
      <c r="N395" s="5">
        <v>12.54</v>
      </c>
      <c r="O395" s="2" t="s">
        <v>55</v>
      </c>
      <c r="P395" s="7">
        <f>SUMIFS(Tabla_cocina[Ganancia Bruta],Tabla_cocina[Numero de Orden],Tabla_Sala[[#This Row],[Número de Orden]])</f>
        <v>208</v>
      </c>
      <c r="Q395" s="7">
        <f>Tabla_Sala[[#This Row],[Propina]]+Tabla_Sala[[#This Row],[Monto Total de la Cuenta]]</f>
        <v>220.54</v>
      </c>
      <c r="R395" t="str">
        <f t="shared" si="9"/>
        <v>Plato_12,  Plato_8,  Plato_13,  Plato_5</v>
      </c>
      <c r="S395" s="2" t="s">
        <v>46</v>
      </c>
      <c r="T395" s="2" t="s">
        <v>16</v>
      </c>
      <c r="U395" s="2" t="s">
        <v>62</v>
      </c>
      <c r="V395" s="2" t="s">
        <v>65</v>
      </c>
      <c r="W395" s="2" t="s">
        <v>78</v>
      </c>
      <c r="X395" t="str" cm="1">
        <f t="array" ref="X395">_xlfn.CONCAT(_xlfn._xlws.FILTER(Tabla_cocina[Nombre del Plato], Tabla_cocina[Numero de Orden]=Tabla_Sala[[#This Row],[Número de Orden]]), "")</f>
        <v>Plato_12Plato_8Plato_13Plato_5</v>
      </c>
      <c r="Y395" s="18" t="b">
        <f>IF(Tabla_Sala[[#This Row],[Tiempo de Degustacion]]&gt;0,TRUE,FALSE)</f>
        <v>1</v>
      </c>
    </row>
    <row r="396" spans="1:25" x14ac:dyDescent="0.3">
      <c r="A396" s="2">
        <v>394</v>
      </c>
      <c r="B396" s="2">
        <v>17</v>
      </c>
      <c r="C396" s="2" t="s">
        <v>121</v>
      </c>
      <c r="D396" s="4">
        <v>1</v>
      </c>
      <c r="E396" s="15">
        <f>Tabla_Sala[[#This Row],[Hora de Salida]]</f>
        <v>45021.293055555558</v>
      </c>
      <c r="F396" s="16">
        <v>45021.143055555556</v>
      </c>
      <c r="G396" s="16">
        <v>45021.293055555558</v>
      </c>
      <c r="H396" s="16">
        <f>IF(Tabla_Sala[[#This Row],[Estado de la Mesa]]="Ocupada",(Tabla_Sala[[#This Row],[Hora de Salida]]-Tabla_Sala[[#This Row],[Hora de Llegada]]) + 15/1440, Tabla_Sala[[#This Row],[Hora de Salida]]-Tabla_Sala[[#This Row],[Hora de Llegada]])</f>
        <v>0.16041666666812185</v>
      </c>
      <c r="I396" s="16">
        <f>SUMIFS(Tabla_cocina[minutos preparacion],Tabla_cocina[Numero de Orden],Tabla_Sala[[#This Row],[Número de Orden]])</f>
        <v>3.2638888888888891E-2</v>
      </c>
      <c r="J396" s="16">
        <f>IF(Tabla_Sala[[#This Row],[Tiempo de Permanencia]]-Tabla_Sala[[#This Row],[Tiempo Preparacion]] &gt; 0, Tabla_Sala[[#This Row],[Tiempo de Permanencia]]-Tabla_Sala[[#This Row],[Tiempo Preparacion]], 0)</f>
        <v>0.12777777777923296</v>
      </c>
      <c r="K396" s="2" t="s">
        <v>109</v>
      </c>
      <c r="L396" s="2" t="s">
        <v>40</v>
      </c>
      <c r="M396" s="2" t="s">
        <v>47</v>
      </c>
      <c r="N396" s="5">
        <v>18.05</v>
      </c>
      <c r="O396" s="2" t="s">
        <v>55</v>
      </c>
      <c r="P396" s="7">
        <f>SUMIFS(Tabla_cocina[Ganancia Bruta],Tabla_cocina[Numero de Orden],Tabla_Sala[[#This Row],[Número de Orden]])</f>
        <v>77</v>
      </c>
      <c r="Q396" s="7">
        <f>Tabla_Sala[[#This Row],[Propina]]+Tabla_Sala[[#This Row],[Monto Total de la Cuenta]]</f>
        <v>95.05</v>
      </c>
      <c r="R396" t="str">
        <f t="shared" si="9"/>
        <v>Plato_7,  Plato_9</v>
      </c>
      <c r="S396" s="2" t="s">
        <v>49</v>
      </c>
      <c r="T396" s="2" t="s">
        <v>5</v>
      </c>
      <c r="U396" s="2" t="s">
        <v>75</v>
      </c>
      <c r="X396" t="str" cm="1">
        <f t="array" ref="X396">_xlfn.CONCAT(_xlfn._xlws.FILTER(Tabla_cocina[Nombre del Plato], Tabla_cocina[Numero de Orden]=Tabla_Sala[[#This Row],[Número de Orden]]), "")</f>
        <v>Plato_7Plato_9</v>
      </c>
      <c r="Y396" s="18" t="b">
        <f>IF(Tabla_Sala[[#This Row],[Tiempo de Degustacion]]&gt;0,TRUE,FALSE)</f>
        <v>1</v>
      </c>
    </row>
    <row r="397" spans="1:25" x14ac:dyDescent="0.3">
      <c r="A397" s="2">
        <v>395</v>
      </c>
      <c r="B397" s="2">
        <v>2</v>
      </c>
      <c r="C397" s="2" t="s">
        <v>452</v>
      </c>
      <c r="D397" s="4">
        <v>1</v>
      </c>
      <c r="E397" s="15">
        <f>Tabla_Sala[[#This Row],[Hora de Salida]]</f>
        <v>45021.231944444444</v>
      </c>
      <c r="F397" s="16">
        <v>45021.067361111112</v>
      </c>
      <c r="G397" s="16">
        <v>45021.231944444444</v>
      </c>
      <c r="H397" s="16">
        <f>IF(Tabla_Sala[[#This Row],[Estado de la Mesa]]="Ocupada",(Tabla_Sala[[#This Row],[Hora de Salida]]-Tabla_Sala[[#This Row],[Hora de Llegada]]) + 15/1440, Tabla_Sala[[#This Row],[Hora de Salida]]-Tabla_Sala[[#This Row],[Hora de Llegada]])</f>
        <v>0.16458333333139308</v>
      </c>
      <c r="I397" s="16">
        <f>SUMIFS(Tabla_cocina[minutos preparacion],Tabla_cocina[Numero de Orden],Tabla_Sala[[#This Row],[Número de Orden]])</f>
        <v>5.5555555555555558E-3</v>
      </c>
      <c r="J397" s="16">
        <f>IF(Tabla_Sala[[#This Row],[Tiempo de Permanencia]]-Tabla_Sala[[#This Row],[Tiempo Preparacion]] &gt; 0, Tabla_Sala[[#This Row],[Tiempo de Permanencia]]-Tabla_Sala[[#This Row],[Tiempo Preparacion]], 0)</f>
        <v>0.15902777777583751</v>
      </c>
      <c r="K397" s="2" t="s">
        <v>113</v>
      </c>
      <c r="L397" s="2" t="s">
        <v>40</v>
      </c>
      <c r="M397" s="2" t="s">
        <v>41</v>
      </c>
      <c r="N397" s="5">
        <v>40.9</v>
      </c>
      <c r="O397" s="2" t="s">
        <v>48</v>
      </c>
      <c r="P397" s="7">
        <f>SUMIFS(Tabla_cocina[Ganancia Bruta],Tabla_cocina[Numero de Orden],Tabla_Sala[[#This Row],[Número de Orden]])</f>
        <v>38</v>
      </c>
      <c r="Q397" s="7">
        <f>Tabla_Sala[[#This Row],[Propina]]+Tabla_Sala[[#This Row],[Monto Total de la Cuenta]]</f>
        <v>78.900000000000006</v>
      </c>
      <c r="R397" t="str">
        <f t="shared" si="9"/>
        <v>Plato_12</v>
      </c>
      <c r="S397" s="2" t="s">
        <v>66</v>
      </c>
      <c r="T397" s="2" t="s">
        <v>16</v>
      </c>
      <c r="U397" s="2"/>
      <c r="X397" t="str" cm="1">
        <f t="array" ref="X397">_xlfn.CONCAT(_xlfn._xlws.FILTER(Tabla_cocina[Nombre del Plato], Tabla_cocina[Numero de Orden]=Tabla_Sala[[#This Row],[Número de Orden]]), "")</f>
        <v>Plato_12</v>
      </c>
      <c r="Y397" s="18" t="b">
        <f>IF(Tabla_Sala[[#This Row],[Tiempo de Degustacion]]&gt;0,TRUE,FALSE)</f>
        <v>1</v>
      </c>
    </row>
    <row r="398" spans="1:25" x14ac:dyDescent="0.3">
      <c r="A398" s="2">
        <v>396</v>
      </c>
      <c r="B398" s="2">
        <v>11</v>
      </c>
      <c r="C398" s="2" t="s">
        <v>453</v>
      </c>
      <c r="D398" s="4">
        <v>1</v>
      </c>
      <c r="E398" s="15">
        <f>Tabla_Sala[[#This Row],[Hora de Salida]]</f>
        <v>45021.15</v>
      </c>
      <c r="F398" s="16">
        <v>45021.022222222222</v>
      </c>
      <c r="G398" s="16">
        <v>45021.15</v>
      </c>
      <c r="H398" s="16">
        <f>IF(Tabla_Sala[[#This Row],[Estado de la Mesa]]="Ocupada",(Tabla_Sala[[#This Row],[Hora de Salida]]-Tabla_Sala[[#This Row],[Hora de Llegada]]) + 15/1440, Tabla_Sala[[#This Row],[Hora de Salida]]-Tabla_Sala[[#This Row],[Hora de Llegada]])</f>
        <v>0.12777777777955635</v>
      </c>
      <c r="I398" s="16">
        <f>SUMIFS(Tabla_cocina[minutos preparacion],Tabla_cocina[Numero de Orden],Tabla_Sala[[#This Row],[Número de Orden]])</f>
        <v>3.9583333333333331E-2</v>
      </c>
      <c r="J398" s="16">
        <f>IF(Tabla_Sala[[#This Row],[Tiempo de Permanencia]]-Tabla_Sala[[#This Row],[Tiempo Preparacion]] &gt; 0, Tabla_Sala[[#This Row],[Tiempo de Permanencia]]-Tabla_Sala[[#This Row],[Tiempo Preparacion]], 0)</f>
        <v>8.8194444446223014E-2</v>
      </c>
      <c r="K398" s="2" t="s">
        <v>113</v>
      </c>
      <c r="L398" s="2" t="s">
        <v>54</v>
      </c>
      <c r="M398" s="2" t="s">
        <v>45</v>
      </c>
      <c r="N398" s="5">
        <v>34.5</v>
      </c>
      <c r="O398" s="2" t="s">
        <v>48</v>
      </c>
      <c r="P398" s="7">
        <f>SUMIFS(Tabla_cocina[Ganancia Bruta],Tabla_cocina[Numero de Orden],Tabla_Sala[[#This Row],[Número de Orden]])</f>
        <v>83</v>
      </c>
      <c r="Q398" s="7">
        <f>Tabla_Sala[[#This Row],[Propina]]+Tabla_Sala[[#This Row],[Monto Total de la Cuenta]]</f>
        <v>117.5</v>
      </c>
      <c r="R398" t="str">
        <f t="shared" si="9"/>
        <v>Plato_3,  Plato_13</v>
      </c>
      <c r="S398" s="2" t="s">
        <v>53</v>
      </c>
      <c r="T398" s="2" t="s">
        <v>21</v>
      </c>
      <c r="U398" s="2" t="s">
        <v>65</v>
      </c>
      <c r="X398" t="str" cm="1">
        <f t="array" ref="X398">_xlfn.CONCAT(_xlfn._xlws.FILTER(Tabla_cocina[Nombre del Plato], Tabla_cocina[Numero de Orden]=Tabla_Sala[[#This Row],[Número de Orden]]), "")</f>
        <v>Plato_3Plato_13</v>
      </c>
      <c r="Y398" s="18" t="b">
        <f>IF(Tabla_Sala[[#This Row],[Tiempo de Degustacion]]&gt;0,TRUE,FALSE)</f>
        <v>1</v>
      </c>
    </row>
    <row r="399" spans="1:25" x14ac:dyDescent="0.3">
      <c r="A399" s="2">
        <v>397</v>
      </c>
      <c r="B399" s="2">
        <v>4</v>
      </c>
      <c r="C399" s="2" t="s">
        <v>416</v>
      </c>
      <c r="D399" s="4">
        <v>2</v>
      </c>
      <c r="E399" s="15">
        <f>Tabla_Sala[[#This Row],[Hora de Salida]]</f>
        <v>45021.06527777778</v>
      </c>
      <c r="F399" s="16">
        <v>45021.013888888891</v>
      </c>
      <c r="G399" s="16">
        <v>45021.06527777778</v>
      </c>
      <c r="H399" s="16">
        <f>IF(Tabla_Sala[[#This Row],[Estado de la Mesa]]="Ocupada",(Tabla_Sala[[#This Row],[Hora de Salida]]-Tabla_Sala[[#This Row],[Hora de Llegada]]) + 15/1440, Tabla_Sala[[#This Row],[Hora de Salida]]-Tabla_Sala[[#This Row],[Hora de Llegada]])</f>
        <v>5.1388888889050577E-2</v>
      </c>
      <c r="I399" s="16">
        <f>SUMIFS(Tabla_cocina[minutos preparacion],Tabla_cocina[Numero de Orden],Tabla_Sala[[#This Row],[Número de Orden]])</f>
        <v>4.7916666666666663E-2</v>
      </c>
      <c r="J399" s="16">
        <f>IF(Tabla_Sala[[#This Row],[Tiempo de Permanencia]]-Tabla_Sala[[#This Row],[Tiempo Preparacion]] &gt; 0, Tabla_Sala[[#This Row],[Tiempo de Permanencia]]-Tabla_Sala[[#This Row],[Tiempo Preparacion]], 0)</f>
        <v>3.4722222223839139E-3</v>
      </c>
      <c r="K399" s="2" t="s">
        <v>117</v>
      </c>
      <c r="L399" s="2" t="s">
        <v>44</v>
      </c>
      <c r="M399" s="2" t="s">
        <v>41</v>
      </c>
      <c r="N399" s="5">
        <v>37.79</v>
      </c>
      <c r="O399" s="2" t="s">
        <v>48</v>
      </c>
      <c r="P399" s="7">
        <f>SUMIFS(Tabla_cocina[Ganancia Bruta],Tabla_cocina[Numero de Orden],Tabla_Sala[[#This Row],[Número de Orden]])</f>
        <v>147</v>
      </c>
      <c r="Q399" s="7">
        <f>Tabla_Sala[[#This Row],[Propina]]+Tabla_Sala[[#This Row],[Monto Total de la Cuenta]]</f>
        <v>184.79</v>
      </c>
      <c r="R399" t="str">
        <f t="shared" si="9"/>
        <v>Plato_6,  Plato_17</v>
      </c>
      <c r="S399" s="2" t="s">
        <v>70</v>
      </c>
      <c r="T399" s="2" t="s">
        <v>10</v>
      </c>
      <c r="U399" s="2" t="s">
        <v>50</v>
      </c>
      <c r="X399" t="str" cm="1">
        <f t="array" ref="X399">_xlfn.CONCAT(_xlfn._xlws.FILTER(Tabla_cocina[Nombre del Plato], Tabla_cocina[Numero de Orden]=Tabla_Sala[[#This Row],[Número de Orden]]), "")</f>
        <v>Plato_6Plato_17</v>
      </c>
      <c r="Y399" s="18" t="b">
        <f>IF(Tabla_Sala[[#This Row],[Tiempo de Degustacion]]&gt;0,TRUE,FALSE)</f>
        <v>1</v>
      </c>
    </row>
    <row r="400" spans="1:25" x14ac:dyDescent="0.3">
      <c r="A400" s="2">
        <v>398</v>
      </c>
      <c r="B400" s="2">
        <v>9</v>
      </c>
      <c r="C400" s="2" t="s">
        <v>454</v>
      </c>
      <c r="D400" s="4">
        <v>5</v>
      </c>
      <c r="E400" s="15">
        <f>Tabla_Sala[[#This Row],[Hora de Salida]]</f>
        <v>45021.295138888891</v>
      </c>
      <c r="F400" s="16">
        <v>45021.131944444445</v>
      </c>
      <c r="G400" s="16">
        <v>45021.295138888891</v>
      </c>
      <c r="H400" s="16">
        <f>IF(Tabla_Sala[[#This Row],[Estado de la Mesa]]="Ocupada",(Tabla_Sala[[#This Row],[Hora de Salida]]-Tabla_Sala[[#This Row],[Hora de Llegada]]) + 15/1440, Tabla_Sala[[#This Row],[Hora de Salida]]-Tabla_Sala[[#This Row],[Hora de Llegada]])</f>
        <v>0.16319444444525288</v>
      </c>
      <c r="I400" s="16">
        <f>SUMIFS(Tabla_cocina[minutos preparacion],Tabla_cocina[Numero de Orden],Tabla_Sala[[#This Row],[Número de Orden]])</f>
        <v>4.9305555555555561E-2</v>
      </c>
      <c r="J400" s="16">
        <f>IF(Tabla_Sala[[#This Row],[Tiempo de Permanencia]]-Tabla_Sala[[#This Row],[Tiempo Preparacion]] &gt; 0, Tabla_Sala[[#This Row],[Tiempo de Permanencia]]-Tabla_Sala[[#This Row],[Tiempo Preparacion]], 0)</f>
        <v>0.11388888888969732</v>
      </c>
      <c r="K400" s="2" t="s">
        <v>111</v>
      </c>
      <c r="L400" s="2" t="s">
        <v>44</v>
      </c>
      <c r="M400" s="2" t="s">
        <v>47</v>
      </c>
      <c r="N400" s="5">
        <v>48.96</v>
      </c>
      <c r="O400" s="2" t="s">
        <v>48</v>
      </c>
      <c r="P400" s="7">
        <f>SUMIFS(Tabla_cocina[Ganancia Bruta],Tabla_cocina[Numero de Orden],Tabla_Sala[[#This Row],[Número de Orden]])</f>
        <v>122</v>
      </c>
      <c r="Q400" s="7">
        <f>Tabla_Sala[[#This Row],[Propina]]+Tabla_Sala[[#This Row],[Monto Total de la Cuenta]]</f>
        <v>170.96</v>
      </c>
      <c r="R400" t="str">
        <f t="shared" si="9"/>
        <v>Plato_16,  Plato_11</v>
      </c>
      <c r="S400" s="2" t="s">
        <v>53</v>
      </c>
      <c r="T400" s="2" t="s">
        <v>15</v>
      </c>
      <c r="U400" s="2" t="s">
        <v>63</v>
      </c>
      <c r="X400" t="str" cm="1">
        <f t="array" ref="X400">_xlfn.CONCAT(_xlfn._xlws.FILTER(Tabla_cocina[Nombre del Plato], Tabla_cocina[Numero de Orden]=Tabla_Sala[[#This Row],[Número de Orden]]), "")</f>
        <v>Plato_16Plato_11</v>
      </c>
      <c r="Y400" s="18" t="b">
        <f>IF(Tabla_Sala[[#This Row],[Tiempo de Degustacion]]&gt;0,TRUE,FALSE)</f>
        <v>1</v>
      </c>
    </row>
    <row r="401" spans="1:25" x14ac:dyDescent="0.3">
      <c r="A401" s="2">
        <v>399</v>
      </c>
      <c r="B401" s="2">
        <v>7</v>
      </c>
      <c r="C401" s="2" t="s">
        <v>455</v>
      </c>
      <c r="D401" s="4">
        <v>6</v>
      </c>
      <c r="E401" s="15">
        <f>Tabla_Sala[[#This Row],[Hora de Salida]]</f>
        <v>45021.236111111109</v>
      </c>
      <c r="F401" s="16">
        <v>45021.116666666669</v>
      </c>
      <c r="G401" s="16">
        <v>45021.236111111109</v>
      </c>
      <c r="H401" s="16">
        <f>IF(Tabla_Sala[[#This Row],[Estado de la Mesa]]="Ocupada",(Tabla_Sala[[#This Row],[Hora de Salida]]-Tabla_Sala[[#This Row],[Hora de Llegada]]) + 15/1440, Tabla_Sala[[#This Row],[Hora de Salida]]-Tabla_Sala[[#This Row],[Hora de Llegada]])</f>
        <v>0.11944444444088731</v>
      </c>
      <c r="I401" s="16">
        <f>SUMIFS(Tabla_cocina[minutos preparacion],Tabla_cocina[Numero de Orden],Tabla_Sala[[#This Row],[Número de Orden]])</f>
        <v>6.3194444444444442E-2</v>
      </c>
      <c r="J401" s="16">
        <f>IF(Tabla_Sala[[#This Row],[Tiempo de Permanencia]]-Tabla_Sala[[#This Row],[Tiempo Preparacion]] &gt; 0, Tabla_Sala[[#This Row],[Tiempo de Permanencia]]-Tabla_Sala[[#This Row],[Tiempo Preparacion]], 0)</f>
        <v>5.6249999996442868E-2</v>
      </c>
      <c r="K401" s="2" t="s">
        <v>115</v>
      </c>
      <c r="L401" s="2" t="s">
        <v>40</v>
      </c>
      <c r="M401" s="2" t="s">
        <v>47</v>
      </c>
      <c r="N401" s="5">
        <v>27.32</v>
      </c>
      <c r="O401" s="2" t="s">
        <v>48</v>
      </c>
      <c r="P401" s="7">
        <f>SUMIFS(Tabla_cocina[Ganancia Bruta],Tabla_cocina[Numero de Orden],Tabla_Sala[[#This Row],[Número de Orden]])</f>
        <v>207</v>
      </c>
      <c r="Q401" s="7">
        <f>Tabla_Sala[[#This Row],[Propina]]+Tabla_Sala[[#This Row],[Monto Total de la Cuenta]]</f>
        <v>234.32</v>
      </c>
      <c r="R401" t="str">
        <f t="shared" si="9"/>
        <v>Plato_11,  Plato_19</v>
      </c>
      <c r="S401" s="2" t="s">
        <v>43</v>
      </c>
      <c r="T401" s="2" t="s">
        <v>14</v>
      </c>
      <c r="U401" s="2" t="s">
        <v>51</v>
      </c>
      <c r="X401" t="str" cm="1">
        <f t="array" ref="X401">_xlfn.CONCAT(_xlfn._xlws.FILTER(Tabla_cocina[Nombre del Plato], Tabla_cocina[Numero de Orden]=Tabla_Sala[[#This Row],[Número de Orden]]), "")</f>
        <v>Plato_11Plato_19</v>
      </c>
      <c r="Y401" s="18" t="b">
        <f>IF(Tabla_Sala[[#This Row],[Tiempo de Degustacion]]&gt;0,TRUE,FALSE)</f>
        <v>1</v>
      </c>
    </row>
    <row r="402" spans="1:25" x14ac:dyDescent="0.3">
      <c r="A402" s="2">
        <v>400</v>
      </c>
      <c r="B402" s="2">
        <v>9</v>
      </c>
      <c r="C402" s="2" t="s">
        <v>456</v>
      </c>
      <c r="D402" s="4">
        <v>4</v>
      </c>
      <c r="E402" s="15">
        <f>Tabla_Sala[[#This Row],[Hora de Salida]]</f>
        <v>45021.176388888889</v>
      </c>
      <c r="F402" s="16">
        <v>45021.09097222222</v>
      </c>
      <c r="G402" s="16">
        <v>45021.176388888889</v>
      </c>
      <c r="H402" s="16">
        <f>IF(Tabla_Sala[[#This Row],[Estado de la Mesa]]="Ocupada",(Tabla_Sala[[#This Row],[Hora de Salida]]-Tabla_Sala[[#This Row],[Hora de Llegada]]) + 15/1440, Tabla_Sala[[#This Row],[Hora de Salida]]-Tabla_Sala[[#This Row],[Hora de Llegada]])</f>
        <v>8.5416666668606922E-2</v>
      </c>
      <c r="I402" s="16">
        <f>SUMIFS(Tabla_cocina[minutos preparacion],Tabla_cocina[Numero de Orden],Tabla_Sala[[#This Row],[Número de Orden]])</f>
        <v>5.486111111111111E-2</v>
      </c>
      <c r="J402" s="16">
        <f>IF(Tabla_Sala[[#This Row],[Tiempo de Permanencia]]-Tabla_Sala[[#This Row],[Tiempo Preparacion]] &gt; 0, Tabla_Sala[[#This Row],[Tiempo de Permanencia]]-Tabla_Sala[[#This Row],[Tiempo Preparacion]], 0)</f>
        <v>3.0555555557495812E-2</v>
      </c>
      <c r="K402" s="2" t="s">
        <v>117</v>
      </c>
      <c r="L402" s="2" t="s">
        <v>40</v>
      </c>
      <c r="M402" s="2" t="s">
        <v>47</v>
      </c>
      <c r="N402" s="5">
        <v>42.96</v>
      </c>
      <c r="O402" s="2" t="s">
        <v>42</v>
      </c>
      <c r="P402" s="7">
        <f>SUMIFS(Tabla_cocina[Ganancia Bruta],Tabla_cocina[Numero de Orden],Tabla_Sala[[#This Row],[Número de Orden]])</f>
        <v>198</v>
      </c>
      <c r="Q402" s="7">
        <f>Tabla_Sala[[#This Row],[Propina]]+Tabla_Sala[[#This Row],[Monto Total de la Cuenta]]</f>
        <v>240.96</v>
      </c>
      <c r="R402" t="str">
        <f t="shared" si="9"/>
        <v>Plato_20,  Plato_16,  Plato_17</v>
      </c>
      <c r="S402" s="2" t="s">
        <v>49</v>
      </c>
      <c r="T402" s="2" t="s">
        <v>11</v>
      </c>
      <c r="U402" s="2" t="s">
        <v>57</v>
      </c>
      <c r="V402" s="2" t="s">
        <v>50</v>
      </c>
      <c r="X402" t="str" cm="1">
        <f t="array" ref="X402">_xlfn.CONCAT(_xlfn._xlws.FILTER(Tabla_cocina[Nombre del Plato], Tabla_cocina[Numero de Orden]=Tabla_Sala[[#This Row],[Número de Orden]]), "")</f>
        <v>Plato_20Plato_16Plato_17</v>
      </c>
      <c r="Y402" s="18" t="b">
        <f>IF(Tabla_Sala[[#This Row],[Tiempo de Degustacion]]&gt;0,TRUE,FALSE)</f>
        <v>1</v>
      </c>
    </row>
    <row r="403" spans="1:25" x14ac:dyDescent="0.3">
      <c r="A403" s="2">
        <v>401</v>
      </c>
      <c r="B403" s="2">
        <v>16</v>
      </c>
      <c r="C403" s="2" t="s">
        <v>390</v>
      </c>
      <c r="D403" s="4">
        <v>2</v>
      </c>
      <c r="E403" s="15">
        <f>Tabla_Sala[[#This Row],[Hora de Salida]]</f>
        <v>45021.289583333331</v>
      </c>
      <c r="F403" s="16">
        <v>45021.160416666666</v>
      </c>
      <c r="G403" s="16">
        <v>45021.289583333331</v>
      </c>
      <c r="H403" s="16">
        <f>IF(Tabla_Sala[[#This Row],[Estado de la Mesa]]="Ocupada",(Tabla_Sala[[#This Row],[Hora de Salida]]-Tabla_Sala[[#This Row],[Hora de Llegada]]) + 15/1440, Tabla_Sala[[#This Row],[Hora de Salida]]-Tabla_Sala[[#This Row],[Hora de Llegada]])</f>
        <v>0.1395833333323632</v>
      </c>
      <c r="I403" s="16">
        <f>SUMIFS(Tabla_cocina[minutos preparacion],Tabla_cocina[Numero de Orden],Tabla_Sala[[#This Row],[Número de Orden]])</f>
        <v>1.3888888888888888E-2</v>
      </c>
      <c r="J403" s="16">
        <f>IF(Tabla_Sala[[#This Row],[Tiempo de Permanencia]]-Tabla_Sala[[#This Row],[Tiempo Preparacion]] &gt; 0, Tabla_Sala[[#This Row],[Tiempo de Permanencia]]-Tabla_Sala[[#This Row],[Tiempo Preparacion]], 0)</f>
        <v>0.1256944444434743</v>
      </c>
      <c r="K403" s="2" t="s">
        <v>113</v>
      </c>
      <c r="L403" s="2" t="s">
        <v>40</v>
      </c>
      <c r="M403" s="2" t="s">
        <v>47</v>
      </c>
      <c r="N403" s="5">
        <v>15.87</v>
      </c>
      <c r="O403" s="2" t="s">
        <v>55</v>
      </c>
      <c r="P403" s="7">
        <f>SUMIFS(Tabla_cocina[Ganancia Bruta],Tabla_cocina[Numero de Orden],Tabla_Sala[[#This Row],[Número de Orden]])</f>
        <v>42</v>
      </c>
      <c r="Q403" s="7">
        <f>Tabla_Sala[[#This Row],[Propina]]+Tabla_Sala[[#This Row],[Monto Total de la Cuenta]]</f>
        <v>57.87</v>
      </c>
      <c r="R403" t="str">
        <f t="shared" si="9"/>
        <v>Plato_13</v>
      </c>
      <c r="S403" s="2" t="s">
        <v>52</v>
      </c>
      <c r="T403" s="2" t="s">
        <v>23</v>
      </c>
      <c r="U403" s="2"/>
      <c r="X403" t="str" cm="1">
        <f t="array" ref="X403">_xlfn.CONCAT(_xlfn._xlws.FILTER(Tabla_cocina[Nombre del Plato], Tabla_cocina[Numero de Orden]=Tabla_Sala[[#This Row],[Número de Orden]]), "")</f>
        <v>Plato_13</v>
      </c>
      <c r="Y403" s="18" t="b">
        <f>IF(Tabla_Sala[[#This Row],[Tiempo de Degustacion]]&gt;0,TRUE,FALSE)</f>
        <v>1</v>
      </c>
    </row>
    <row r="404" spans="1:25" x14ac:dyDescent="0.3">
      <c r="A404" s="2">
        <v>402</v>
      </c>
      <c r="B404" s="2">
        <v>18</v>
      </c>
      <c r="C404" s="2" t="s">
        <v>457</v>
      </c>
      <c r="D404" s="4">
        <v>1</v>
      </c>
      <c r="E404" s="15">
        <f>Tabla_Sala[[#This Row],[Hora de Salida]]</f>
        <v>45021.213888888888</v>
      </c>
      <c r="F404" s="16">
        <v>45021.111805555556</v>
      </c>
      <c r="G404" s="16">
        <v>45021.213888888888</v>
      </c>
      <c r="H404" s="16">
        <f>IF(Tabla_Sala[[#This Row],[Estado de la Mesa]]="Ocupada",(Tabla_Sala[[#This Row],[Hora de Salida]]-Tabla_Sala[[#This Row],[Hora de Llegada]]) + 15/1440, Tabla_Sala[[#This Row],[Hora de Salida]]-Tabla_Sala[[#This Row],[Hora de Llegada]])</f>
        <v>0.10208333333139308</v>
      </c>
      <c r="I404" s="16">
        <f>SUMIFS(Tabla_cocina[minutos preparacion],Tabla_cocina[Numero de Orden],Tabla_Sala[[#This Row],[Número de Orden]])</f>
        <v>4.5833333333333337E-2</v>
      </c>
      <c r="J404" s="16">
        <f>IF(Tabla_Sala[[#This Row],[Tiempo de Permanencia]]-Tabla_Sala[[#This Row],[Tiempo Preparacion]] &gt; 0, Tabla_Sala[[#This Row],[Tiempo de Permanencia]]-Tabla_Sala[[#This Row],[Tiempo Preparacion]], 0)</f>
        <v>5.6249999998059741E-2</v>
      </c>
      <c r="K404" s="2" t="s">
        <v>109</v>
      </c>
      <c r="L404" s="2" t="s">
        <v>40</v>
      </c>
      <c r="M404" s="2" t="s">
        <v>47</v>
      </c>
      <c r="N404" s="5">
        <v>31.02</v>
      </c>
      <c r="O404" s="2" t="s">
        <v>42</v>
      </c>
      <c r="P404" s="7">
        <f>SUMIFS(Tabla_cocina[Ganancia Bruta],Tabla_cocina[Numero de Orden],Tabla_Sala[[#This Row],[Número de Orden]])</f>
        <v>151</v>
      </c>
      <c r="Q404" s="7">
        <f>Tabla_Sala[[#This Row],[Propina]]+Tabla_Sala[[#This Row],[Monto Total de la Cuenta]]</f>
        <v>182.02</v>
      </c>
      <c r="R404" t="str">
        <f t="shared" si="9"/>
        <v>Plato_1,  Plato_12,  Plato_5</v>
      </c>
      <c r="S404" s="2" t="s">
        <v>46</v>
      </c>
      <c r="T404" s="2" t="s">
        <v>26</v>
      </c>
      <c r="U404" s="2" t="s">
        <v>60</v>
      </c>
      <c r="V404" s="2" t="s">
        <v>78</v>
      </c>
      <c r="X404" t="str" cm="1">
        <f t="array" ref="X404">_xlfn.CONCAT(_xlfn._xlws.FILTER(Tabla_cocina[Nombre del Plato], Tabla_cocina[Numero de Orden]=Tabla_Sala[[#This Row],[Número de Orden]]), "")</f>
        <v>Plato_1Plato_12Plato_5</v>
      </c>
      <c r="Y404" s="18" t="b">
        <f>IF(Tabla_Sala[[#This Row],[Tiempo de Degustacion]]&gt;0,TRUE,FALSE)</f>
        <v>1</v>
      </c>
    </row>
    <row r="405" spans="1:25" x14ac:dyDescent="0.3">
      <c r="A405" s="2">
        <v>403</v>
      </c>
      <c r="B405" s="2">
        <v>14</v>
      </c>
      <c r="C405" s="2" t="s">
        <v>458</v>
      </c>
      <c r="D405" s="4">
        <v>5</v>
      </c>
      <c r="E405" s="15">
        <f>Tabla_Sala[[#This Row],[Hora de Salida]]</f>
        <v>45021.21875</v>
      </c>
      <c r="F405" s="16">
        <v>45021.09375</v>
      </c>
      <c r="G405" s="16">
        <v>45021.21875</v>
      </c>
      <c r="H405" s="16">
        <f>IF(Tabla_Sala[[#This Row],[Estado de la Mesa]]="Ocupada",(Tabla_Sala[[#This Row],[Hora de Salida]]-Tabla_Sala[[#This Row],[Hora de Llegada]]) + 15/1440, Tabla_Sala[[#This Row],[Hora de Salida]]-Tabla_Sala[[#This Row],[Hora de Llegada]])</f>
        <v>0.125</v>
      </c>
      <c r="I405" s="16">
        <f>SUMIFS(Tabla_cocina[minutos preparacion],Tabla_cocina[Numero de Orden],Tabla_Sala[[#This Row],[Número de Orden]])</f>
        <v>5.9027777777777776E-2</v>
      </c>
      <c r="J405" s="16">
        <f>IF(Tabla_Sala[[#This Row],[Tiempo de Permanencia]]-Tabla_Sala[[#This Row],[Tiempo Preparacion]] &gt; 0, Tabla_Sala[[#This Row],[Tiempo de Permanencia]]-Tabla_Sala[[#This Row],[Tiempo Preparacion]], 0)</f>
        <v>6.5972222222222224E-2</v>
      </c>
      <c r="K405" s="2" t="s">
        <v>111</v>
      </c>
      <c r="L405" s="2" t="s">
        <v>40</v>
      </c>
      <c r="M405" s="2" t="s">
        <v>47</v>
      </c>
      <c r="N405" s="5">
        <v>14.76</v>
      </c>
      <c r="O405" s="2" t="s">
        <v>48</v>
      </c>
      <c r="P405" s="7">
        <f>SUMIFS(Tabla_cocina[Ganancia Bruta],Tabla_cocina[Numero de Orden],Tabla_Sala[[#This Row],[Número de Orden]])</f>
        <v>190</v>
      </c>
      <c r="Q405" s="7">
        <f>Tabla_Sala[[#This Row],[Propina]]+Tabla_Sala[[#This Row],[Monto Total de la Cuenta]]</f>
        <v>204.76</v>
      </c>
      <c r="R405" t="str">
        <f t="shared" si="9"/>
        <v>Plato_5,  Plato_4,  Plato_15,  Plato_7</v>
      </c>
      <c r="S405" s="2" t="s">
        <v>70</v>
      </c>
      <c r="T405" s="2" t="s">
        <v>19</v>
      </c>
      <c r="U405" s="2" t="s">
        <v>67</v>
      </c>
      <c r="V405" s="2" t="s">
        <v>73</v>
      </c>
      <c r="W405" s="2" t="s">
        <v>59</v>
      </c>
      <c r="X405" t="str" cm="1">
        <f t="array" ref="X405">_xlfn.CONCAT(_xlfn._xlws.FILTER(Tabla_cocina[Nombre del Plato], Tabla_cocina[Numero de Orden]=Tabla_Sala[[#This Row],[Número de Orden]]), "")</f>
        <v>Plato_5Plato_4Plato_15Plato_7</v>
      </c>
      <c r="Y405" s="18" t="b">
        <f>IF(Tabla_Sala[[#This Row],[Tiempo de Degustacion]]&gt;0,TRUE,FALSE)</f>
        <v>1</v>
      </c>
    </row>
    <row r="406" spans="1:25" x14ac:dyDescent="0.3">
      <c r="A406" s="2">
        <v>404</v>
      </c>
      <c r="B406" s="2">
        <v>17</v>
      </c>
      <c r="C406" s="2" t="s">
        <v>412</v>
      </c>
      <c r="D406" s="4">
        <v>2</v>
      </c>
      <c r="E406" s="15">
        <f>Tabla_Sala[[#This Row],[Hora de Salida]]</f>
        <v>45021.186805555553</v>
      </c>
      <c r="F406" s="16">
        <v>45021.026388888888</v>
      </c>
      <c r="G406" s="16">
        <v>45021.186805555553</v>
      </c>
      <c r="H406" s="16">
        <f>IF(Tabla_Sala[[#This Row],[Estado de la Mesa]]="Ocupada",(Tabla_Sala[[#This Row],[Hora de Salida]]-Tabla_Sala[[#This Row],[Hora de Llegada]]) + 15/1440, Tabla_Sala[[#This Row],[Hora de Salida]]-Tabla_Sala[[#This Row],[Hora de Llegada]])</f>
        <v>0.16041666666569654</v>
      </c>
      <c r="I406" s="16">
        <f>SUMIFS(Tabla_cocina[minutos preparacion],Tabla_cocina[Numero de Orden],Tabla_Sala[[#This Row],[Número de Orden]])</f>
        <v>7.0833333333333331E-2</v>
      </c>
      <c r="J406" s="16">
        <f>IF(Tabla_Sala[[#This Row],[Tiempo de Permanencia]]-Tabla_Sala[[#This Row],[Tiempo Preparacion]] &gt; 0, Tabla_Sala[[#This Row],[Tiempo de Permanencia]]-Tabla_Sala[[#This Row],[Tiempo Preparacion]], 0)</f>
        <v>8.9583333332363208E-2</v>
      </c>
      <c r="K406" s="2" t="s">
        <v>115</v>
      </c>
      <c r="L406" s="2" t="s">
        <v>40</v>
      </c>
      <c r="M406" s="2" t="s">
        <v>47</v>
      </c>
      <c r="N406" s="5">
        <v>32.56</v>
      </c>
      <c r="O406" s="2" t="s">
        <v>48</v>
      </c>
      <c r="P406" s="7">
        <f>SUMIFS(Tabla_cocina[Ganancia Bruta],Tabla_cocina[Numero de Orden],Tabla_Sala[[#This Row],[Número de Orden]])</f>
        <v>182</v>
      </c>
      <c r="Q406" s="7">
        <f>Tabla_Sala[[#This Row],[Propina]]+Tabla_Sala[[#This Row],[Monto Total de la Cuenta]]</f>
        <v>214.56</v>
      </c>
      <c r="R406" t="str">
        <f t="shared" si="9"/>
        <v>Plato_13,  Plato_3,  Plato_20</v>
      </c>
      <c r="S406" s="2" t="s">
        <v>43</v>
      </c>
      <c r="T406" s="2" t="s">
        <v>23</v>
      </c>
      <c r="U406" s="2" t="s">
        <v>72</v>
      </c>
      <c r="V406" s="2" t="s">
        <v>68</v>
      </c>
      <c r="X406" t="str" cm="1">
        <f t="array" ref="X406">_xlfn.CONCAT(_xlfn._xlws.FILTER(Tabla_cocina[Nombre del Plato], Tabla_cocina[Numero de Orden]=Tabla_Sala[[#This Row],[Número de Orden]]), "")</f>
        <v>Plato_13Plato_3Plato_20</v>
      </c>
      <c r="Y406" s="18" t="b">
        <f>IF(Tabla_Sala[[#This Row],[Tiempo de Degustacion]]&gt;0,TRUE,FALSE)</f>
        <v>1</v>
      </c>
    </row>
    <row r="407" spans="1:25" x14ac:dyDescent="0.3">
      <c r="A407" s="2">
        <v>405</v>
      </c>
      <c r="B407" s="2">
        <v>5</v>
      </c>
      <c r="C407" s="2" t="s">
        <v>459</v>
      </c>
      <c r="D407" s="4">
        <v>6</v>
      </c>
      <c r="E407" s="15">
        <f>Tabla_Sala[[#This Row],[Hora de Salida]]</f>
        <v>45021.207638888889</v>
      </c>
      <c r="F407" s="16">
        <v>45021.11041666667</v>
      </c>
      <c r="G407" s="16">
        <v>45021.207638888889</v>
      </c>
      <c r="H407" s="16">
        <f>IF(Tabla_Sala[[#This Row],[Estado de la Mesa]]="Ocupada",(Tabla_Sala[[#This Row],[Hora de Salida]]-Tabla_Sala[[#This Row],[Hora de Llegada]]) + 15/1440, Tabla_Sala[[#This Row],[Hora de Salida]]-Tabla_Sala[[#This Row],[Hora de Llegada]])</f>
        <v>9.7222222218988463E-2</v>
      </c>
      <c r="I407" s="16">
        <f>SUMIFS(Tabla_cocina[minutos preparacion],Tabla_cocina[Numero de Orden],Tabla_Sala[[#This Row],[Número de Orden]])</f>
        <v>6.805555555555555E-2</v>
      </c>
      <c r="J407" s="16">
        <f>IF(Tabla_Sala[[#This Row],[Tiempo de Permanencia]]-Tabla_Sala[[#This Row],[Tiempo Preparacion]] &gt; 0, Tabla_Sala[[#This Row],[Tiempo de Permanencia]]-Tabla_Sala[[#This Row],[Tiempo Preparacion]], 0)</f>
        <v>2.9166666663432914E-2</v>
      </c>
      <c r="K407" s="2" t="s">
        <v>113</v>
      </c>
      <c r="L407" s="2" t="s">
        <v>54</v>
      </c>
      <c r="M407" s="2" t="s">
        <v>47</v>
      </c>
      <c r="N407" s="5">
        <v>14.56</v>
      </c>
      <c r="O407" s="2" t="s">
        <v>42</v>
      </c>
      <c r="P407" s="7">
        <f>SUMIFS(Tabla_cocina[Ganancia Bruta],Tabla_cocina[Numero de Orden],Tabla_Sala[[#This Row],[Número de Orden]])</f>
        <v>106</v>
      </c>
      <c r="Q407" s="7">
        <f>Tabla_Sala[[#This Row],[Propina]]+Tabla_Sala[[#This Row],[Monto Total de la Cuenta]]</f>
        <v>120.56</v>
      </c>
      <c r="R407" t="str">
        <f t="shared" si="9"/>
        <v>Plato_10,  Plato_20,  Plato_3</v>
      </c>
      <c r="S407" s="2" t="s">
        <v>76</v>
      </c>
      <c r="T407" s="2" t="s">
        <v>25</v>
      </c>
      <c r="U407" s="2" t="s">
        <v>68</v>
      </c>
      <c r="V407" s="2" t="s">
        <v>72</v>
      </c>
      <c r="X407" t="str" cm="1">
        <f t="array" ref="X407">_xlfn.CONCAT(_xlfn._xlws.FILTER(Tabla_cocina[Nombre del Plato], Tabla_cocina[Numero de Orden]=Tabla_Sala[[#This Row],[Número de Orden]]), "")</f>
        <v>Plato_10Plato_20Plato_3</v>
      </c>
      <c r="Y407" s="18" t="b">
        <f>IF(Tabla_Sala[[#This Row],[Tiempo de Degustacion]]&gt;0,TRUE,FALSE)</f>
        <v>1</v>
      </c>
    </row>
    <row r="408" spans="1:25" x14ac:dyDescent="0.3">
      <c r="A408" s="2">
        <v>406</v>
      </c>
      <c r="B408" s="2">
        <v>14</v>
      </c>
      <c r="C408" s="2" t="s">
        <v>337</v>
      </c>
      <c r="D408" s="4">
        <v>5</v>
      </c>
      <c r="E408" s="15">
        <f>Tabla_Sala[[#This Row],[Hora de Salida]]</f>
        <v>45021.109027777777</v>
      </c>
      <c r="F408" s="16">
        <v>45021.020138888889</v>
      </c>
      <c r="G408" s="16">
        <v>45021.109027777777</v>
      </c>
      <c r="H408" s="16">
        <f>IF(Tabla_Sala[[#This Row],[Estado de la Mesa]]="Ocupada",(Tabla_Sala[[#This Row],[Hora de Salida]]-Tabla_Sala[[#This Row],[Hora de Llegada]]) + 15/1440, Tabla_Sala[[#This Row],[Hora de Salida]]-Tabla_Sala[[#This Row],[Hora de Llegada]])</f>
        <v>9.9305555554262057E-2</v>
      </c>
      <c r="I408" s="16">
        <f>SUMIFS(Tabla_cocina[minutos preparacion],Tabla_cocina[Numero de Orden],Tabla_Sala[[#This Row],[Número de Orden]])</f>
        <v>8.1250000000000003E-2</v>
      </c>
      <c r="J408" s="16">
        <f>IF(Tabla_Sala[[#This Row],[Tiempo de Permanencia]]-Tabla_Sala[[#This Row],[Tiempo Preparacion]] &gt; 0, Tabla_Sala[[#This Row],[Tiempo de Permanencia]]-Tabla_Sala[[#This Row],[Tiempo Preparacion]], 0)</f>
        <v>1.8055555554262054E-2</v>
      </c>
      <c r="K408" s="2" t="s">
        <v>113</v>
      </c>
      <c r="L408" s="2" t="s">
        <v>54</v>
      </c>
      <c r="M408" s="2" t="s">
        <v>45</v>
      </c>
      <c r="N408" s="5">
        <v>34.03</v>
      </c>
      <c r="O408" s="2" t="s">
        <v>55</v>
      </c>
      <c r="P408" s="7">
        <f>SUMIFS(Tabla_cocina[Ganancia Bruta],Tabla_cocina[Numero de Orden],Tabla_Sala[[#This Row],[Número de Orden]])</f>
        <v>155</v>
      </c>
      <c r="Q408" s="7">
        <f>Tabla_Sala[[#This Row],[Propina]]+Tabla_Sala[[#This Row],[Monto Total de la Cuenta]]</f>
        <v>189.03</v>
      </c>
      <c r="R408" t="str">
        <f t="shared" si="9"/>
        <v>Plato_3,  Plato_8,  Plato_1</v>
      </c>
      <c r="S408" s="2" t="s">
        <v>43</v>
      </c>
      <c r="T408" s="2" t="s">
        <v>21</v>
      </c>
      <c r="U408" s="2" t="s">
        <v>62</v>
      </c>
      <c r="V408" s="2" t="s">
        <v>71</v>
      </c>
      <c r="X408" t="str" cm="1">
        <f t="array" ref="X408">_xlfn.CONCAT(_xlfn._xlws.FILTER(Tabla_cocina[Nombre del Plato], Tabla_cocina[Numero de Orden]=Tabla_Sala[[#This Row],[Número de Orden]]), "")</f>
        <v>Plato_3Plato_8Plato_1</v>
      </c>
      <c r="Y408" s="18" t="b">
        <f>IF(Tabla_Sala[[#This Row],[Tiempo de Degustacion]]&gt;0,TRUE,FALSE)</f>
        <v>1</v>
      </c>
    </row>
    <row r="409" spans="1:25" x14ac:dyDescent="0.3">
      <c r="A409" s="2">
        <v>407</v>
      </c>
      <c r="B409" s="2">
        <v>4</v>
      </c>
      <c r="C409" s="2" t="s">
        <v>460</v>
      </c>
      <c r="D409" s="4">
        <v>1</v>
      </c>
      <c r="E409" s="15">
        <f>Tabla_Sala[[#This Row],[Hora de Salida]]</f>
        <v>45021.20208333333</v>
      </c>
      <c r="F409" s="16">
        <v>45021.092361111114</v>
      </c>
      <c r="G409" s="16">
        <v>45021.20208333333</v>
      </c>
      <c r="H409" s="16">
        <f>IF(Tabla_Sala[[#This Row],[Estado de la Mesa]]="Ocupada",(Tabla_Sala[[#This Row],[Hora de Salida]]-Tabla_Sala[[#This Row],[Hora de Llegada]]) + 15/1440, Tabla_Sala[[#This Row],[Hora de Salida]]-Tabla_Sala[[#This Row],[Hora de Llegada]])</f>
        <v>0.10972222221607808</v>
      </c>
      <c r="I409" s="16">
        <f>SUMIFS(Tabla_cocina[minutos preparacion],Tabla_cocina[Numero de Orden],Tabla_Sala[[#This Row],[Número de Orden]])</f>
        <v>3.4722222222222224E-2</v>
      </c>
      <c r="J409" s="16">
        <f>IF(Tabla_Sala[[#This Row],[Tiempo de Permanencia]]-Tabla_Sala[[#This Row],[Tiempo Preparacion]] &gt; 0, Tabla_Sala[[#This Row],[Tiempo de Permanencia]]-Tabla_Sala[[#This Row],[Tiempo Preparacion]], 0)</f>
        <v>7.4999999993855856E-2</v>
      </c>
      <c r="K409" s="2" t="s">
        <v>117</v>
      </c>
      <c r="L409" s="2" t="s">
        <v>44</v>
      </c>
      <c r="M409" s="2" t="s">
        <v>41</v>
      </c>
      <c r="N409" s="5">
        <v>22.98</v>
      </c>
      <c r="O409" s="2" t="s">
        <v>42</v>
      </c>
      <c r="P409" s="7">
        <f>SUMIFS(Tabla_cocina[Ganancia Bruta],Tabla_cocina[Numero de Orden],Tabla_Sala[[#This Row],[Número de Orden]])</f>
        <v>95</v>
      </c>
      <c r="Q409" s="7">
        <f>Tabla_Sala[[#This Row],[Propina]]+Tabla_Sala[[#This Row],[Monto Total de la Cuenta]]</f>
        <v>117.98</v>
      </c>
      <c r="R409" t="str">
        <f t="shared" si="9"/>
        <v>Plato_3,  Plato_8</v>
      </c>
      <c r="S409" s="2" t="s">
        <v>66</v>
      </c>
      <c r="T409" s="2" t="s">
        <v>21</v>
      </c>
      <c r="U409" s="2" t="s">
        <v>62</v>
      </c>
      <c r="X409" t="str" cm="1">
        <f t="array" ref="X409">_xlfn.CONCAT(_xlfn._xlws.FILTER(Tabla_cocina[Nombre del Plato], Tabla_cocina[Numero de Orden]=Tabla_Sala[[#This Row],[Número de Orden]]), "")</f>
        <v>Plato_3Plato_8</v>
      </c>
      <c r="Y409" s="18" t="b">
        <f>IF(Tabla_Sala[[#This Row],[Tiempo de Degustacion]]&gt;0,TRUE,FALSE)</f>
        <v>1</v>
      </c>
    </row>
    <row r="410" spans="1:25" x14ac:dyDescent="0.3">
      <c r="A410" s="2">
        <v>408</v>
      </c>
      <c r="B410" s="2">
        <v>17</v>
      </c>
      <c r="C410" s="2" t="s">
        <v>374</v>
      </c>
      <c r="D410" s="4">
        <v>3</v>
      </c>
      <c r="E410" s="15">
        <f>Tabla_Sala[[#This Row],[Hora de Salida]]</f>
        <v>45021.170138888891</v>
      </c>
      <c r="F410" s="16">
        <v>45021.038888888892</v>
      </c>
      <c r="G410" s="16">
        <v>45021.170138888891</v>
      </c>
      <c r="H410" s="16">
        <f>IF(Tabla_Sala[[#This Row],[Estado de la Mesa]]="Ocupada",(Tabla_Sala[[#This Row],[Hora de Salida]]-Tabla_Sala[[#This Row],[Hora de Llegada]]) + 15/1440, Tabla_Sala[[#This Row],[Hora de Salida]]-Tabla_Sala[[#This Row],[Hora de Llegada]])</f>
        <v>0.14166666666521147</v>
      </c>
      <c r="I410" s="16">
        <f>SUMIFS(Tabla_cocina[minutos preparacion],Tabla_cocina[Numero de Orden],Tabla_Sala[[#This Row],[Número de Orden]])</f>
        <v>7.3611111111111113E-2</v>
      </c>
      <c r="J410" s="16">
        <f>IF(Tabla_Sala[[#This Row],[Tiempo de Permanencia]]-Tabla_Sala[[#This Row],[Tiempo Preparacion]] &gt; 0, Tabla_Sala[[#This Row],[Tiempo de Permanencia]]-Tabla_Sala[[#This Row],[Tiempo Preparacion]], 0)</f>
        <v>6.8055555554100353E-2</v>
      </c>
      <c r="K410" s="2" t="s">
        <v>113</v>
      </c>
      <c r="L410" s="2" t="s">
        <v>40</v>
      </c>
      <c r="M410" s="2" t="s">
        <v>47</v>
      </c>
      <c r="N410" s="5">
        <v>10.14</v>
      </c>
      <c r="O410" s="2" t="s">
        <v>55</v>
      </c>
      <c r="P410" s="7">
        <f>SUMIFS(Tabla_cocina[Ganancia Bruta],Tabla_cocina[Numero de Orden],Tabla_Sala[[#This Row],[Número de Orden]])</f>
        <v>131</v>
      </c>
      <c r="Q410" s="7">
        <f>Tabla_Sala[[#This Row],[Propina]]+Tabla_Sala[[#This Row],[Monto Total de la Cuenta]]</f>
        <v>141.13999999999999</v>
      </c>
      <c r="R410" t="str">
        <f t="shared" si="9"/>
        <v>Plato_1,  Plato_7,  Plato_18</v>
      </c>
      <c r="S410" s="2" t="s">
        <v>70</v>
      </c>
      <c r="T410" s="2" t="s">
        <v>26</v>
      </c>
      <c r="U410" s="2" t="s">
        <v>59</v>
      </c>
      <c r="V410" s="2" t="s">
        <v>74</v>
      </c>
      <c r="X410" t="str" cm="1">
        <f t="array" ref="X410">_xlfn.CONCAT(_xlfn._xlws.FILTER(Tabla_cocina[Nombre del Plato], Tabla_cocina[Numero de Orden]=Tabla_Sala[[#This Row],[Número de Orden]]), "")</f>
        <v>Plato_1Plato_7Plato_18</v>
      </c>
      <c r="Y410" s="18" t="b">
        <f>IF(Tabla_Sala[[#This Row],[Tiempo de Degustacion]]&gt;0,TRUE,FALSE)</f>
        <v>1</v>
      </c>
    </row>
    <row r="411" spans="1:25" x14ac:dyDescent="0.3">
      <c r="A411" s="2">
        <v>409</v>
      </c>
      <c r="B411" s="2">
        <v>15</v>
      </c>
      <c r="C411" s="2" t="s">
        <v>461</v>
      </c>
      <c r="D411" s="4">
        <v>5</v>
      </c>
      <c r="E411" s="15">
        <f>Tabla_Sala[[#This Row],[Hora de Salida]]</f>
        <v>45021.125694444447</v>
      </c>
      <c r="F411" s="16">
        <v>45021.079861111109</v>
      </c>
      <c r="G411" s="16">
        <v>45021.125694444447</v>
      </c>
      <c r="H411" s="16">
        <f>IF(Tabla_Sala[[#This Row],[Estado de la Mesa]]="Ocupada",(Tabla_Sala[[#This Row],[Hora de Salida]]-Tabla_Sala[[#This Row],[Hora de Llegada]]) + 15/1440, Tabla_Sala[[#This Row],[Hora de Salida]]-Tabla_Sala[[#This Row],[Hora de Llegada]])</f>
        <v>4.5833333337213844E-2</v>
      </c>
      <c r="I411" s="16">
        <f>SUMIFS(Tabla_cocina[minutos preparacion],Tabla_cocina[Numero de Orden],Tabla_Sala[[#This Row],[Número de Orden]])</f>
        <v>0.11319444444444444</v>
      </c>
      <c r="J411" s="16">
        <f>IF(Tabla_Sala[[#This Row],[Tiempo de Permanencia]]-Tabla_Sala[[#This Row],[Tiempo Preparacion]] &gt; 0, Tabla_Sala[[#This Row],[Tiempo de Permanencia]]-Tabla_Sala[[#This Row],[Tiempo Preparacion]], 0)</f>
        <v>0</v>
      </c>
      <c r="K411" s="2" t="s">
        <v>111</v>
      </c>
      <c r="L411" s="2" t="s">
        <v>40</v>
      </c>
      <c r="M411" s="2" t="s">
        <v>47</v>
      </c>
      <c r="N411" s="5">
        <v>48.7</v>
      </c>
      <c r="O411" s="2" t="s">
        <v>42</v>
      </c>
      <c r="P411" s="7">
        <f>SUMIFS(Tabla_cocina[Ganancia Bruta],Tabla_cocina[Numero de Orden],Tabla_Sala[[#This Row],[Número de Orden]])</f>
        <v>203</v>
      </c>
      <c r="Q411" s="7">
        <f>Tabla_Sala[[#This Row],[Propina]]+Tabla_Sala[[#This Row],[Monto Total de la Cuenta]]</f>
        <v>251.7</v>
      </c>
      <c r="R411" t="str">
        <f t="shared" si="9"/>
        <v>Plato_13,  Plato_20,  Plato_16,  Plato_7</v>
      </c>
      <c r="S411" s="2" t="s">
        <v>70</v>
      </c>
      <c r="T411" s="2" t="s">
        <v>23</v>
      </c>
      <c r="U411" s="2" t="s">
        <v>68</v>
      </c>
      <c r="V411" s="2" t="s">
        <v>57</v>
      </c>
      <c r="W411" s="2" t="s">
        <v>59</v>
      </c>
      <c r="X411" t="str" cm="1">
        <f t="array" ref="X411">_xlfn.CONCAT(_xlfn._xlws.FILTER(Tabla_cocina[Nombre del Plato], Tabla_cocina[Numero de Orden]=Tabla_Sala[[#This Row],[Número de Orden]]), "")</f>
        <v>Plato_13Plato_20Plato_16Plato_7</v>
      </c>
      <c r="Y411" s="18" t="b">
        <f>IF(Tabla_Sala[[#This Row],[Tiempo de Degustacion]]&gt;0,TRUE,FALSE)</f>
        <v>0</v>
      </c>
    </row>
    <row r="412" spans="1:25" x14ac:dyDescent="0.3">
      <c r="A412" s="2">
        <v>410</v>
      </c>
      <c r="B412" s="2">
        <v>1</v>
      </c>
      <c r="C412" s="2" t="s">
        <v>462</v>
      </c>
      <c r="D412" s="4">
        <v>3</v>
      </c>
      <c r="E412" s="15">
        <f>Tabla_Sala[[#This Row],[Hora de Salida]]</f>
        <v>45021.224305555559</v>
      </c>
      <c r="F412" s="16">
        <v>45021.115972222222</v>
      </c>
      <c r="G412" s="16">
        <v>45021.224305555559</v>
      </c>
      <c r="H412" s="16">
        <f>IF(Tabla_Sala[[#This Row],[Estado de la Mesa]]="Ocupada",(Tabla_Sala[[#This Row],[Hora de Salida]]-Tabla_Sala[[#This Row],[Hora de Llegada]]) + 15/1440, Tabla_Sala[[#This Row],[Hora de Salida]]-Tabla_Sala[[#This Row],[Hora de Llegada]])</f>
        <v>0.10833333333721384</v>
      </c>
      <c r="I412" s="16">
        <f>SUMIFS(Tabla_cocina[minutos preparacion],Tabla_cocina[Numero de Orden],Tabla_Sala[[#This Row],[Número de Orden]])</f>
        <v>6.3194444444444442E-2</v>
      </c>
      <c r="J412" s="16">
        <f>IF(Tabla_Sala[[#This Row],[Tiempo de Permanencia]]-Tabla_Sala[[#This Row],[Tiempo Preparacion]] &gt; 0, Tabla_Sala[[#This Row],[Tiempo de Permanencia]]-Tabla_Sala[[#This Row],[Tiempo Preparacion]], 0)</f>
        <v>4.5138888892769402E-2</v>
      </c>
      <c r="K412" s="2" t="s">
        <v>117</v>
      </c>
      <c r="L412" s="2" t="s">
        <v>54</v>
      </c>
      <c r="M412" s="2" t="s">
        <v>47</v>
      </c>
      <c r="N412" s="5">
        <v>43.65</v>
      </c>
      <c r="O412" s="2" t="s">
        <v>42</v>
      </c>
      <c r="P412" s="7">
        <f>SUMIFS(Tabla_cocina[Ganancia Bruta],Tabla_cocina[Numero de Orden],Tabla_Sala[[#This Row],[Número de Orden]])</f>
        <v>56</v>
      </c>
      <c r="Q412" s="7">
        <f>Tabla_Sala[[#This Row],[Propina]]+Tabla_Sala[[#This Row],[Monto Total de la Cuenta]]</f>
        <v>99.65</v>
      </c>
      <c r="R412" t="str">
        <f t="shared" si="9"/>
        <v>Plato_3,  Plato_19</v>
      </c>
      <c r="S412" s="2" t="s">
        <v>53</v>
      </c>
      <c r="T412" s="2" t="s">
        <v>21</v>
      </c>
      <c r="U412" s="2" t="s">
        <v>51</v>
      </c>
      <c r="X412" t="str" cm="1">
        <f t="array" ref="X412">_xlfn.CONCAT(_xlfn._xlws.FILTER(Tabla_cocina[Nombre del Plato], Tabla_cocina[Numero de Orden]=Tabla_Sala[[#This Row],[Número de Orden]]), "")</f>
        <v>Plato_3Plato_19</v>
      </c>
      <c r="Y412" s="18" t="b">
        <f>IF(Tabla_Sala[[#This Row],[Tiempo de Degustacion]]&gt;0,TRUE,FALSE)</f>
        <v>1</v>
      </c>
    </row>
    <row r="413" spans="1:25" x14ac:dyDescent="0.3">
      <c r="A413" s="2">
        <v>411</v>
      </c>
      <c r="B413" s="2">
        <v>3</v>
      </c>
      <c r="C413" s="2" t="s">
        <v>310</v>
      </c>
      <c r="D413" s="4">
        <v>3</v>
      </c>
      <c r="E413" s="15">
        <f>Tabla_Sala[[#This Row],[Hora de Salida]]</f>
        <v>45021.211111111108</v>
      </c>
      <c r="F413" s="16">
        <v>45021.09097222222</v>
      </c>
      <c r="G413" s="16">
        <v>45021.211111111108</v>
      </c>
      <c r="H413" s="16">
        <f>IF(Tabla_Sala[[#This Row],[Estado de la Mesa]]="Ocupada",(Tabla_Sala[[#This Row],[Hora de Salida]]-Tabla_Sala[[#This Row],[Hora de Llegada]]) + 15/1440, Tabla_Sala[[#This Row],[Hora de Salida]]-Tabla_Sala[[#This Row],[Hora de Llegada]])</f>
        <v>0.13055555555426204</v>
      </c>
      <c r="I413" s="16">
        <f>SUMIFS(Tabla_cocina[minutos preparacion],Tabla_cocina[Numero de Orden],Tabla_Sala[[#This Row],[Número de Orden]])</f>
        <v>5.4166666666666662E-2</v>
      </c>
      <c r="J413" s="16">
        <f>IF(Tabla_Sala[[#This Row],[Tiempo de Permanencia]]-Tabla_Sala[[#This Row],[Tiempo Preparacion]] &gt; 0, Tabla_Sala[[#This Row],[Tiempo de Permanencia]]-Tabla_Sala[[#This Row],[Tiempo Preparacion]], 0)</f>
        <v>7.6388888887595374E-2</v>
      </c>
      <c r="K413" s="2" t="s">
        <v>111</v>
      </c>
      <c r="L413" s="2" t="s">
        <v>40</v>
      </c>
      <c r="M413" s="2" t="s">
        <v>41</v>
      </c>
      <c r="N413" s="5">
        <v>21.88</v>
      </c>
      <c r="O413" s="2" t="s">
        <v>55</v>
      </c>
      <c r="P413" s="7">
        <f>SUMIFS(Tabla_cocina[Ganancia Bruta],Tabla_cocina[Numero de Orden],Tabla_Sala[[#This Row],[Número de Orden]])</f>
        <v>219</v>
      </c>
      <c r="Q413" s="7">
        <f>Tabla_Sala[[#This Row],[Propina]]+Tabla_Sala[[#This Row],[Monto Total de la Cuenta]]</f>
        <v>240.88</v>
      </c>
      <c r="R413" t="str">
        <f t="shared" si="9"/>
        <v>Plato_20,  Plato_4,  Plato_6</v>
      </c>
      <c r="S413" s="2" t="s">
        <v>46</v>
      </c>
      <c r="T413" s="2" t="s">
        <v>11</v>
      </c>
      <c r="U413" s="2" t="s">
        <v>67</v>
      </c>
      <c r="V413" s="2" t="s">
        <v>77</v>
      </c>
      <c r="X413" t="str" cm="1">
        <f t="array" ref="X413">_xlfn.CONCAT(_xlfn._xlws.FILTER(Tabla_cocina[Nombre del Plato], Tabla_cocina[Numero de Orden]=Tabla_Sala[[#This Row],[Número de Orden]]), "")</f>
        <v>Plato_20Plato_4Plato_6</v>
      </c>
      <c r="Y413" s="18" t="b">
        <f>IF(Tabla_Sala[[#This Row],[Tiempo de Degustacion]]&gt;0,TRUE,FALSE)</f>
        <v>1</v>
      </c>
    </row>
    <row r="414" spans="1:25" x14ac:dyDescent="0.3">
      <c r="A414" s="2">
        <v>412</v>
      </c>
      <c r="B414" s="2">
        <v>11</v>
      </c>
      <c r="C414" s="2" t="s">
        <v>463</v>
      </c>
      <c r="D414" s="4">
        <v>4</v>
      </c>
      <c r="E414" s="15">
        <f>Tabla_Sala[[#This Row],[Hora de Salida]]</f>
        <v>45021.085416666669</v>
      </c>
      <c r="F414" s="16">
        <v>45021.015277777777</v>
      </c>
      <c r="G414" s="16">
        <v>45021.085416666669</v>
      </c>
      <c r="H414" s="16">
        <f>IF(Tabla_Sala[[#This Row],[Estado de la Mesa]]="Ocupada",(Tabla_Sala[[#This Row],[Hora de Salida]]-Tabla_Sala[[#This Row],[Hora de Llegada]]) + 15/1440, Tabla_Sala[[#This Row],[Hora de Salida]]-Tabla_Sala[[#This Row],[Hora de Llegada]])</f>
        <v>8.0555555558627631E-2</v>
      </c>
      <c r="I414" s="16">
        <f>SUMIFS(Tabla_cocina[minutos preparacion],Tabla_cocina[Numero de Orden],Tabla_Sala[[#This Row],[Número de Orden]])</f>
        <v>3.9583333333333331E-2</v>
      </c>
      <c r="J414" s="16">
        <f>IF(Tabla_Sala[[#This Row],[Tiempo de Permanencia]]-Tabla_Sala[[#This Row],[Tiempo Preparacion]] &gt; 0, Tabla_Sala[[#This Row],[Tiempo de Permanencia]]-Tabla_Sala[[#This Row],[Tiempo Preparacion]], 0)</f>
        <v>4.09722222252943E-2</v>
      </c>
      <c r="K414" s="2" t="s">
        <v>115</v>
      </c>
      <c r="L414" s="2" t="s">
        <v>54</v>
      </c>
      <c r="M414" s="2" t="s">
        <v>47</v>
      </c>
      <c r="N414" s="5">
        <v>12.94</v>
      </c>
      <c r="O414" s="2" t="s">
        <v>55</v>
      </c>
      <c r="P414" s="7">
        <f>SUMIFS(Tabla_cocina[Ganancia Bruta],Tabla_cocina[Numero de Orden],Tabla_Sala[[#This Row],[Número de Orden]])</f>
        <v>93</v>
      </c>
      <c r="Q414" s="7">
        <f>Tabla_Sala[[#This Row],[Propina]]+Tabla_Sala[[#This Row],[Monto Total de la Cuenta]]</f>
        <v>105.94</v>
      </c>
      <c r="R414" t="str">
        <f t="shared" si="9"/>
        <v>Plato_17</v>
      </c>
      <c r="S414" s="2" t="s">
        <v>53</v>
      </c>
      <c r="T414" s="2" t="s">
        <v>9</v>
      </c>
      <c r="U414" s="2"/>
      <c r="X414" t="str" cm="1">
        <f t="array" ref="X414">_xlfn.CONCAT(_xlfn._xlws.FILTER(Tabla_cocina[Nombre del Plato], Tabla_cocina[Numero de Orden]=Tabla_Sala[[#This Row],[Número de Orden]]), "")</f>
        <v>Plato_17</v>
      </c>
      <c r="Y414" s="18" t="b">
        <f>IF(Tabla_Sala[[#This Row],[Tiempo de Degustacion]]&gt;0,TRUE,FALSE)</f>
        <v>1</v>
      </c>
    </row>
    <row r="415" spans="1:25" x14ac:dyDescent="0.3">
      <c r="A415" s="2">
        <v>413</v>
      </c>
      <c r="B415" s="2">
        <v>13</v>
      </c>
      <c r="C415" s="2" t="s">
        <v>464</v>
      </c>
      <c r="D415" s="4">
        <v>3</v>
      </c>
      <c r="E415" s="15">
        <f>Tabla_Sala[[#This Row],[Hora de Salida]]</f>
        <v>45021.206944444442</v>
      </c>
      <c r="F415" s="16">
        <v>45021.10833333333</v>
      </c>
      <c r="G415" s="16">
        <v>45021.206944444442</v>
      </c>
      <c r="H415" s="16">
        <f>IF(Tabla_Sala[[#This Row],[Estado de la Mesa]]="Ocupada",(Tabla_Sala[[#This Row],[Hora de Salida]]-Tabla_Sala[[#This Row],[Hora de Llegada]]) + 15/1440, Tabla_Sala[[#This Row],[Hora de Salida]]-Tabla_Sala[[#This Row],[Hora de Llegada]])</f>
        <v>0.10902777777907129</v>
      </c>
      <c r="I415" s="16">
        <f>SUMIFS(Tabla_cocina[minutos preparacion],Tabla_cocina[Numero de Orden],Tabla_Sala[[#This Row],[Número de Orden]])</f>
        <v>8.3333333333333332E-3</v>
      </c>
      <c r="J415" s="16">
        <f>IF(Tabla_Sala[[#This Row],[Tiempo de Permanencia]]-Tabla_Sala[[#This Row],[Tiempo Preparacion]] &gt; 0, Tabla_Sala[[#This Row],[Tiempo de Permanencia]]-Tabla_Sala[[#This Row],[Tiempo Preparacion]], 0)</f>
        <v>0.10069444444573795</v>
      </c>
      <c r="K415" s="2" t="s">
        <v>117</v>
      </c>
      <c r="L415" s="2" t="s">
        <v>54</v>
      </c>
      <c r="M415" s="2" t="s">
        <v>47</v>
      </c>
      <c r="N415" s="5">
        <v>23.01</v>
      </c>
      <c r="O415" s="2" t="s">
        <v>55</v>
      </c>
      <c r="P415" s="7">
        <f>SUMIFS(Tabla_cocina[Ganancia Bruta],Tabla_cocina[Numero de Orden],Tabla_Sala[[#This Row],[Número de Orden]])</f>
        <v>35</v>
      </c>
      <c r="Q415" s="7">
        <f>Tabla_Sala[[#This Row],[Propina]]+Tabla_Sala[[#This Row],[Monto Total de la Cuenta]]</f>
        <v>58.010000000000005</v>
      </c>
      <c r="R415" t="str">
        <f t="shared" si="9"/>
        <v>Plato_8</v>
      </c>
      <c r="S415" s="2" t="s">
        <v>76</v>
      </c>
      <c r="T415" s="2" t="s">
        <v>17</v>
      </c>
      <c r="U415" s="2"/>
      <c r="X415" t="str" cm="1">
        <f t="array" ref="X415">_xlfn.CONCAT(_xlfn._xlws.FILTER(Tabla_cocina[Nombre del Plato], Tabla_cocina[Numero de Orden]=Tabla_Sala[[#This Row],[Número de Orden]]), "")</f>
        <v>Plato_8</v>
      </c>
      <c r="Y415" s="18" t="b">
        <f>IF(Tabla_Sala[[#This Row],[Tiempo de Degustacion]]&gt;0,TRUE,FALSE)</f>
        <v>1</v>
      </c>
    </row>
    <row r="416" spans="1:25" x14ac:dyDescent="0.3">
      <c r="A416" s="2">
        <v>414</v>
      </c>
      <c r="B416" s="2">
        <v>14</v>
      </c>
      <c r="C416" s="2" t="s">
        <v>465</v>
      </c>
      <c r="D416" s="4">
        <v>6</v>
      </c>
      <c r="E416" s="15">
        <f>Tabla_Sala[[#This Row],[Hora de Salida]]</f>
        <v>45021.3</v>
      </c>
      <c r="F416" s="16">
        <v>45021.154861111114</v>
      </c>
      <c r="G416" s="16">
        <v>45021.3</v>
      </c>
      <c r="H416" s="16">
        <f>IF(Tabla_Sala[[#This Row],[Estado de la Mesa]]="Ocupada",(Tabla_Sala[[#This Row],[Hora de Salida]]-Tabla_Sala[[#This Row],[Hora de Llegada]]) + 15/1440, Tabla_Sala[[#This Row],[Hora de Salida]]-Tabla_Sala[[#This Row],[Hora de Llegada]])</f>
        <v>0.14513888888905058</v>
      </c>
      <c r="I416" s="16">
        <f>SUMIFS(Tabla_cocina[minutos preparacion],Tabla_cocina[Numero de Orden],Tabla_Sala[[#This Row],[Número de Orden]])</f>
        <v>2.6388888888888889E-2</v>
      </c>
      <c r="J416" s="16">
        <f>IF(Tabla_Sala[[#This Row],[Tiempo de Permanencia]]-Tabla_Sala[[#This Row],[Tiempo Preparacion]] &gt; 0, Tabla_Sala[[#This Row],[Tiempo de Permanencia]]-Tabla_Sala[[#This Row],[Tiempo Preparacion]], 0)</f>
        <v>0.11875000000016168</v>
      </c>
      <c r="K416" s="2" t="s">
        <v>115</v>
      </c>
      <c r="L416" s="2" t="s">
        <v>44</v>
      </c>
      <c r="M416" s="2" t="s">
        <v>47</v>
      </c>
      <c r="N416" s="5">
        <v>13.17</v>
      </c>
      <c r="O416" s="2" t="s">
        <v>42</v>
      </c>
      <c r="P416" s="7">
        <f>SUMIFS(Tabla_cocina[Ganancia Bruta],Tabla_cocina[Numero de Orden],Tabla_Sala[[#This Row],[Número de Orden]])</f>
        <v>33</v>
      </c>
      <c r="Q416" s="7">
        <f>Tabla_Sala[[#This Row],[Propina]]+Tabla_Sala[[#This Row],[Monto Total de la Cuenta]]</f>
        <v>46.17</v>
      </c>
      <c r="R416" t="str">
        <f t="shared" si="9"/>
        <v>Plato_11</v>
      </c>
      <c r="S416" s="2" t="s">
        <v>43</v>
      </c>
      <c r="T416" s="2" t="s">
        <v>14</v>
      </c>
      <c r="U416" s="2"/>
      <c r="X416" t="str" cm="1">
        <f t="array" ref="X416">_xlfn.CONCAT(_xlfn._xlws.FILTER(Tabla_cocina[Nombre del Plato], Tabla_cocina[Numero de Orden]=Tabla_Sala[[#This Row],[Número de Orden]]), "")</f>
        <v>Plato_11</v>
      </c>
      <c r="Y416" s="18" t="b">
        <f>IF(Tabla_Sala[[#This Row],[Tiempo de Degustacion]]&gt;0,TRUE,FALSE)</f>
        <v>1</v>
      </c>
    </row>
    <row r="417" spans="1:25" x14ac:dyDescent="0.3">
      <c r="A417" s="2">
        <v>415</v>
      </c>
      <c r="B417" s="2">
        <v>14</v>
      </c>
      <c r="C417" s="2" t="s">
        <v>466</v>
      </c>
      <c r="D417" s="4">
        <v>4</v>
      </c>
      <c r="E417" s="15">
        <f>Tabla_Sala[[#This Row],[Hora de Salida]]</f>
        <v>45021.190972222219</v>
      </c>
      <c r="F417" s="16">
        <v>45021.027083333334</v>
      </c>
      <c r="G417" s="16">
        <v>45021.190972222219</v>
      </c>
      <c r="H417" s="16">
        <f>IF(Tabla_Sala[[#This Row],[Estado de la Mesa]]="Ocupada",(Tabla_Sala[[#This Row],[Hora de Salida]]-Tabla_Sala[[#This Row],[Hora de Llegada]]) + 15/1440, Tabla_Sala[[#This Row],[Hora de Salida]]-Tabla_Sala[[#This Row],[Hora de Llegada]])</f>
        <v>0.17430555555135166</v>
      </c>
      <c r="I417" s="16">
        <f>SUMIFS(Tabla_cocina[minutos preparacion],Tabla_cocina[Numero de Orden],Tabla_Sala[[#This Row],[Número de Orden]])</f>
        <v>6.0416666666666667E-2</v>
      </c>
      <c r="J417" s="16">
        <f>IF(Tabla_Sala[[#This Row],[Tiempo de Permanencia]]-Tabla_Sala[[#This Row],[Tiempo Preparacion]] &gt; 0, Tabla_Sala[[#This Row],[Tiempo de Permanencia]]-Tabla_Sala[[#This Row],[Tiempo Preparacion]], 0)</f>
        <v>0.11388888888468499</v>
      </c>
      <c r="K417" s="2" t="s">
        <v>117</v>
      </c>
      <c r="L417" s="2" t="s">
        <v>54</v>
      </c>
      <c r="M417" s="2" t="s">
        <v>47</v>
      </c>
      <c r="N417" s="5">
        <v>20.51</v>
      </c>
      <c r="O417" s="2" t="s">
        <v>55</v>
      </c>
      <c r="P417" s="7">
        <f>SUMIFS(Tabla_cocina[Ganancia Bruta],Tabla_cocina[Numero de Orden],Tabla_Sala[[#This Row],[Número de Orden]])</f>
        <v>158</v>
      </c>
      <c r="Q417" s="7">
        <f>Tabla_Sala[[#This Row],[Propina]]+Tabla_Sala[[#This Row],[Monto Total de la Cuenta]]</f>
        <v>178.51</v>
      </c>
      <c r="R417" t="str">
        <f t="shared" si="9"/>
        <v>Plato_6,  Plato_18,  Plato_19</v>
      </c>
      <c r="S417" s="2" t="s">
        <v>49</v>
      </c>
      <c r="T417" s="2" t="s">
        <v>10</v>
      </c>
      <c r="U417" s="2" t="s">
        <v>74</v>
      </c>
      <c r="V417" s="2" t="s">
        <v>51</v>
      </c>
      <c r="X417" t="str" cm="1">
        <f t="array" ref="X417">_xlfn.CONCAT(_xlfn._xlws.FILTER(Tabla_cocina[Nombre del Plato], Tabla_cocina[Numero de Orden]=Tabla_Sala[[#This Row],[Número de Orden]]), "")</f>
        <v>Plato_6Plato_18Plato_19</v>
      </c>
      <c r="Y417" s="18" t="b">
        <f>IF(Tabla_Sala[[#This Row],[Tiempo de Degustacion]]&gt;0,TRUE,FALSE)</f>
        <v>1</v>
      </c>
    </row>
    <row r="418" spans="1:25" x14ac:dyDescent="0.3">
      <c r="A418" s="2">
        <v>416</v>
      </c>
      <c r="B418" s="2">
        <v>20</v>
      </c>
      <c r="C418" s="2" t="s">
        <v>467</v>
      </c>
      <c r="D418" s="4">
        <v>2</v>
      </c>
      <c r="E418" s="15">
        <f>Tabla_Sala[[#This Row],[Hora de Salida]]</f>
        <v>45021.275694444441</v>
      </c>
      <c r="F418" s="16">
        <v>45021.127083333333</v>
      </c>
      <c r="G418" s="16">
        <v>45021.275694444441</v>
      </c>
      <c r="H418" s="16">
        <f>IF(Tabla_Sala[[#This Row],[Estado de la Mesa]]="Ocupada",(Tabla_Sala[[#This Row],[Hora de Salida]]-Tabla_Sala[[#This Row],[Hora de Llegada]]) + 15/1440, Tabla_Sala[[#This Row],[Hora de Salida]]-Tabla_Sala[[#This Row],[Hora de Llegada]])</f>
        <v>0.14861111110803904</v>
      </c>
      <c r="I418" s="16">
        <f>SUMIFS(Tabla_cocina[minutos preparacion],Tabla_cocina[Numero de Orden],Tabla_Sala[[#This Row],[Número de Orden]])</f>
        <v>6.2500000000000003E-3</v>
      </c>
      <c r="J418" s="16">
        <f>IF(Tabla_Sala[[#This Row],[Tiempo de Permanencia]]-Tabla_Sala[[#This Row],[Tiempo Preparacion]] &gt; 0, Tabla_Sala[[#This Row],[Tiempo de Permanencia]]-Tabla_Sala[[#This Row],[Tiempo Preparacion]], 0)</f>
        <v>0.14236111110803903</v>
      </c>
      <c r="K418" s="2" t="s">
        <v>111</v>
      </c>
      <c r="L418" s="2" t="s">
        <v>54</v>
      </c>
      <c r="M418" s="2" t="s">
        <v>47</v>
      </c>
      <c r="N418" s="5">
        <v>12.9</v>
      </c>
      <c r="O418" s="2" t="s">
        <v>42</v>
      </c>
      <c r="P418" s="7">
        <f>SUMIFS(Tabla_cocina[Ganancia Bruta],Tabla_cocina[Numero de Orden],Tabla_Sala[[#This Row],[Número de Orden]])</f>
        <v>25</v>
      </c>
      <c r="Q418" s="7">
        <f>Tabla_Sala[[#This Row],[Propina]]+Tabla_Sala[[#This Row],[Monto Total de la Cuenta]]</f>
        <v>37.9</v>
      </c>
      <c r="R418" t="str">
        <f t="shared" si="9"/>
        <v>Plato_1</v>
      </c>
      <c r="S418" s="2" t="s">
        <v>61</v>
      </c>
      <c r="T418" s="2" t="s">
        <v>26</v>
      </c>
      <c r="U418" s="2"/>
      <c r="X418" t="str" cm="1">
        <f t="array" ref="X418">_xlfn.CONCAT(_xlfn._xlws.FILTER(Tabla_cocina[Nombre del Plato], Tabla_cocina[Numero de Orden]=Tabla_Sala[[#This Row],[Número de Orden]]), "")</f>
        <v>Plato_1</v>
      </c>
      <c r="Y418" s="18" t="b">
        <f>IF(Tabla_Sala[[#This Row],[Tiempo de Degustacion]]&gt;0,TRUE,FALSE)</f>
        <v>1</v>
      </c>
    </row>
    <row r="419" spans="1:25" x14ac:dyDescent="0.3">
      <c r="A419" s="2">
        <v>417</v>
      </c>
      <c r="B419" s="2">
        <v>7</v>
      </c>
      <c r="C419" s="2" t="s">
        <v>468</v>
      </c>
      <c r="D419" s="4">
        <v>2</v>
      </c>
      <c r="E419" s="15">
        <f>Tabla_Sala[[#This Row],[Hora de Salida]]</f>
        <v>45021.189583333333</v>
      </c>
      <c r="F419" s="16">
        <v>45021.142361111109</v>
      </c>
      <c r="G419" s="16">
        <v>45021.189583333333</v>
      </c>
      <c r="H419" s="16">
        <f>IF(Tabla_Sala[[#This Row],[Estado de la Mesa]]="Ocupada",(Tabla_Sala[[#This Row],[Hora de Salida]]-Tabla_Sala[[#This Row],[Hora de Llegada]]) + 15/1440, Tabla_Sala[[#This Row],[Hora de Salida]]-Tabla_Sala[[#This Row],[Hora de Llegada]])</f>
        <v>4.7222222223354038E-2</v>
      </c>
      <c r="I419" s="16">
        <f>SUMIFS(Tabla_cocina[minutos preparacion],Tabla_cocina[Numero de Orden],Tabla_Sala[[#This Row],[Número de Orden]])</f>
        <v>6.25E-2</v>
      </c>
      <c r="J419" s="16">
        <f>IF(Tabla_Sala[[#This Row],[Tiempo de Permanencia]]-Tabla_Sala[[#This Row],[Tiempo Preparacion]] &gt; 0, Tabla_Sala[[#This Row],[Tiempo de Permanencia]]-Tabla_Sala[[#This Row],[Tiempo Preparacion]], 0)</f>
        <v>0</v>
      </c>
      <c r="K419" s="2" t="s">
        <v>113</v>
      </c>
      <c r="L419" s="2" t="s">
        <v>54</v>
      </c>
      <c r="M419" s="2" t="s">
        <v>47</v>
      </c>
      <c r="N419" s="5">
        <v>35.08</v>
      </c>
      <c r="O419" s="2" t="s">
        <v>48</v>
      </c>
      <c r="P419" s="7">
        <f>SUMIFS(Tabla_cocina[Ganancia Bruta],Tabla_cocina[Numero de Orden],Tabla_Sala[[#This Row],[Número de Orden]])</f>
        <v>142</v>
      </c>
      <c r="Q419" s="7">
        <f>Tabla_Sala[[#This Row],[Propina]]+Tabla_Sala[[#This Row],[Monto Total de la Cuenta]]</f>
        <v>177.07999999999998</v>
      </c>
      <c r="R419" t="str">
        <f t="shared" si="9"/>
        <v>Plato_9,  Plato_20,  Plato_12,  Plato_6</v>
      </c>
      <c r="S419" s="2" t="s">
        <v>56</v>
      </c>
      <c r="T419" s="2" t="s">
        <v>13</v>
      </c>
      <c r="U419" s="2" t="s">
        <v>68</v>
      </c>
      <c r="V419" s="2" t="s">
        <v>60</v>
      </c>
      <c r="W419" s="2" t="s">
        <v>77</v>
      </c>
      <c r="X419" t="str" cm="1">
        <f t="array" ref="X419">_xlfn.CONCAT(_xlfn._xlws.FILTER(Tabla_cocina[Nombre del Plato], Tabla_cocina[Numero de Orden]=Tabla_Sala[[#This Row],[Número de Orden]]), "")</f>
        <v>Plato_9Plato_20Plato_12Plato_6</v>
      </c>
      <c r="Y419" s="18" t="b">
        <f>IF(Tabla_Sala[[#This Row],[Tiempo de Degustacion]]&gt;0,TRUE,FALSE)</f>
        <v>0</v>
      </c>
    </row>
    <row r="420" spans="1:25" x14ac:dyDescent="0.3">
      <c r="A420" s="2">
        <v>418</v>
      </c>
      <c r="B420" s="2">
        <v>17</v>
      </c>
      <c r="C420" s="2" t="s">
        <v>469</v>
      </c>
      <c r="D420" s="4">
        <v>4</v>
      </c>
      <c r="E420" s="15">
        <f>Tabla_Sala[[#This Row],[Hora de Salida]]</f>
        <v>45021.146527777775</v>
      </c>
      <c r="F420" s="16">
        <v>45021.036111111112</v>
      </c>
      <c r="G420" s="16">
        <v>45021.146527777775</v>
      </c>
      <c r="H420" s="16">
        <f>IF(Tabla_Sala[[#This Row],[Estado de la Mesa]]="Ocupada",(Tabla_Sala[[#This Row],[Hora de Salida]]-Tabla_Sala[[#This Row],[Hora de Llegada]]) + 15/1440, Tabla_Sala[[#This Row],[Hora de Salida]]-Tabla_Sala[[#This Row],[Hora de Llegada]])</f>
        <v>0.11041666666278616</v>
      </c>
      <c r="I420" s="16">
        <f>SUMIFS(Tabla_cocina[minutos preparacion],Tabla_cocina[Numero de Orden],Tabla_Sala[[#This Row],[Número de Orden]])</f>
        <v>6.9444444444444448E-2</v>
      </c>
      <c r="J420" s="16">
        <f>IF(Tabla_Sala[[#This Row],[Tiempo de Permanencia]]-Tabla_Sala[[#This Row],[Tiempo Preparacion]] &gt; 0, Tabla_Sala[[#This Row],[Tiempo de Permanencia]]-Tabla_Sala[[#This Row],[Tiempo Preparacion]], 0)</f>
        <v>4.0972222218341708E-2</v>
      </c>
      <c r="K420" s="2" t="s">
        <v>109</v>
      </c>
      <c r="L420" s="2" t="s">
        <v>54</v>
      </c>
      <c r="M420" s="2" t="s">
        <v>47</v>
      </c>
      <c r="N420" s="5">
        <v>35.51</v>
      </c>
      <c r="O420" s="2" t="s">
        <v>42</v>
      </c>
      <c r="P420" s="7">
        <f>SUMIFS(Tabla_cocina[Ganancia Bruta],Tabla_cocina[Numero de Orden],Tabla_Sala[[#This Row],[Número de Orden]])</f>
        <v>118</v>
      </c>
      <c r="Q420" s="7">
        <f>Tabla_Sala[[#This Row],[Propina]]+Tabla_Sala[[#This Row],[Monto Total de la Cuenta]]</f>
        <v>153.51</v>
      </c>
      <c r="R420" t="str">
        <f t="shared" si="9"/>
        <v>Plato_1,  Plato_17</v>
      </c>
      <c r="S420" s="2" t="s">
        <v>43</v>
      </c>
      <c r="T420" s="2" t="s">
        <v>26</v>
      </c>
      <c r="U420" s="2" t="s">
        <v>50</v>
      </c>
      <c r="X420" t="str" cm="1">
        <f t="array" ref="X420">_xlfn.CONCAT(_xlfn._xlws.FILTER(Tabla_cocina[Nombre del Plato], Tabla_cocina[Numero de Orden]=Tabla_Sala[[#This Row],[Número de Orden]]), "")</f>
        <v>Plato_1Plato_17</v>
      </c>
      <c r="Y420" s="18" t="b">
        <f>IF(Tabla_Sala[[#This Row],[Tiempo de Degustacion]]&gt;0,TRUE,FALSE)</f>
        <v>1</v>
      </c>
    </row>
    <row r="421" spans="1:25" x14ac:dyDescent="0.3">
      <c r="A421" s="2">
        <v>419</v>
      </c>
      <c r="B421" s="2">
        <v>11</v>
      </c>
      <c r="C421" s="2" t="s">
        <v>470</v>
      </c>
      <c r="D421" s="4">
        <v>4</v>
      </c>
      <c r="E421" s="15">
        <f>Tabla_Sala[[#This Row],[Hora de Salida]]</f>
        <v>45021.238194444442</v>
      </c>
      <c r="F421" s="16">
        <v>45021.134722222225</v>
      </c>
      <c r="G421" s="16">
        <v>45021.238194444442</v>
      </c>
      <c r="H421" s="16">
        <f>IF(Tabla_Sala[[#This Row],[Estado de la Mesa]]="Ocupada",(Tabla_Sala[[#This Row],[Hora de Salida]]-Tabla_Sala[[#This Row],[Hora de Llegada]]) + 15/1440, Tabla_Sala[[#This Row],[Hora de Salida]]-Tabla_Sala[[#This Row],[Hora de Llegada]])</f>
        <v>0.11388888888419994</v>
      </c>
      <c r="I421" s="16">
        <f>SUMIFS(Tabla_cocina[minutos preparacion],Tabla_cocina[Numero de Orden],Tabla_Sala[[#This Row],[Número de Orden]])</f>
        <v>4.4444444444444439E-2</v>
      </c>
      <c r="J421" s="16">
        <f>IF(Tabla_Sala[[#This Row],[Tiempo de Permanencia]]-Tabla_Sala[[#This Row],[Tiempo Preparacion]] &gt; 0, Tabla_Sala[[#This Row],[Tiempo de Permanencia]]-Tabla_Sala[[#This Row],[Tiempo Preparacion]], 0)</f>
        <v>6.9444444439755504E-2</v>
      </c>
      <c r="K421" s="2" t="s">
        <v>115</v>
      </c>
      <c r="L421" s="2" t="s">
        <v>40</v>
      </c>
      <c r="M421" s="2" t="s">
        <v>47</v>
      </c>
      <c r="N421" s="5">
        <v>14.09</v>
      </c>
      <c r="O421" s="2" t="s">
        <v>55</v>
      </c>
      <c r="P421" s="7">
        <f>SUMIFS(Tabla_cocina[Ganancia Bruta],Tabla_cocina[Numero de Orden],Tabla_Sala[[#This Row],[Número de Orden]])</f>
        <v>67</v>
      </c>
      <c r="Q421" s="7">
        <f>Tabla_Sala[[#This Row],[Propina]]+Tabla_Sala[[#This Row],[Monto Total de la Cuenta]]</f>
        <v>81.09</v>
      </c>
      <c r="R421" t="str">
        <f t="shared" si="9"/>
        <v>Plato_18,  Plato_11</v>
      </c>
      <c r="S421" s="2" t="s">
        <v>76</v>
      </c>
      <c r="T421" s="2" t="s">
        <v>20</v>
      </c>
      <c r="U421" s="2" t="s">
        <v>63</v>
      </c>
      <c r="X421" t="str" cm="1">
        <f t="array" ref="X421">_xlfn.CONCAT(_xlfn._xlws.FILTER(Tabla_cocina[Nombre del Plato], Tabla_cocina[Numero de Orden]=Tabla_Sala[[#This Row],[Número de Orden]]), "")</f>
        <v>Plato_18Plato_11</v>
      </c>
      <c r="Y421" s="18" t="b">
        <f>IF(Tabla_Sala[[#This Row],[Tiempo de Degustacion]]&gt;0,TRUE,FALSE)</f>
        <v>1</v>
      </c>
    </row>
    <row r="422" spans="1:25" x14ac:dyDescent="0.3">
      <c r="A422" s="2">
        <v>420</v>
      </c>
      <c r="B422" s="2">
        <v>18</v>
      </c>
      <c r="C422" s="2" t="s">
        <v>122</v>
      </c>
      <c r="D422" s="4">
        <v>6</v>
      </c>
      <c r="E422" s="15">
        <f>Tabla_Sala[[#This Row],[Hora de Salida]]</f>
        <v>45021.228472222225</v>
      </c>
      <c r="F422" s="16">
        <v>45021.095833333333</v>
      </c>
      <c r="G422" s="16">
        <v>45021.228472222225</v>
      </c>
      <c r="H422" s="16">
        <f>IF(Tabla_Sala[[#This Row],[Estado de la Mesa]]="Ocupada",(Tabla_Sala[[#This Row],[Hora de Salida]]-Tabla_Sala[[#This Row],[Hora de Llegada]]) + 15/1440, Tabla_Sala[[#This Row],[Hora de Salida]]-Tabla_Sala[[#This Row],[Hora de Llegada]])</f>
        <v>0.14305555555862762</v>
      </c>
      <c r="I422" s="16">
        <f>SUMIFS(Tabla_cocina[minutos preparacion],Tabla_cocina[Numero de Orden],Tabla_Sala[[#This Row],[Número de Orden]])</f>
        <v>7.2916666666666657E-2</v>
      </c>
      <c r="J422" s="16">
        <f>IF(Tabla_Sala[[#This Row],[Tiempo de Permanencia]]-Tabla_Sala[[#This Row],[Tiempo Preparacion]] &gt; 0, Tabla_Sala[[#This Row],[Tiempo de Permanencia]]-Tabla_Sala[[#This Row],[Tiempo Preparacion]], 0)</f>
        <v>7.013888889196096E-2</v>
      </c>
      <c r="K422" s="2" t="s">
        <v>113</v>
      </c>
      <c r="L422" s="2" t="s">
        <v>40</v>
      </c>
      <c r="M422" s="2" t="s">
        <v>47</v>
      </c>
      <c r="N422" s="5">
        <v>31.49</v>
      </c>
      <c r="O422" s="2" t="s">
        <v>55</v>
      </c>
      <c r="P422" s="7">
        <f>SUMIFS(Tabla_cocina[Ganancia Bruta],Tabla_cocina[Numero de Orden],Tabla_Sala[[#This Row],[Número de Orden]])</f>
        <v>242</v>
      </c>
      <c r="Q422" s="7">
        <f>Tabla_Sala[[#This Row],[Propina]]+Tabla_Sala[[#This Row],[Monto Total de la Cuenta]]</f>
        <v>273.49</v>
      </c>
      <c r="R422" t="str">
        <f t="shared" si="9"/>
        <v>Plato_18,  Plato_3,  Plato_1,  Plato_15</v>
      </c>
      <c r="S422" s="2" t="s">
        <v>58</v>
      </c>
      <c r="T422" s="2" t="s">
        <v>20</v>
      </c>
      <c r="U422" s="2" t="s">
        <v>72</v>
      </c>
      <c r="V422" s="2" t="s">
        <v>71</v>
      </c>
      <c r="W422" s="2" t="s">
        <v>73</v>
      </c>
      <c r="X422" t="str" cm="1">
        <f t="array" ref="X422">_xlfn.CONCAT(_xlfn._xlws.FILTER(Tabla_cocina[Nombre del Plato], Tabla_cocina[Numero de Orden]=Tabla_Sala[[#This Row],[Número de Orden]]), "")</f>
        <v>Plato_18Plato_3Plato_1Plato_15</v>
      </c>
      <c r="Y422" s="18" t="b">
        <f>IF(Tabla_Sala[[#This Row],[Tiempo de Degustacion]]&gt;0,TRUE,FALSE)</f>
        <v>1</v>
      </c>
    </row>
    <row r="423" spans="1:25" x14ac:dyDescent="0.3">
      <c r="A423" s="2">
        <v>421</v>
      </c>
      <c r="B423" s="2">
        <v>10</v>
      </c>
      <c r="C423" s="2" t="s">
        <v>471</v>
      </c>
      <c r="D423" s="4">
        <v>1</v>
      </c>
      <c r="E423" s="15">
        <f>Tabla_Sala[[#This Row],[Hora de Salida]]</f>
        <v>45021.171527777777</v>
      </c>
      <c r="F423" s="16">
        <v>45021.067361111112</v>
      </c>
      <c r="G423" s="16">
        <v>45021.171527777777</v>
      </c>
      <c r="H423" s="16">
        <f>IF(Tabla_Sala[[#This Row],[Estado de la Mesa]]="Ocupada",(Tabla_Sala[[#This Row],[Hora de Salida]]-Tabla_Sala[[#This Row],[Hora de Llegada]]) + 15/1440, Tabla_Sala[[#This Row],[Hora de Salida]]-Tabla_Sala[[#This Row],[Hora de Llegada]])</f>
        <v>0.11458333333090802</v>
      </c>
      <c r="I423" s="16">
        <f>SUMIFS(Tabla_cocina[minutos preparacion],Tabla_cocina[Numero de Orden],Tabla_Sala[[#This Row],[Número de Orden]])</f>
        <v>4.9305555555555561E-2</v>
      </c>
      <c r="J423" s="16">
        <f>IF(Tabla_Sala[[#This Row],[Tiempo de Permanencia]]-Tabla_Sala[[#This Row],[Tiempo Preparacion]] &gt; 0, Tabla_Sala[[#This Row],[Tiempo de Permanencia]]-Tabla_Sala[[#This Row],[Tiempo Preparacion]], 0)</f>
        <v>6.5277777775352458E-2</v>
      </c>
      <c r="K423" s="2" t="s">
        <v>111</v>
      </c>
      <c r="L423" s="2" t="s">
        <v>40</v>
      </c>
      <c r="M423" s="2" t="s">
        <v>47</v>
      </c>
      <c r="N423" s="5">
        <v>17.57</v>
      </c>
      <c r="O423" s="2" t="s">
        <v>55</v>
      </c>
      <c r="P423" s="7">
        <f>SUMIFS(Tabla_cocina[Ganancia Bruta],Tabla_cocina[Numero de Orden],Tabla_Sala[[#This Row],[Número de Orden]])</f>
        <v>85</v>
      </c>
      <c r="Q423" s="7">
        <f>Tabla_Sala[[#This Row],[Propina]]+Tabla_Sala[[#This Row],[Monto Total de la Cuenta]]</f>
        <v>102.57</v>
      </c>
      <c r="R423" t="str">
        <f t="shared" si="9"/>
        <v>Plato_17,  Plato_4</v>
      </c>
      <c r="S423" s="2" t="s">
        <v>70</v>
      </c>
      <c r="T423" s="2" t="s">
        <v>9</v>
      </c>
      <c r="U423" s="2" t="s">
        <v>67</v>
      </c>
      <c r="X423" t="str" cm="1">
        <f t="array" ref="X423">_xlfn.CONCAT(_xlfn._xlws.FILTER(Tabla_cocina[Nombre del Plato], Tabla_cocina[Numero de Orden]=Tabla_Sala[[#This Row],[Número de Orden]]), "")</f>
        <v>Plato_17Plato_4</v>
      </c>
      <c r="Y423" s="18" t="b">
        <f>IF(Tabla_Sala[[#This Row],[Tiempo de Degustacion]]&gt;0,TRUE,FALSE)</f>
        <v>1</v>
      </c>
    </row>
    <row r="424" spans="1:25" x14ac:dyDescent="0.3">
      <c r="A424" s="2">
        <v>422</v>
      </c>
      <c r="B424" s="2">
        <v>12</v>
      </c>
      <c r="C424" s="2" t="s">
        <v>472</v>
      </c>
      <c r="D424" s="4">
        <v>6</v>
      </c>
      <c r="E424" s="15">
        <f>Tabla_Sala[[#This Row],[Hora de Salida]]</f>
        <v>45021.131249999999</v>
      </c>
      <c r="F424" s="16">
        <v>45021.025000000001</v>
      </c>
      <c r="G424" s="16">
        <v>45021.131249999999</v>
      </c>
      <c r="H424" s="16">
        <f>IF(Tabla_Sala[[#This Row],[Estado de la Mesa]]="Ocupada",(Tabla_Sala[[#This Row],[Hora de Salida]]-Tabla_Sala[[#This Row],[Hora de Llegada]]) + 15/1440, Tabla_Sala[[#This Row],[Hora de Salida]]-Tabla_Sala[[#This Row],[Hora de Llegada]])</f>
        <v>0.10624999999708962</v>
      </c>
      <c r="I424" s="16">
        <f>SUMIFS(Tabla_cocina[minutos preparacion],Tabla_cocina[Numero de Orden],Tabla_Sala[[#This Row],[Número de Orden]])</f>
        <v>2.361111111111111E-2</v>
      </c>
      <c r="J424" s="16">
        <f>IF(Tabla_Sala[[#This Row],[Tiempo de Permanencia]]-Tabla_Sala[[#This Row],[Tiempo Preparacion]] &gt; 0, Tabla_Sala[[#This Row],[Tiempo de Permanencia]]-Tabla_Sala[[#This Row],[Tiempo Preparacion]], 0)</f>
        <v>8.2638888885978506E-2</v>
      </c>
      <c r="K424" s="2" t="s">
        <v>113</v>
      </c>
      <c r="L424" s="2" t="s">
        <v>40</v>
      </c>
      <c r="M424" s="2" t="s">
        <v>47</v>
      </c>
      <c r="N424" s="5">
        <v>39.72</v>
      </c>
      <c r="O424" s="2" t="s">
        <v>42</v>
      </c>
      <c r="P424" s="7">
        <f>SUMIFS(Tabla_cocina[Ganancia Bruta],Tabla_cocina[Numero de Orden],Tabla_Sala[[#This Row],[Número de Orden]])</f>
        <v>88</v>
      </c>
      <c r="Q424" s="7">
        <f>Tabla_Sala[[#This Row],[Propina]]+Tabla_Sala[[#This Row],[Monto Total de la Cuenta]]</f>
        <v>127.72</v>
      </c>
      <c r="R424" t="str">
        <f t="shared" si="9"/>
        <v>Plato_10,  Plato_19</v>
      </c>
      <c r="S424" s="2" t="s">
        <v>43</v>
      </c>
      <c r="T424" s="2" t="s">
        <v>25</v>
      </c>
      <c r="U424" s="2" t="s">
        <v>51</v>
      </c>
      <c r="X424" t="str" cm="1">
        <f t="array" ref="X424">_xlfn.CONCAT(_xlfn._xlws.FILTER(Tabla_cocina[Nombre del Plato], Tabla_cocina[Numero de Orden]=Tabla_Sala[[#This Row],[Número de Orden]]), "")</f>
        <v>Plato_10Plato_19</v>
      </c>
      <c r="Y424" s="18" t="b">
        <f>IF(Tabla_Sala[[#This Row],[Tiempo de Degustacion]]&gt;0,TRUE,FALSE)</f>
        <v>1</v>
      </c>
    </row>
    <row r="425" spans="1:25" x14ac:dyDescent="0.3">
      <c r="A425" s="2">
        <v>423</v>
      </c>
      <c r="B425" s="2">
        <v>4</v>
      </c>
      <c r="C425" s="2" t="s">
        <v>294</v>
      </c>
      <c r="D425" s="4">
        <v>2</v>
      </c>
      <c r="E425" s="15">
        <f>Tabla_Sala[[#This Row],[Hora de Salida]]</f>
        <v>45021.206250000003</v>
      </c>
      <c r="F425" s="16">
        <v>45021.106944444444</v>
      </c>
      <c r="G425" s="16">
        <v>45021.206250000003</v>
      </c>
      <c r="H425" s="16">
        <f>IF(Tabla_Sala[[#This Row],[Estado de la Mesa]]="Ocupada",(Tabla_Sala[[#This Row],[Hora de Salida]]-Tabla_Sala[[#This Row],[Hora de Llegada]]) + 15/1440, Tabla_Sala[[#This Row],[Hora de Salida]]-Tabla_Sala[[#This Row],[Hora de Llegada]])</f>
        <v>9.930555555911269E-2</v>
      </c>
      <c r="I425" s="16">
        <f>SUMIFS(Tabla_cocina[minutos preparacion],Tabla_cocina[Numero de Orden],Tabla_Sala[[#This Row],[Número de Orden]])</f>
        <v>2.1527777777777778E-2</v>
      </c>
      <c r="J425" s="16">
        <f>IF(Tabla_Sala[[#This Row],[Tiempo de Permanencia]]-Tabla_Sala[[#This Row],[Tiempo Preparacion]] &gt; 0, Tabla_Sala[[#This Row],[Tiempo de Permanencia]]-Tabla_Sala[[#This Row],[Tiempo Preparacion]], 0)</f>
        <v>7.7777777781334906E-2</v>
      </c>
      <c r="K425" s="2" t="s">
        <v>111</v>
      </c>
      <c r="L425" s="2" t="s">
        <v>40</v>
      </c>
      <c r="M425" s="2" t="s">
        <v>45</v>
      </c>
      <c r="N425" s="5">
        <v>34.130000000000003</v>
      </c>
      <c r="O425" s="2" t="s">
        <v>48</v>
      </c>
      <c r="P425" s="7">
        <f>SUMIFS(Tabla_cocina[Ganancia Bruta],Tabla_cocina[Numero de Orden],Tabla_Sala[[#This Row],[Número de Orden]])</f>
        <v>152</v>
      </c>
      <c r="Q425" s="7">
        <f>Tabla_Sala[[#This Row],[Propina]]+Tabla_Sala[[#This Row],[Monto Total de la Cuenta]]</f>
        <v>186.13</v>
      </c>
      <c r="R425" t="str">
        <f t="shared" si="9"/>
        <v>Plato_16,  Plato_15</v>
      </c>
      <c r="S425" s="2" t="s">
        <v>66</v>
      </c>
      <c r="T425" s="2" t="s">
        <v>15</v>
      </c>
      <c r="U425" s="2" t="s">
        <v>73</v>
      </c>
      <c r="X425" t="str" cm="1">
        <f t="array" ref="X425">_xlfn.CONCAT(_xlfn._xlws.FILTER(Tabla_cocina[Nombre del Plato], Tabla_cocina[Numero de Orden]=Tabla_Sala[[#This Row],[Número de Orden]]), "")</f>
        <v>Plato_16Plato_15</v>
      </c>
      <c r="Y425" s="18" t="b">
        <f>IF(Tabla_Sala[[#This Row],[Tiempo de Degustacion]]&gt;0,TRUE,FALSE)</f>
        <v>1</v>
      </c>
    </row>
    <row r="426" spans="1:25" x14ac:dyDescent="0.3">
      <c r="A426" s="2">
        <v>424</v>
      </c>
      <c r="B426" s="2">
        <v>13</v>
      </c>
      <c r="C426" s="2" t="s">
        <v>473</v>
      </c>
      <c r="D426" s="4">
        <v>3</v>
      </c>
      <c r="E426" s="15">
        <f>Tabla_Sala[[#This Row],[Hora de Salida]]</f>
        <v>45021.136805555558</v>
      </c>
      <c r="F426" s="16">
        <v>45021.047222222223</v>
      </c>
      <c r="G426" s="16">
        <v>45021.136805555558</v>
      </c>
      <c r="H426" s="16">
        <f>IF(Tabla_Sala[[#This Row],[Estado de la Mesa]]="Ocupada",(Tabla_Sala[[#This Row],[Hora de Salida]]-Tabla_Sala[[#This Row],[Hora de Llegada]]) + 15/1440, Tabla_Sala[[#This Row],[Hora de Salida]]-Tabla_Sala[[#This Row],[Hora de Llegada]])</f>
        <v>8.9583333334303461E-2</v>
      </c>
      <c r="I426" s="16">
        <f>SUMIFS(Tabla_cocina[minutos preparacion],Tabla_cocina[Numero de Orden],Tabla_Sala[[#This Row],[Número de Orden]])</f>
        <v>6.1111111111111116E-2</v>
      </c>
      <c r="J426" s="16">
        <f>IF(Tabla_Sala[[#This Row],[Tiempo de Permanencia]]-Tabla_Sala[[#This Row],[Tiempo Preparacion]] &gt; 0, Tabla_Sala[[#This Row],[Tiempo de Permanencia]]-Tabla_Sala[[#This Row],[Tiempo Preparacion]], 0)</f>
        <v>2.8472222223192345E-2</v>
      </c>
      <c r="K426" s="2" t="s">
        <v>113</v>
      </c>
      <c r="L426" s="2" t="s">
        <v>54</v>
      </c>
      <c r="M426" s="2" t="s">
        <v>45</v>
      </c>
      <c r="N426" s="5">
        <v>11.02</v>
      </c>
      <c r="O426" s="2" t="s">
        <v>42</v>
      </c>
      <c r="P426" s="7">
        <f>SUMIFS(Tabla_cocina[Ganancia Bruta],Tabla_cocina[Numero de Orden],Tabla_Sala[[#This Row],[Número de Orden]])</f>
        <v>147</v>
      </c>
      <c r="Q426" s="7">
        <f>Tabla_Sala[[#This Row],[Propina]]+Tabla_Sala[[#This Row],[Monto Total de la Cuenta]]</f>
        <v>158.02000000000001</v>
      </c>
      <c r="R426" t="str">
        <f t="shared" si="9"/>
        <v>Plato_5,  Plato_6</v>
      </c>
      <c r="S426" s="2" t="s">
        <v>46</v>
      </c>
      <c r="T426" s="2" t="s">
        <v>19</v>
      </c>
      <c r="U426" s="2" t="s">
        <v>77</v>
      </c>
      <c r="X426" t="str" cm="1">
        <f t="array" ref="X426">_xlfn.CONCAT(_xlfn._xlws.FILTER(Tabla_cocina[Nombre del Plato], Tabla_cocina[Numero de Orden]=Tabla_Sala[[#This Row],[Número de Orden]]), "")</f>
        <v>Plato_5Plato_6</v>
      </c>
      <c r="Y426" s="18" t="b">
        <f>IF(Tabla_Sala[[#This Row],[Tiempo de Degustacion]]&gt;0,TRUE,FALSE)</f>
        <v>1</v>
      </c>
    </row>
    <row r="427" spans="1:25" x14ac:dyDescent="0.3">
      <c r="A427" s="2">
        <v>425</v>
      </c>
      <c r="B427" s="2">
        <v>18</v>
      </c>
      <c r="C427" s="2" t="s">
        <v>474</v>
      </c>
      <c r="D427" s="4">
        <v>3</v>
      </c>
      <c r="E427" s="15">
        <f>Tabla_Sala[[#This Row],[Hora de Salida]]</f>
        <v>45021.15625</v>
      </c>
      <c r="F427" s="16">
        <v>45021.058333333334</v>
      </c>
      <c r="G427" s="16">
        <v>45021.15625</v>
      </c>
      <c r="H427" s="16">
        <f>IF(Tabla_Sala[[#This Row],[Estado de la Mesa]]="Ocupada",(Tabla_Sala[[#This Row],[Hora de Salida]]-Tabla_Sala[[#This Row],[Hora de Llegada]]) + 15/1440, Tabla_Sala[[#This Row],[Hora de Salida]]-Tabla_Sala[[#This Row],[Hora de Llegada]])</f>
        <v>9.7916666665696539E-2</v>
      </c>
      <c r="I427" s="16">
        <f>SUMIFS(Tabla_cocina[minutos preparacion],Tabla_cocina[Numero de Orden],Tabla_Sala[[#This Row],[Número de Orden]])</f>
        <v>1.9444444444444445E-2</v>
      </c>
      <c r="J427" s="16">
        <f>IF(Tabla_Sala[[#This Row],[Tiempo de Permanencia]]-Tabla_Sala[[#This Row],[Tiempo Preparacion]] &gt; 0, Tabla_Sala[[#This Row],[Tiempo de Permanencia]]-Tabla_Sala[[#This Row],[Tiempo Preparacion]], 0)</f>
        <v>7.8472222221252094E-2</v>
      </c>
      <c r="K427" s="2" t="s">
        <v>113</v>
      </c>
      <c r="L427" s="2" t="s">
        <v>40</v>
      </c>
      <c r="M427" s="2" t="s">
        <v>47</v>
      </c>
      <c r="N427" s="5">
        <v>49.43</v>
      </c>
      <c r="O427" s="2" t="s">
        <v>42</v>
      </c>
      <c r="P427" s="7">
        <f>SUMIFS(Tabla_cocina[Ganancia Bruta],Tabla_cocina[Numero de Orden],Tabla_Sala[[#This Row],[Número de Orden]])</f>
        <v>19</v>
      </c>
      <c r="Q427" s="7">
        <f>Tabla_Sala[[#This Row],[Propina]]+Tabla_Sala[[#This Row],[Monto Total de la Cuenta]]</f>
        <v>68.430000000000007</v>
      </c>
      <c r="R427" t="str">
        <f t="shared" si="9"/>
        <v>Plato_12</v>
      </c>
      <c r="S427" s="2" t="s">
        <v>53</v>
      </c>
      <c r="T427" s="2" t="s">
        <v>16</v>
      </c>
      <c r="U427" s="2"/>
      <c r="X427" t="str" cm="1">
        <f t="array" ref="X427">_xlfn.CONCAT(_xlfn._xlws.FILTER(Tabla_cocina[Nombre del Plato], Tabla_cocina[Numero de Orden]=Tabla_Sala[[#This Row],[Número de Orden]]), "")</f>
        <v>Plato_12</v>
      </c>
      <c r="Y427" s="18" t="b">
        <f>IF(Tabla_Sala[[#This Row],[Tiempo de Degustacion]]&gt;0,TRUE,FALSE)</f>
        <v>1</v>
      </c>
    </row>
    <row r="428" spans="1:25" x14ac:dyDescent="0.3">
      <c r="A428" s="2">
        <v>426</v>
      </c>
      <c r="B428" s="2">
        <v>5</v>
      </c>
      <c r="C428" s="2" t="s">
        <v>475</v>
      </c>
      <c r="D428" s="4">
        <v>2</v>
      </c>
      <c r="E428" s="15">
        <f>Tabla_Sala[[#This Row],[Hora de Salida]]</f>
        <v>45021.209722222222</v>
      </c>
      <c r="F428" s="16">
        <v>45021.132638888892</v>
      </c>
      <c r="G428" s="16">
        <v>45021.209722222222</v>
      </c>
      <c r="H428" s="16">
        <f>IF(Tabla_Sala[[#This Row],[Estado de la Mesa]]="Ocupada",(Tabla_Sala[[#This Row],[Hora de Salida]]-Tabla_Sala[[#This Row],[Hora de Llegada]]) + 15/1440, Tabla_Sala[[#This Row],[Hora de Salida]]-Tabla_Sala[[#This Row],[Hora de Llegada]])</f>
        <v>7.7083333329937886E-2</v>
      </c>
      <c r="I428" s="16">
        <f>SUMIFS(Tabla_cocina[minutos preparacion],Tabla_cocina[Numero de Orden],Tabla_Sala[[#This Row],[Número de Orden]])</f>
        <v>8.0555555555555547E-2</v>
      </c>
      <c r="J428" s="16">
        <f>IF(Tabla_Sala[[#This Row],[Tiempo de Permanencia]]-Tabla_Sala[[#This Row],[Tiempo Preparacion]] &gt; 0, Tabla_Sala[[#This Row],[Tiempo de Permanencia]]-Tabla_Sala[[#This Row],[Tiempo Preparacion]], 0)</f>
        <v>0</v>
      </c>
      <c r="K428" s="2" t="s">
        <v>117</v>
      </c>
      <c r="L428" s="2" t="s">
        <v>40</v>
      </c>
      <c r="M428" s="2" t="s">
        <v>47</v>
      </c>
      <c r="N428" s="5">
        <v>47.8</v>
      </c>
      <c r="O428" s="2" t="s">
        <v>42</v>
      </c>
      <c r="P428" s="7">
        <f>SUMIFS(Tabla_cocina[Ganancia Bruta],Tabla_cocina[Numero de Orden],Tabla_Sala[[#This Row],[Número de Orden]])</f>
        <v>247</v>
      </c>
      <c r="Q428" s="7">
        <f>Tabla_Sala[[#This Row],[Propina]]+Tabla_Sala[[#This Row],[Monto Total de la Cuenta]]</f>
        <v>294.8</v>
      </c>
      <c r="R428" t="str">
        <f t="shared" si="9"/>
        <v>Plato_11,  Plato_16,  Plato_1,  Plato_19</v>
      </c>
      <c r="S428" s="2" t="s">
        <v>49</v>
      </c>
      <c r="T428" s="2" t="s">
        <v>14</v>
      </c>
      <c r="U428" s="2" t="s">
        <v>57</v>
      </c>
      <c r="V428" s="2" t="s">
        <v>71</v>
      </c>
      <c r="W428" s="2" t="s">
        <v>51</v>
      </c>
      <c r="X428" t="str" cm="1">
        <f t="array" ref="X428">_xlfn.CONCAT(_xlfn._xlws.FILTER(Tabla_cocina[Nombre del Plato], Tabla_cocina[Numero de Orden]=Tabla_Sala[[#This Row],[Número de Orden]]), "")</f>
        <v>Plato_11Plato_16Plato_1Plato_19</v>
      </c>
      <c r="Y428" s="18" t="b">
        <f>IF(Tabla_Sala[[#This Row],[Tiempo de Degustacion]]&gt;0,TRUE,FALSE)</f>
        <v>0</v>
      </c>
    </row>
    <row r="429" spans="1:25" x14ac:dyDescent="0.3">
      <c r="A429" s="2">
        <v>427</v>
      </c>
      <c r="B429" s="2">
        <v>2</v>
      </c>
      <c r="C429" s="2" t="s">
        <v>255</v>
      </c>
      <c r="D429" s="4">
        <v>4</v>
      </c>
      <c r="E429" s="15">
        <f>Tabla_Sala[[#This Row],[Hora de Salida]]</f>
        <v>45021.154861111114</v>
      </c>
      <c r="F429" s="16">
        <v>45021.106944444444</v>
      </c>
      <c r="G429" s="16">
        <v>45021.154861111114</v>
      </c>
      <c r="H429" s="16">
        <f>IF(Tabla_Sala[[#This Row],[Estado de la Mesa]]="Ocupada",(Tabla_Sala[[#This Row],[Hora de Salida]]-Tabla_Sala[[#This Row],[Hora de Llegada]]) + 15/1440, Tabla_Sala[[#This Row],[Hora de Salida]]-Tabla_Sala[[#This Row],[Hora de Llegada]])</f>
        <v>4.7916666670062114E-2</v>
      </c>
      <c r="I429" s="16">
        <f>SUMIFS(Tabla_cocina[minutos preparacion],Tabla_cocina[Numero de Orden],Tabla_Sala[[#This Row],[Número de Orden]])</f>
        <v>0.11527777777777777</v>
      </c>
      <c r="J429" s="16">
        <f>IF(Tabla_Sala[[#This Row],[Tiempo de Permanencia]]-Tabla_Sala[[#This Row],[Tiempo Preparacion]] &gt; 0, Tabla_Sala[[#This Row],[Tiempo de Permanencia]]-Tabla_Sala[[#This Row],[Tiempo Preparacion]], 0)</f>
        <v>0</v>
      </c>
      <c r="K429" s="2" t="s">
        <v>113</v>
      </c>
      <c r="L429" s="2" t="s">
        <v>40</v>
      </c>
      <c r="M429" s="2" t="s">
        <v>45</v>
      </c>
      <c r="N429" s="5">
        <v>43.74</v>
      </c>
      <c r="O429" s="2" t="s">
        <v>48</v>
      </c>
      <c r="P429" s="7">
        <f>SUMIFS(Tabla_cocina[Ganancia Bruta],Tabla_cocina[Numero de Orden],Tabla_Sala[[#This Row],[Número de Orden]])</f>
        <v>206</v>
      </c>
      <c r="Q429" s="7">
        <f>Tabla_Sala[[#This Row],[Propina]]+Tabla_Sala[[#This Row],[Monto Total de la Cuenta]]</f>
        <v>249.74</v>
      </c>
      <c r="R429" t="str">
        <f t="shared" si="9"/>
        <v>Plato_1,  Plato_8,  Plato_14,  Plato_12</v>
      </c>
      <c r="S429" s="2" t="s">
        <v>58</v>
      </c>
      <c r="T429" s="2" t="s">
        <v>26</v>
      </c>
      <c r="U429" s="2" t="s">
        <v>62</v>
      </c>
      <c r="V429" s="2" t="s">
        <v>64</v>
      </c>
      <c r="W429" s="2" t="s">
        <v>60</v>
      </c>
      <c r="X429" t="str" cm="1">
        <f t="array" ref="X429">_xlfn.CONCAT(_xlfn._xlws.FILTER(Tabla_cocina[Nombre del Plato], Tabla_cocina[Numero de Orden]=Tabla_Sala[[#This Row],[Número de Orden]]), "")</f>
        <v>Plato_1Plato_8Plato_14Plato_12</v>
      </c>
      <c r="Y429" s="18" t="b">
        <f>IF(Tabla_Sala[[#This Row],[Tiempo de Degustacion]]&gt;0,TRUE,FALSE)</f>
        <v>0</v>
      </c>
    </row>
    <row r="430" spans="1:25" x14ac:dyDescent="0.3">
      <c r="A430" s="2">
        <v>428</v>
      </c>
      <c r="B430" s="2">
        <v>7</v>
      </c>
      <c r="C430" s="2" t="s">
        <v>476</v>
      </c>
      <c r="D430" s="4">
        <v>5</v>
      </c>
      <c r="E430" s="15">
        <f>Tabla_Sala[[#This Row],[Hora de Salida]]</f>
        <v>45021.252083333333</v>
      </c>
      <c r="F430" s="16">
        <v>45021.137499999997</v>
      </c>
      <c r="G430" s="16">
        <v>45021.252083333333</v>
      </c>
      <c r="H430" s="16">
        <f>IF(Tabla_Sala[[#This Row],[Estado de la Mesa]]="Ocupada",(Tabla_Sala[[#This Row],[Hora de Salida]]-Tabla_Sala[[#This Row],[Hora de Llegada]]) + 15/1440, Tabla_Sala[[#This Row],[Hora de Salida]]-Tabla_Sala[[#This Row],[Hora de Llegada]])</f>
        <v>0.11458333333575865</v>
      </c>
      <c r="I430" s="16">
        <f>SUMIFS(Tabla_cocina[minutos preparacion],Tabla_cocina[Numero de Orden],Tabla_Sala[[#This Row],[Número de Orden]])</f>
        <v>0.12430555555555556</v>
      </c>
      <c r="J430" s="16">
        <f>IF(Tabla_Sala[[#This Row],[Tiempo de Permanencia]]-Tabla_Sala[[#This Row],[Tiempo Preparacion]] &gt; 0, Tabla_Sala[[#This Row],[Tiempo de Permanencia]]-Tabla_Sala[[#This Row],[Tiempo Preparacion]], 0)</f>
        <v>0</v>
      </c>
      <c r="K430" s="2" t="s">
        <v>117</v>
      </c>
      <c r="L430" s="2" t="s">
        <v>44</v>
      </c>
      <c r="M430" s="2" t="s">
        <v>47</v>
      </c>
      <c r="N430" s="5">
        <v>15.6</v>
      </c>
      <c r="O430" s="2" t="s">
        <v>42</v>
      </c>
      <c r="P430" s="7">
        <f>SUMIFS(Tabla_cocina[Ganancia Bruta],Tabla_cocina[Numero de Orden],Tabla_Sala[[#This Row],[Número de Orden]])</f>
        <v>175</v>
      </c>
      <c r="Q430" s="7">
        <f>Tabla_Sala[[#This Row],[Propina]]+Tabla_Sala[[#This Row],[Monto Total de la Cuenta]]</f>
        <v>190.6</v>
      </c>
      <c r="R430" t="str">
        <f t="shared" si="9"/>
        <v>Plato_20,  Plato_14,  Plato_1,  Plato_17</v>
      </c>
      <c r="S430" s="2" t="s">
        <v>66</v>
      </c>
      <c r="T430" s="2" t="s">
        <v>11</v>
      </c>
      <c r="U430" s="2" t="s">
        <v>64</v>
      </c>
      <c r="V430" s="2" t="s">
        <v>71</v>
      </c>
      <c r="W430" s="2" t="s">
        <v>50</v>
      </c>
      <c r="X430" t="str" cm="1">
        <f t="array" ref="X430">_xlfn.CONCAT(_xlfn._xlws.FILTER(Tabla_cocina[Nombre del Plato], Tabla_cocina[Numero de Orden]=Tabla_Sala[[#This Row],[Número de Orden]]), "")</f>
        <v>Plato_20Plato_14Plato_1Plato_17</v>
      </c>
      <c r="Y430" s="18" t="b">
        <f>IF(Tabla_Sala[[#This Row],[Tiempo de Degustacion]]&gt;0,TRUE,FALSE)</f>
        <v>0</v>
      </c>
    </row>
    <row r="431" spans="1:25" x14ac:dyDescent="0.3">
      <c r="A431" s="2">
        <v>429</v>
      </c>
      <c r="B431" s="2">
        <v>8</v>
      </c>
      <c r="C431" s="2" t="s">
        <v>477</v>
      </c>
      <c r="D431" s="4">
        <v>1</v>
      </c>
      <c r="E431" s="15">
        <f>Tabla_Sala[[#This Row],[Hora de Salida]]</f>
        <v>45021.156944444447</v>
      </c>
      <c r="F431" s="16">
        <v>45021.006944444445</v>
      </c>
      <c r="G431" s="16">
        <v>45021.156944444447</v>
      </c>
      <c r="H431" s="16">
        <f>IF(Tabla_Sala[[#This Row],[Estado de la Mesa]]="Ocupada",(Tabla_Sala[[#This Row],[Hora de Salida]]-Tabla_Sala[[#This Row],[Hora de Llegada]]) + 15/1440, Tabla_Sala[[#This Row],[Hora de Salida]]-Tabla_Sala[[#This Row],[Hora de Llegada]])</f>
        <v>0.15000000000145519</v>
      </c>
      <c r="I431" s="16">
        <f>SUMIFS(Tabla_cocina[minutos preparacion],Tabla_cocina[Numero de Orden],Tabla_Sala[[#This Row],[Número de Orden]])</f>
        <v>1.8749999999999999E-2</v>
      </c>
      <c r="J431" s="16">
        <f>IF(Tabla_Sala[[#This Row],[Tiempo de Permanencia]]-Tabla_Sala[[#This Row],[Tiempo Preparacion]] &gt; 0, Tabla_Sala[[#This Row],[Tiempo de Permanencia]]-Tabla_Sala[[#This Row],[Tiempo Preparacion]], 0)</f>
        <v>0.1312500000014552</v>
      </c>
      <c r="K431" s="2" t="s">
        <v>117</v>
      </c>
      <c r="L431" s="2" t="s">
        <v>40</v>
      </c>
      <c r="M431" s="2" t="s">
        <v>47</v>
      </c>
      <c r="N431" s="5">
        <v>10.95</v>
      </c>
      <c r="O431" s="2" t="s">
        <v>42</v>
      </c>
      <c r="P431" s="7">
        <f>SUMIFS(Tabla_cocina[Ganancia Bruta],Tabla_cocina[Numero de Orden],Tabla_Sala[[#This Row],[Número de Orden]])</f>
        <v>78</v>
      </c>
      <c r="Q431" s="7">
        <f>Tabla_Sala[[#This Row],[Propina]]+Tabla_Sala[[#This Row],[Monto Total de la Cuenta]]</f>
        <v>88.95</v>
      </c>
      <c r="R431" t="str">
        <f t="shared" si="9"/>
        <v>Plato_10</v>
      </c>
      <c r="S431" s="2" t="s">
        <v>49</v>
      </c>
      <c r="T431" s="2" t="s">
        <v>25</v>
      </c>
      <c r="U431" s="2"/>
      <c r="X431" t="str" cm="1">
        <f t="array" ref="X431">_xlfn.CONCAT(_xlfn._xlws.FILTER(Tabla_cocina[Nombre del Plato], Tabla_cocina[Numero de Orden]=Tabla_Sala[[#This Row],[Número de Orden]]), "")</f>
        <v>Plato_10</v>
      </c>
      <c r="Y431" s="18" t="b">
        <f>IF(Tabla_Sala[[#This Row],[Tiempo de Degustacion]]&gt;0,TRUE,FALSE)</f>
        <v>1</v>
      </c>
    </row>
    <row r="432" spans="1:25" x14ac:dyDescent="0.3">
      <c r="A432" s="2">
        <v>430</v>
      </c>
      <c r="B432" s="2">
        <v>7</v>
      </c>
      <c r="C432" s="2" t="s">
        <v>478</v>
      </c>
      <c r="D432" s="4">
        <v>3</v>
      </c>
      <c r="E432" s="15">
        <f>Tabla_Sala[[#This Row],[Hora de Salida]]</f>
        <v>45021.165972222225</v>
      </c>
      <c r="F432" s="16">
        <v>45021.097916666666</v>
      </c>
      <c r="G432" s="16">
        <v>45021.165972222225</v>
      </c>
      <c r="H432" s="16">
        <f>IF(Tabla_Sala[[#This Row],[Estado de la Mesa]]="Ocupada",(Tabla_Sala[[#This Row],[Hora de Salida]]-Tabla_Sala[[#This Row],[Hora de Llegada]]) + 15/1440, Tabla_Sala[[#This Row],[Hora de Salida]]-Tabla_Sala[[#This Row],[Hora de Llegada]])</f>
        <v>6.805555555911269E-2</v>
      </c>
      <c r="I432" s="16">
        <f>SUMIFS(Tabla_cocina[minutos preparacion],Tabla_cocina[Numero de Orden],Tabla_Sala[[#This Row],[Número de Orden]])</f>
        <v>3.4027777777777775E-2</v>
      </c>
      <c r="J432" s="16">
        <f>IF(Tabla_Sala[[#This Row],[Tiempo de Permanencia]]-Tabla_Sala[[#This Row],[Tiempo Preparacion]] &gt; 0, Tabla_Sala[[#This Row],[Tiempo de Permanencia]]-Tabla_Sala[[#This Row],[Tiempo Preparacion]], 0)</f>
        <v>3.4027777781334916E-2</v>
      </c>
      <c r="K432" s="2" t="s">
        <v>117</v>
      </c>
      <c r="L432" s="2" t="s">
        <v>40</v>
      </c>
      <c r="M432" s="2" t="s">
        <v>41</v>
      </c>
      <c r="N432" s="5">
        <v>42.09</v>
      </c>
      <c r="O432" s="2" t="s">
        <v>42</v>
      </c>
      <c r="P432" s="7">
        <f>SUMIFS(Tabla_cocina[Ganancia Bruta],Tabla_cocina[Numero de Orden],Tabla_Sala[[#This Row],[Número de Orden]])</f>
        <v>25</v>
      </c>
      <c r="Q432" s="7">
        <f>Tabla_Sala[[#This Row],[Propina]]+Tabla_Sala[[#This Row],[Monto Total de la Cuenta]]</f>
        <v>67.09</v>
      </c>
      <c r="R432" t="str">
        <f t="shared" si="9"/>
        <v>Plato_1</v>
      </c>
      <c r="S432" s="2" t="s">
        <v>56</v>
      </c>
      <c r="T432" s="2" t="s">
        <v>26</v>
      </c>
      <c r="U432" s="2"/>
      <c r="X432" t="str" cm="1">
        <f t="array" ref="X432">_xlfn.CONCAT(_xlfn._xlws.FILTER(Tabla_cocina[Nombre del Plato], Tabla_cocina[Numero de Orden]=Tabla_Sala[[#This Row],[Número de Orden]]), "")</f>
        <v>Plato_1</v>
      </c>
      <c r="Y432" s="18" t="b">
        <f>IF(Tabla_Sala[[#This Row],[Tiempo de Degustacion]]&gt;0,TRUE,FALSE)</f>
        <v>1</v>
      </c>
    </row>
    <row r="433" spans="1:25" x14ac:dyDescent="0.3">
      <c r="A433" s="2">
        <v>431</v>
      </c>
      <c r="B433" s="2">
        <v>15</v>
      </c>
      <c r="C433" s="2" t="s">
        <v>360</v>
      </c>
      <c r="D433" s="4">
        <v>5</v>
      </c>
      <c r="E433" s="15">
        <f>Tabla_Sala[[#This Row],[Hora de Salida]]</f>
        <v>45021.309027777781</v>
      </c>
      <c r="F433" s="16">
        <v>45021.147916666669</v>
      </c>
      <c r="G433" s="16">
        <v>45021.309027777781</v>
      </c>
      <c r="H433" s="16">
        <f>IF(Tabla_Sala[[#This Row],[Estado de la Mesa]]="Ocupada",(Tabla_Sala[[#This Row],[Hora de Salida]]-Tabla_Sala[[#This Row],[Hora de Llegada]]) + 15/1440, Tabla_Sala[[#This Row],[Hora de Salida]]-Tabla_Sala[[#This Row],[Hora de Llegada]])</f>
        <v>0.16111111111240461</v>
      </c>
      <c r="I433" s="16">
        <f>SUMIFS(Tabla_cocina[minutos preparacion],Tabla_cocina[Numero de Orden],Tabla_Sala[[#This Row],[Número de Orden]])</f>
        <v>1.3888888888888888E-2</v>
      </c>
      <c r="J433" s="16">
        <f>IF(Tabla_Sala[[#This Row],[Tiempo de Permanencia]]-Tabla_Sala[[#This Row],[Tiempo Preparacion]] &gt; 0, Tabla_Sala[[#This Row],[Tiempo de Permanencia]]-Tabla_Sala[[#This Row],[Tiempo Preparacion]], 0)</f>
        <v>0.14722222222351572</v>
      </c>
      <c r="K433" s="2" t="s">
        <v>115</v>
      </c>
      <c r="L433" s="2" t="s">
        <v>40</v>
      </c>
      <c r="M433" s="2" t="s">
        <v>47</v>
      </c>
      <c r="N433" s="5">
        <v>39.82</v>
      </c>
      <c r="O433" s="2" t="s">
        <v>48</v>
      </c>
      <c r="P433" s="7">
        <f>SUMIFS(Tabla_cocina[Ganancia Bruta],Tabla_cocina[Numero de Orden],Tabla_Sala[[#This Row],[Número de Orden]])</f>
        <v>60</v>
      </c>
      <c r="Q433" s="7">
        <f>Tabla_Sala[[#This Row],[Propina]]+Tabla_Sala[[#This Row],[Monto Total de la Cuenta]]</f>
        <v>99.82</v>
      </c>
      <c r="R433" t="str">
        <f t="shared" si="9"/>
        <v>Plato_2</v>
      </c>
      <c r="S433" s="2" t="s">
        <v>76</v>
      </c>
      <c r="T433" s="2" t="s">
        <v>7</v>
      </c>
      <c r="U433" s="2"/>
      <c r="X433" t="str" cm="1">
        <f t="array" ref="X433">_xlfn.CONCAT(_xlfn._xlws.FILTER(Tabla_cocina[Nombre del Plato], Tabla_cocina[Numero de Orden]=Tabla_Sala[[#This Row],[Número de Orden]]), "")</f>
        <v>Plato_2</v>
      </c>
      <c r="Y433" s="18" t="b">
        <f>IF(Tabla_Sala[[#This Row],[Tiempo de Degustacion]]&gt;0,TRUE,FALSE)</f>
        <v>1</v>
      </c>
    </row>
    <row r="434" spans="1:25" x14ac:dyDescent="0.3">
      <c r="A434" s="2">
        <v>432</v>
      </c>
      <c r="B434" s="2">
        <v>10</v>
      </c>
      <c r="C434" s="2" t="s">
        <v>479</v>
      </c>
      <c r="D434" s="4">
        <v>2</v>
      </c>
      <c r="E434" s="15">
        <f>Tabla_Sala[[#This Row],[Hora de Salida]]</f>
        <v>45021.245833333334</v>
      </c>
      <c r="F434" s="16">
        <v>45021.146527777775</v>
      </c>
      <c r="G434" s="16">
        <v>45021.245833333334</v>
      </c>
      <c r="H434" s="16">
        <f>IF(Tabla_Sala[[#This Row],[Estado de la Mesa]]="Ocupada",(Tabla_Sala[[#This Row],[Hora de Salida]]-Tabla_Sala[[#This Row],[Hora de Llegada]]) + 15/1440, Tabla_Sala[[#This Row],[Hora de Salida]]-Tabla_Sala[[#This Row],[Hora de Llegada]])</f>
        <v>9.930555555911269E-2</v>
      </c>
      <c r="I434" s="16">
        <f>SUMIFS(Tabla_cocina[minutos preparacion],Tabla_cocina[Numero de Orden],Tabla_Sala[[#This Row],[Número de Orden]])</f>
        <v>5.1388888888888887E-2</v>
      </c>
      <c r="J434" s="16">
        <f>IF(Tabla_Sala[[#This Row],[Tiempo de Permanencia]]-Tabla_Sala[[#This Row],[Tiempo Preparacion]] &gt; 0, Tabla_Sala[[#This Row],[Tiempo de Permanencia]]-Tabla_Sala[[#This Row],[Tiempo Preparacion]], 0)</f>
        <v>4.7916666670223804E-2</v>
      </c>
      <c r="K434" s="2" t="s">
        <v>117</v>
      </c>
      <c r="L434" s="2" t="s">
        <v>54</v>
      </c>
      <c r="M434" s="2" t="s">
        <v>47</v>
      </c>
      <c r="N434" s="5">
        <v>18.71</v>
      </c>
      <c r="O434" s="2" t="s">
        <v>48</v>
      </c>
      <c r="P434" s="7">
        <f>SUMIFS(Tabla_cocina[Ganancia Bruta],Tabla_cocina[Numero de Orden],Tabla_Sala[[#This Row],[Número de Orden]])</f>
        <v>109</v>
      </c>
      <c r="Q434" s="7">
        <f>Tabla_Sala[[#This Row],[Propina]]+Tabla_Sala[[#This Row],[Monto Total de la Cuenta]]</f>
        <v>127.71000000000001</v>
      </c>
      <c r="R434" t="str">
        <f t="shared" si="9"/>
        <v>Plato_3,  Plato_13,  Plato_16</v>
      </c>
      <c r="S434" s="2" t="s">
        <v>46</v>
      </c>
      <c r="T434" s="2" t="s">
        <v>21</v>
      </c>
      <c r="U434" s="2" t="s">
        <v>65</v>
      </c>
      <c r="V434" s="2" t="s">
        <v>57</v>
      </c>
      <c r="X434" t="str" cm="1">
        <f t="array" ref="X434">_xlfn.CONCAT(_xlfn._xlws.FILTER(Tabla_cocina[Nombre del Plato], Tabla_cocina[Numero de Orden]=Tabla_Sala[[#This Row],[Número de Orden]]), "")</f>
        <v>Plato_3Plato_13Plato_16</v>
      </c>
      <c r="Y434" s="18" t="b">
        <f>IF(Tabla_Sala[[#This Row],[Tiempo de Degustacion]]&gt;0,TRUE,FALSE)</f>
        <v>1</v>
      </c>
    </row>
    <row r="435" spans="1:25" x14ac:dyDescent="0.3">
      <c r="A435" s="2">
        <v>433</v>
      </c>
      <c r="B435" s="2">
        <v>10</v>
      </c>
      <c r="C435" s="2" t="s">
        <v>119</v>
      </c>
      <c r="D435" s="4">
        <v>4</v>
      </c>
      <c r="E435" s="15">
        <f>Tabla_Sala[[#This Row],[Hora de Salida]]</f>
        <v>45021.131249999999</v>
      </c>
      <c r="F435" s="16">
        <v>45021.051388888889</v>
      </c>
      <c r="G435" s="16">
        <v>45021.131249999999</v>
      </c>
      <c r="H435" s="16">
        <f>IF(Tabla_Sala[[#This Row],[Estado de la Mesa]]="Ocupada",(Tabla_Sala[[#This Row],[Hora de Salida]]-Tabla_Sala[[#This Row],[Hora de Llegada]]) + 15/1440, Tabla_Sala[[#This Row],[Hora de Salida]]-Tabla_Sala[[#This Row],[Hora de Llegada]])</f>
        <v>7.9861111109494232E-2</v>
      </c>
      <c r="I435" s="16">
        <f>SUMIFS(Tabla_cocina[minutos preparacion],Tabla_cocina[Numero de Orden],Tabla_Sala[[#This Row],[Número de Orden]])</f>
        <v>5.1388888888888887E-2</v>
      </c>
      <c r="J435" s="16">
        <f>IF(Tabla_Sala[[#This Row],[Tiempo de Permanencia]]-Tabla_Sala[[#This Row],[Tiempo Preparacion]] &gt; 0, Tabla_Sala[[#This Row],[Tiempo de Permanencia]]-Tabla_Sala[[#This Row],[Tiempo Preparacion]], 0)</f>
        <v>2.8472222220605345E-2</v>
      </c>
      <c r="K435" s="2" t="s">
        <v>117</v>
      </c>
      <c r="L435" s="2" t="s">
        <v>40</v>
      </c>
      <c r="M435" s="2" t="s">
        <v>47</v>
      </c>
      <c r="N435" s="5">
        <v>45.77</v>
      </c>
      <c r="O435" s="2" t="s">
        <v>42</v>
      </c>
      <c r="P435" s="7">
        <f>SUMIFS(Tabla_cocina[Ganancia Bruta],Tabla_cocina[Numero de Orden],Tabla_Sala[[#This Row],[Número de Orden]])</f>
        <v>102</v>
      </c>
      <c r="Q435" s="7">
        <f>Tabla_Sala[[#This Row],[Propina]]+Tabla_Sala[[#This Row],[Monto Total de la Cuenta]]</f>
        <v>147.77000000000001</v>
      </c>
      <c r="R435" t="str">
        <f t="shared" si="9"/>
        <v>Plato_2,  Plato_7</v>
      </c>
      <c r="S435" s="2" t="s">
        <v>58</v>
      </c>
      <c r="T435" s="2" t="s">
        <v>7</v>
      </c>
      <c r="U435" s="2" t="s">
        <v>59</v>
      </c>
      <c r="X435" t="str" cm="1">
        <f t="array" ref="X435">_xlfn.CONCAT(_xlfn._xlws.FILTER(Tabla_cocina[Nombre del Plato], Tabla_cocina[Numero de Orden]=Tabla_Sala[[#This Row],[Número de Orden]]), "")</f>
        <v>Plato_2Plato_7</v>
      </c>
      <c r="Y435" s="18" t="b">
        <f>IF(Tabla_Sala[[#This Row],[Tiempo de Degustacion]]&gt;0,TRUE,FALSE)</f>
        <v>1</v>
      </c>
    </row>
    <row r="436" spans="1:25" x14ac:dyDescent="0.3">
      <c r="A436" s="2">
        <v>434</v>
      </c>
      <c r="B436" s="2">
        <v>15</v>
      </c>
      <c r="C436" s="2" t="s">
        <v>480</v>
      </c>
      <c r="D436" s="4">
        <v>4</v>
      </c>
      <c r="E436" s="15">
        <f>Tabla_Sala[[#This Row],[Hora de Salida]]</f>
        <v>45021.163194444445</v>
      </c>
      <c r="F436" s="16">
        <v>45021.010416666664</v>
      </c>
      <c r="G436" s="16">
        <v>45021.163194444445</v>
      </c>
      <c r="H436" s="16">
        <f>IF(Tabla_Sala[[#This Row],[Estado de la Mesa]]="Ocupada",(Tabla_Sala[[#This Row],[Hora de Salida]]-Tabla_Sala[[#This Row],[Hora de Llegada]]) + 15/1440, Tabla_Sala[[#This Row],[Hora de Salida]]-Tabla_Sala[[#This Row],[Hora de Llegada]])</f>
        <v>0.15277777778101154</v>
      </c>
      <c r="I436" s="16">
        <f>SUMIFS(Tabla_cocina[minutos preparacion],Tabla_cocina[Numero de Orden],Tabla_Sala[[#This Row],[Número de Orden]])</f>
        <v>4.0277777777777773E-2</v>
      </c>
      <c r="J436" s="16">
        <f>IF(Tabla_Sala[[#This Row],[Tiempo de Permanencia]]-Tabla_Sala[[#This Row],[Tiempo Preparacion]] &gt; 0, Tabla_Sala[[#This Row],[Tiempo de Permanencia]]-Tabla_Sala[[#This Row],[Tiempo Preparacion]], 0)</f>
        <v>0.11250000000323376</v>
      </c>
      <c r="K436" s="2" t="s">
        <v>117</v>
      </c>
      <c r="L436" s="2" t="s">
        <v>40</v>
      </c>
      <c r="M436" s="2" t="s">
        <v>47</v>
      </c>
      <c r="N436" s="5">
        <v>37.15</v>
      </c>
      <c r="O436" s="2" t="s">
        <v>42</v>
      </c>
      <c r="P436" s="7">
        <f>SUMIFS(Tabla_cocina[Ganancia Bruta],Tabla_cocina[Numero de Orden],Tabla_Sala[[#This Row],[Número de Orden]])</f>
        <v>96</v>
      </c>
      <c r="Q436" s="7">
        <f>Tabla_Sala[[#This Row],[Propina]]+Tabla_Sala[[#This Row],[Monto Total de la Cuenta]]</f>
        <v>133.15</v>
      </c>
      <c r="R436" t="str">
        <f t="shared" si="9"/>
        <v>Plato_10,  Plato_5</v>
      </c>
      <c r="S436" s="2" t="s">
        <v>58</v>
      </c>
      <c r="T436" s="2" t="s">
        <v>25</v>
      </c>
      <c r="U436" s="2" t="s">
        <v>78</v>
      </c>
      <c r="X436" t="str" cm="1">
        <f t="array" ref="X436">_xlfn.CONCAT(_xlfn._xlws.FILTER(Tabla_cocina[Nombre del Plato], Tabla_cocina[Numero de Orden]=Tabla_Sala[[#This Row],[Número de Orden]]), "")</f>
        <v>Plato_10Plato_5</v>
      </c>
      <c r="Y436" s="18" t="b">
        <f>IF(Tabla_Sala[[#This Row],[Tiempo de Degustacion]]&gt;0,TRUE,FALSE)</f>
        <v>1</v>
      </c>
    </row>
    <row r="437" spans="1:25" x14ac:dyDescent="0.3">
      <c r="A437" s="2">
        <v>435</v>
      </c>
      <c r="B437" s="2">
        <v>17</v>
      </c>
      <c r="C437" s="2" t="s">
        <v>481</v>
      </c>
      <c r="D437" s="4">
        <v>6</v>
      </c>
      <c r="E437" s="15">
        <f>Tabla_Sala[[#This Row],[Hora de Salida]]</f>
        <v>45021.250694444447</v>
      </c>
      <c r="F437" s="16">
        <v>45021.161805555559</v>
      </c>
      <c r="G437" s="16">
        <v>45021.250694444447</v>
      </c>
      <c r="H437" s="16">
        <f>IF(Tabla_Sala[[#This Row],[Estado de la Mesa]]="Ocupada",(Tabla_Sala[[#This Row],[Hora de Salida]]-Tabla_Sala[[#This Row],[Hora de Llegada]]) + 15/1440, Tabla_Sala[[#This Row],[Hora de Salida]]-Tabla_Sala[[#This Row],[Hora de Llegada]])</f>
        <v>9.9305555554262057E-2</v>
      </c>
      <c r="I437" s="16">
        <f>SUMIFS(Tabla_cocina[minutos preparacion],Tabla_cocina[Numero de Orden],Tabla_Sala[[#This Row],[Número de Orden]])</f>
        <v>7.7083333333333337E-2</v>
      </c>
      <c r="J437" s="16">
        <f>IF(Tabla_Sala[[#This Row],[Tiempo de Permanencia]]-Tabla_Sala[[#This Row],[Tiempo Preparacion]] &gt; 0, Tabla_Sala[[#This Row],[Tiempo de Permanencia]]-Tabla_Sala[[#This Row],[Tiempo Preparacion]], 0)</f>
        <v>2.222222222092872E-2</v>
      </c>
      <c r="K437" s="2" t="s">
        <v>115</v>
      </c>
      <c r="L437" s="2" t="s">
        <v>40</v>
      </c>
      <c r="M437" s="2" t="s">
        <v>47</v>
      </c>
      <c r="N437" s="5">
        <v>30.48</v>
      </c>
      <c r="O437" s="2" t="s">
        <v>55</v>
      </c>
      <c r="P437" s="7">
        <f>SUMIFS(Tabla_cocina[Ganancia Bruta],Tabla_cocina[Numero de Orden],Tabla_Sala[[#This Row],[Número de Orden]])</f>
        <v>154</v>
      </c>
      <c r="Q437" s="7">
        <f>Tabla_Sala[[#This Row],[Propina]]+Tabla_Sala[[#This Row],[Monto Total de la Cuenta]]</f>
        <v>184.48</v>
      </c>
      <c r="R437" t="str">
        <f t="shared" si="9"/>
        <v>Plato_10,  Plato_13,  Plato_2</v>
      </c>
      <c r="S437" s="2" t="s">
        <v>43</v>
      </c>
      <c r="T437" s="2" t="s">
        <v>25</v>
      </c>
      <c r="U437" s="2" t="s">
        <v>65</v>
      </c>
      <c r="V437" s="2" t="s">
        <v>79</v>
      </c>
      <c r="X437" t="str" cm="1">
        <f t="array" ref="X437">_xlfn.CONCAT(_xlfn._xlws.FILTER(Tabla_cocina[Nombre del Plato], Tabla_cocina[Numero de Orden]=Tabla_Sala[[#This Row],[Número de Orden]]), "")</f>
        <v>Plato_10Plato_13Plato_2</v>
      </c>
      <c r="Y437" s="18" t="b">
        <f>IF(Tabla_Sala[[#This Row],[Tiempo de Degustacion]]&gt;0,TRUE,FALSE)</f>
        <v>1</v>
      </c>
    </row>
    <row r="438" spans="1:25" x14ac:dyDescent="0.3">
      <c r="A438" s="2">
        <v>436</v>
      </c>
      <c r="B438" s="2">
        <v>10</v>
      </c>
      <c r="C438" s="2" t="s">
        <v>482</v>
      </c>
      <c r="D438" s="4">
        <v>3</v>
      </c>
      <c r="E438" s="15">
        <f>Tabla_Sala[[#This Row],[Hora de Salida]]</f>
        <v>45021.169444444444</v>
      </c>
      <c r="F438" s="16">
        <v>45021.008333333331</v>
      </c>
      <c r="G438" s="16">
        <v>45021.169444444444</v>
      </c>
      <c r="H438" s="16">
        <f>IF(Tabla_Sala[[#This Row],[Estado de la Mesa]]="Ocupada",(Tabla_Sala[[#This Row],[Hora de Salida]]-Tabla_Sala[[#This Row],[Hora de Llegada]]) + 15/1440, Tabla_Sala[[#This Row],[Hora de Salida]]-Tabla_Sala[[#This Row],[Hora de Llegada]])</f>
        <v>0.17152777777907127</v>
      </c>
      <c r="I438" s="16">
        <f>SUMIFS(Tabla_cocina[minutos preparacion],Tabla_cocina[Numero de Orden],Tabla_Sala[[#This Row],[Número de Orden]])</f>
        <v>3.125E-2</v>
      </c>
      <c r="J438" s="16">
        <f>IF(Tabla_Sala[[#This Row],[Tiempo de Permanencia]]-Tabla_Sala[[#This Row],[Tiempo Preparacion]] &gt; 0, Tabla_Sala[[#This Row],[Tiempo de Permanencia]]-Tabla_Sala[[#This Row],[Tiempo Preparacion]], 0)</f>
        <v>0.14027777777907127</v>
      </c>
      <c r="K438" s="2" t="s">
        <v>115</v>
      </c>
      <c r="L438" s="2" t="s">
        <v>40</v>
      </c>
      <c r="M438" s="2" t="s">
        <v>47</v>
      </c>
      <c r="N438" s="5">
        <v>10.14</v>
      </c>
      <c r="O438" s="2" t="s">
        <v>55</v>
      </c>
      <c r="P438" s="7">
        <f>SUMIFS(Tabla_cocina[Ganancia Bruta],Tabla_cocina[Numero de Orden],Tabla_Sala[[#This Row],[Número de Orden]])</f>
        <v>56</v>
      </c>
      <c r="Q438" s="7">
        <f>Tabla_Sala[[#This Row],[Propina]]+Tabla_Sala[[#This Row],[Monto Total de la Cuenta]]</f>
        <v>66.14</v>
      </c>
      <c r="R438" t="str">
        <f t="shared" si="9"/>
        <v>Plato_16</v>
      </c>
      <c r="S438" s="2" t="s">
        <v>49</v>
      </c>
      <c r="T438" s="2" t="s">
        <v>15</v>
      </c>
      <c r="U438" s="2"/>
      <c r="X438" t="str" cm="1">
        <f t="array" ref="X438">_xlfn.CONCAT(_xlfn._xlws.FILTER(Tabla_cocina[Nombre del Plato], Tabla_cocina[Numero de Orden]=Tabla_Sala[[#This Row],[Número de Orden]]), "")</f>
        <v>Plato_16</v>
      </c>
      <c r="Y438" s="18" t="b">
        <f>IF(Tabla_Sala[[#This Row],[Tiempo de Degustacion]]&gt;0,TRUE,FALSE)</f>
        <v>1</v>
      </c>
    </row>
    <row r="439" spans="1:25" x14ac:dyDescent="0.3">
      <c r="A439" s="2">
        <v>437</v>
      </c>
      <c r="B439" s="2">
        <v>16</v>
      </c>
      <c r="C439" s="2" t="s">
        <v>387</v>
      </c>
      <c r="D439" s="4">
        <v>6</v>
      </c>
      <c r="E439" s="15">
        <f>Tabla_Sala[[#This Row],[Hora de Salida]]</f>
        <v>45021.225694444445</v>
      </c>
      <c r="F439" s="16">
        <v>45021.126388888886</v>
      </c>
      <c r="G439" s="16">
        <v>45021.225694444445</v>
      </c>
      <c r="H439" s="16">
        <f>IF(Tabla_Sala[[#This Row],[Estado de la Mesa]]="Ocupada",(Tabla_Sala[[#This Row],[Hora de Salida]]-Tabla_Sala[[#This Row],[Hora de Llegada]]) + 15/1440, Tabla_Sala[[#This Row],[Hora de Salida]]-Tabla_Sala[[#This Row],[Hora de Llegada]])</f>
        <v>9.930555555911269E-2</v>
      </c>
      <c r="I439" s="16">
        <f>SUMIFS(Tabla_cocina[minutos preparacion],Tabla_cocina[Numero de Orden],Tabla_Sala[[#This Row],[Número de Orden]])</f>
        <v>3.5416666666666666E-2</v>
      </c>
      <c r="J439" s="16">
        <f>IF(Tabla_Sala[[#This Row],[Tiempo de Permanencia]]-Tabla_Sala[[#This Row],[Tiempo Preparacion]] &gt; 0, Tabla_Sala[[#This Row],[Tiempo de Permanencia]]-Tabla_Sala[[#This Row],[Tiempo Preparacion]], 0)</f>
        <v>6.3888888892446025E-2</v>
      </c>
      <c r="K439" s="2" t="s">
        <v>109</v>
      </c>
      <c r="L439" s="2" t="s">
        <v>40</v>
      </c>
      <c r="M439" s="2" t="s">
        <v>47</v>
      </c>
      <c r="N439" s="5">
        <v>12.56</v>
      </c>
      <c r="O439" s="2" t="s">
        <v>42</v>
      </c>
      <c r="P439" s="7">
        <f>SUMIFS(Tabla_cocina[Ganancia Bruta],Tabla_cocina[Numero de Orden],Tabla_Sala[[#This Row],[Número de Orden]])</f>
        <v>70</v>
      </c>
      <c r="Q439" s="7">
        <f>Tabla_Sala[[#This Row],[Propina]]+Tabla_Sala[[#This Row],[Monto Total de la Cuenta]]</f>
        <v>82.56</v>
      </c>
      <c r="R439" t="str">
        <f t="shared" si="9"/>
        <v>Plato_8</v>
      </c>
      <c r="S439" s="2" t="s">
        <v>52</v>
      </c>
      <c r="T439" s="2" t="s">
        <v>17</v>
      </c>
      <c r="U439" s="2"/>
      <c r="X439" t="str" cm="1">
        <f t="array" ref="X439">_xlfn.CONCAT(_xlfn._xlws.FILTER(Tabla_cocina[Nombre del Plato], Tabla_cocina[Numero de Orden]=Tabla_Sala[[#This Row],[Número de Orden]]), "")</f>
        <v>Plato_8</v>
      </c>
      <c r="Y439" s="18" t="b">
        <f>IF(Tabla_Sala[[#This Row],[Tiempo de Degustacion]]&gt;0,TRUE,FALSE)</f>
        <v>1</v>
      </c>
    </row>
    <row r="440" spans="1:25" x14ac:dyDescent="0.3">
      <c r="A440" s="2">
        <v>438</v>
      </c>
      <c r="B440" s="2">
        <v>2</v>
      </c>
      <c r="C440" s="2" t="s">
        <v>483</v>
      </c>
      <c r="D440" s="4">
        <v>1</v>
      </c>
      <c r="E440" s="15">
        <f>Tabla_Sala[[#This Row],[Hora de Salida]]</f>
        <v>45021.314583333333</v>
      </c>
      <c r="F440" s="16">
        <v>45021.165277777778</v>
      </c>
      <c r="G440" s="16">
        <v>45021.314583333333</v>
      </c>
      <c r="H440" s="16">
        <f>IF(Tabla_Sala[[#This Row],[Estado de la Mesa]]="Ocupada",(Tabla_Sala[[#This Row],[Hora de Salida]]-Tabla_Sala[[#This Row],[Hora de Llegada]]) + 15/1440, Tabla_Sala[[#This Row],[Hora de Salida]]-Tabla_Sala[[#This Row],[Hora de Llegada]])</f>
        <v>0.14930555555474712</v>
      </c>
      <c r="I440" s="16">
        <f>SUMIFS(Tabla_cocina[minutos preparacion],Tabla_cocina[Numero de Orden],Tabla_Sala[[#This Row],[Número de Orden]])</f>
        <v>3.5416666666666666E-2</v>
      </c>
      <c r="J440" s="16">
        <f>IF(Tabla_Sala[[#This Row],[Tiempo de Permanencia]]-Tabla_Sala[[#This Row],[Tiempo Preparacion]] &gt; 0, Tabla_Sala[[#This Row],[Tiempo de Permanencia]]-Tabla_Sala[[#This Row],[Tiempo Preparacion]], 0)</f>
        <v>0.11388888888808045</v>
      </c>
      <c r="K440" s="2" t="s">
        <v>111</v>
      </c>
      <c r="L440" s="2" t="s">
        <v>40</v>
      </c>
      <c r="M440" s="2" t="s">
        <v>47</v>
      </c>
      <c r="N440" s="5">
        <v>19.3</v>
      </c>
      <c r="O440" s="2" t="s">
        <v>48</v>
      </c>
      <c r="P440" s="7">
        <f>SUMIFS(Tabla_cocina[Ganancia Bruta],Tabla_cocina[Numero de Orden],Tabla_Sala[[#This Row],[Número de Orden]])</f>
        <v>33</v>
      </c>
      <c r="Q440" s="7">
        <f>Tabla_Sala[[#This Row],[Propina]]+Tabla_Sala[[#This Row],[Monto Total de la Cuenta]]</f>
        <v>52.3</v>
      </c>
      <c r="R440" t="str">
        <f t="shared" si="9"/>
        <v>Plato_11</v>
      </c>
      <c r="S440" s="2" t="s">
        <v>76</v>
      </c>
      <c r="T440" s="2" t="s">
        <v>14</v>
      </c>
      <c r="U440" s="2"/>
      <c r="X440" t="str" cm="1">
        <f t="array" ref="X440">_xlfn.CONCAT(_xlfn._xlws.FILTER(Tabla_cocina[Nombre del Plato], Tabla_cocina[Numero de Orden]=Tabla_Sala[[#This Row],[Número de Orden]]), "")</f>
        <v>Plato_11</v>
      </c>
      <c r="Y440" s="18" t="b">
        <f>IF(Tabla_Sala[[#This Row],[Tiempo de Degustacion]]&gt;0,TRUE,FALSE)</f>
        <v>1</v>
      </c>
    </row>
    <row r="441" spans="1:25" x14ac:dyDescent="0.3">
      <c r="A441" s="2">
        <v>439</v>
      </c>
      <c r="B441" s="2">
        <v>15</v>
      </c>
      <c r="C441" s="2" t="s">
        <v>484</v>
      </c>
      <c r="D441" s="4">
        <v>1</v>
      </c>
      <c r="E441" s="15">
        <f>Tabla_Sala[[#This Row],[Hora de Salida]]</f>
        <v>45021.057638888888</v>
      </c>
      <c r="F441" s="16">
        <v>45021</v>
      </c>
      <c r="G441" s="16">
        <v>45021.057638888888</v>
      </c>
      <c r="H441" s="16">
        <f>IF(Tabla_Sala[[#This Row],[Estado de la Mesa]]="Ocupada",(Tabla_Sala[[#This Row],[Hora de Salida]]-Tabla_Sala[[#This Row],[Hora de Llegada]]) + 15/1440, Tabla_Sala[[#This Row],[Hora de Salida]]-Tabla_Sala[[#This Row],[Hora de Llegada]])</f>
        <v>5.7638888887595385E-2</v>
      </c>
      <c r="I441" s="16">
        <f>SUMIFS(Tabla_cocina[minutos preparacion],Tabla_cocina[Numero de Orden],Tabla_Sala[[#This Row],[Número de Orden]])</f>
        <v>4.4444444444444446E-2</v>
      </c>
      <c r="J441" s="16">
        <f>IF(Tabla_Sala[[#This Row],[Tiempo de Permanencia]]-Tabla_Sala[[#This Row],[Tiempo Preparacion]] &gt; 0, Tabla_Sala[[#This Row],[Tiempo de Permanencia]]-Tabla_Sala[[#This Row],[Tiempo Preparacion]], 0)</f>
        <v>1.3194444443150939E-2</v>
      </c>
      <c r="K441" s="2" t="s">
        <v>109</v>
      </c>
      <c r="L441" s="2" t="s">
        <v>54</v>
      </c>
      <c r="M441" s="2" t="s">
        <v>47</v>
      </c>
      <c r="N441" s="5">
        <v>25.56</v>
      </c>
      <c r="O441" s="2" t="s">
        <v>48</v>
      </c>
      <c r="P441" s="7">
        <f>SUMIFS(Tabla_cocina[Ganancia Bruta],Tabla_cocina[Numero de Orden],Tabla_Sala[[#This Row],[Número de Orden]])</f>
        <v>177</v>
      </c>
      <c r="Q441" s="7">
        <f>Tabla_Sala[[#This Row],[Propina]]+Tabla_Sala[[#This Row],[Monto Total de la Cuenta]]</f>
        <v>202.56</v>
      </c>
      <c r="R441" t="str">
        <f t="shared" si="9"/>
        <v>Plato_11,  Plato_10</v>
      </c>
      <c r="S441" s="2" t="s">
        <v>58</v>
      </c>
      <c r="T441" s="2" t="s">
        <v>14</v>
      </c>
      <c r="U441" s="2" t="s">
        <v>69</v>
      </c>
      <c r="X441" t="str" cm="1">
        <f t="array" ref="X441">_xlfn.CONCAT(_xlfn._xlws.FILTER(Tabla_cocina[Nombre del Plato], Tabla_cocina[Numero de Orden]=Tabla_Sala[[#This Row],[Número de Orden]]), "")</f>
        <v>Plato_11Plato_10</v>
      </c>
      <c r="Y441" s="18" t="b">
        <f>IF(Tabla_Sala[[#This Row],[Tiempo de Degustacion]]&gt;0,TRUE,FALSE)</f>
        <v>1</v>
      </c>
    </row>
    <row r="442" spans="1:25" x14ac:dyDescent="0.3">
      <c r="A442" s="2">
        <v>440</v>
      </c>
      <c r="B442" s="2">
        <v>13</v>
      </c>
      <c r="C442" s="2" t="s">
        <v>485</v>
      </c>
      <c r="D442" s="4">
        <v>1</v>
      </c>
      <c r="E442" s="15">
        <f>Tabla_Sala[[#This Row],[Hora de Salida]]</f>
        <v>45021.241666666669</v>
      </c>
      <c r="F442" s="16">
        <v>45021.082638888889</v>
      </c>
      <c r="G442" s="16">
        <v>45021.241666666669</v>
      </c>
      <c r="H442" s="16">
        <f>IF(Tabla_Sala[[#This Row],[Estado de la Mesa]]="Ocupada",(Tabla_Sala[[#This Row],[Hora de Salida]]-Tabla_Sala[[#This Row],[Hora de Llegada]]) + 15/1440, Tabla_Sala[[#This Row],[Hora de Salida]]-Tabla_Sala[[#This Row],[Hora de Llegada]])</f>
        <v>0.169444444446223</v>
      </c>
      <c r="I442" s="16">
        <f>SUMIFS(Tabla_cocina[minutos preparacion],Tabla_cocina[Numero de Orden],Tabla_Sala[[#This Row],[Número de Orden]])</f>
        <v>3.125E-2</v>
      </c>
      <c r="J442" s="16">
        <f>IF(Tabla_Sala[[#This Row],[Tiempo de Permanencia]]-Tabla_Sala[[#This Row],[Tiempo Preparacion]] &gt; 0, Tabla_Sala[[#This Row],[Tiempo de Permanencia]]-Tabla_Sala[[#This Row],[Tiempo Preparacion]], 0)</f>
        <v>0.138194444446223</v>
      </c>
      <c r="K442" s="2" t="s">
        <v>113</v>
      </c>
      <c r="L442" s="2" t="s">
        <v>40</v>
      </c>
      <c r="M442" s="2" t="s">
        <v>47</v>
      </c>
      <c r="N442" s="5">
        <v>38.85</v>
      </c>
      <c r="O442" s="2" t="s">
        <v>55</v>
      </c>
      <c r="P442" s="7">
        <f>SUMIFS(Tabla_cocina[Ganancia Bruta],Tabla_cocina[Numero de Orden],Tabla_Sala[[#This Row],[Número de Orden]])</f>
        <v>84</v>
      </c>
      <c r="Q442" s="7">
        <f>Tabla_Sala[[#This Row],[Propina]]+Tabla_Sala[[#This Row],[Monto Total de la Cuenta]]</f>
        <v>122.85</v>
      </c>
      <c r="R442" t="str">
        <f t="shared" si="9"/>
        <v>Plato_14,  Plato_12</v>
      </c>
      <c r="S442" s="2" t="s">
        <v>76</v>
      </c>
      <c r="T442" s="2" t="s">
        <v>22</v>
      </c>
      <c r="U442" s="2" t="s">
        <v>60</v>
      </c>
      <c r="X442" t="str" cm="1">
        <f t="array" ref="X442">_xlfn.CONCAT(_xlfn._xlws.FILTER(Tabla_cocina[Nombre del Plato], Tabla_cocina[Numero de Orden]=Tabla_Sala[[#This Row],[Número de Orden]]), "")</f>
        <v>Plato_14Plato_12</v>
      </c>
      <c r="Y442" s="18" t="b">
        <f>IF(Tabla_Sala[[#This Row],[Tiempo de Degustacion]]&gt;0,TRUE,FALSE)</f>
        <v>1</v>
      </c>
    </row>
    <row r="443" spans="1:25" x14ac:dyDescent="0.3">
      <c r="A443" s="2">
        <v>441</v>
      </c>
      <c r="B443" s="2">
        <v>13</v>
      </c>
      <c r="C443" s="2" t="s">
        <v>486</v>
      </c>
      <c r="D443" s="4">
        <v>6</v>
      </c>
      <c r="E443" s="15">
        <f>Tabla_Sala[[#This Row],[Hora de Salida]]</f>
        <v>45021.140972222223</v>
      </c>
      <c r="F443" s="16">
        <v>45021.044444444444</v>
      </c>
      <c r="G443" s="16">
        <v>45021.140972222223</v>
      </c>
      <c r="H443" s="16">
        <f>IF(Tabla_Sala[[#This Row],[Estado de la Mesa]]="Ocupada",(Tabla_Sala[[#This Row],[Hora de Salida]]-Tabla_Sala[[#This Row],[Hora de Llegada]]) + 15/1440, Tabla_Sala[[#This Row],[Hora de Salida]]-Tabla_Sala[[#This Row],[Hora de Llegada]])</f>
        <v>0.10694444444622302</v>
      </c>
      <c r="I443" s="16">
        <f>SUMIFS(Tabla_cocina[minutos preparacion],Tabla_cocina[Numero de Orden],Tabla_Sala[[#This Row],[Número de Orden]])</f>
        <v>6.25E-2</v>
      </c>
      <c r="J443" s="16">
        <f>IF(Tabla_Sala[[#This Row],[Tiempo de Permanencia]]-Tabla_Sala[[#This Row],[Tiempo Preparacion]] &gt; 0, Tabla_Sala[[#This Row],[Tiempo de Permanencia]]-Tabla_Sala[[#This Row],[Tiempo Preparacion]], 0)</f>
        <v>4.4444444446223016E-2</v>
      </c>
      <c r="K443" s="2" t="s">
        <v>113</v>
      </c>
      <c r="L443" s="2" t="s">
        <v>40</v>
      </c>
      <c r="M443" s="2" t="s">
        <v>45</v>
      </c>
      <c r="N443" s="5">
        <v>23.31</v>
      </c>
      <c r="O443" s="2" t="s">
        <v>55</v>
      </c>
      <c r="P443" s="7">
        <f>SUMIFS(Tabla_cocina[Ganancia Bruta],Tabla_cocina[Numero de Orden],Tabla_Sala[[#This Row],[Número de Orden]])</f>
        <v>183</v>
      </c>
      <c r="Q443" s="7">
        <f>Tabla_Sala[[#This Row],[Propina]]+Tabla_Sala[[#This Row],[Monto Total de la Cuenta]]</f>
        <v>206.31</v>
      </c>
      <c r="R443" t="str">
        <f t="shared" si="9"/>
        <v>Plato_8,  Plato_10</v>
      </c>
      <c r="S443" s="2" t="s">
        <v>43</v>
      </c>
      <c r="T443" s="2" t="s">
        <v>17</v>
      </c>
      <c r="U443" s="2" t="s">
        <v>69</v>
      </c>
      <c r="X443" t="str" cm="1">
        <f t="array" ref="X443">_xlfn.CONCAT(_xlfn._xlws.FILTER(Tabla_cocina[Nombre del Plato], Tabla_cocina[Numero de Orden]=Tabla_Sala[[#This Row],[Número de Orden]]), "")</f>
        <v>Plato_8Plato_10</v>
      </c>
      <c r="Y443" s="18" t="b">
        <f>IF(Tabla_Sala[[#This Row],[Tiempo de Degustacion]]&gt;0,TRUE,FALSE)</f>
        <v>1</v>
      </c>
    </row>
    <row r="444" spans="1:25" x14ac:dyDescent="0.3">
      <c r="A444" s="2">
        <v>442</v>
      </c>
      <c r="B444" s="2">
        <v>15</v>
      </c>
      <c r="C444" s="2" t="s">
        <v>487</v>
      </c>
      <c r="D444" s="4">
        <v>3</v>
      </c>
      <c r="E444" s="15">
        <f>Tabla_Sala[[#This Row],[Hora de Salida]]</f>
        <v>45021.137499999997</v>
      </c>
      <c r="F444" s="16">
        <v>45021.086111111108</v>
      </c>
      <c r="G444" s="16">
        <v>45021.137499999997</v>
      </c>
      <c r="H444" s="16">
        <f>IF(Tabla_Sala[[#This Row],[Estado de la Mesa]]="Ocupada",(Tabla_Sala[[#This Row],[Hora de Salida]]-Tabla_Sala[[#This Row],[Hora de Llegada]]) + 15/1440, Tabla_Sala[[#This Row],[Hora de Salida]]-Tabla_Sala[[#This Row],[Hora de Llegada]])</f>
        <v>6.1805555555717241E-2</v>
      </c>
      <c r="I444" s="16">
        <f>SUMIFS(Tabla_cocina[minutos preparacion],Tabla_cocina[Numero de Orden],Tabla_Sala[[#This Row],[Número de Orden]])</f>
        <v>9.0972222222222218E-2</v>
      </c>
      <c r="J444" s="16">
        <f>IF(Tabla_Sala[[#This Row],[Tiempo de Permanencia]]-Tabla_Sala[[#This Row],[Tiempo Preparacion]] &gt; 0, Tabla_Sala[[#This Row],[Tiempo de Permanencia]]-Tabla_Sala[[#This Row],[Tiempo Preparacion]], 0)</f>
        <v>0</v>
      </c>
      <c r="K444" s="2" t="s">
        <v>117</v>
      </c>
      <c r="L444" s="2" t="s">
        <v>54</v>
      </c>
      <c r="M444" s="2" t="s">
        <v>47</v>
      </c>
      <c r="N444" s="5">
        <v>21.07</v>
      </c>
      <c r="O444" s="2" t="s">
        <v>55</v>
      </c>
      <c r="P444" s="7">
        <f>SUMIFS(Tabla_cocina[Ganancia Bruta],Tabla_cocina[Numero de Orden],Tabla_Sala[[#This Row],[Número de Orden]])</f>
        <v>235</v>
      </c>
      <c r="Q444" s="7">
        <f>Tabla_Sala[[#This Row],[Propina]]+Tabla_Sala[[#This Row],[Monto Total de la Cuenta]]</f>
        <v>256.07</v>
      </c>
      <c r="R444" t="str">
        <f t="shared" si="9"/>
        <v>Plato_18,  Plato_1,  Plato_19</v>
      </c>
      <c r="S444" s="2" t="s">
        <v>61</v>
      </c>
      <c r="T444" s="2" t="s">
        <v>20</v>
      </c>
      <c r="U444" s="2" t="s">
        <v>71</v>
      </c>
      <c r="V444" s="2" t="s">
        <v>51</v>
      </c>
      <c r="X444" t="str" cm="1">
        <f t="array" ref="X444">_xlfn.CONCAT(_xlfn._xlws.FILTER(Tabla_cocina[Nombre del Plato], Tabla_cocina[Numero de Orden]=Tabla_Sala[[#This Row],[Número de Orden]]), "")</f>
        <v>Plato_18Plato_1Plato_19</v>
      </c>
      <c r="Y444" s="18" t="b">
        <f>IF(Tabla_Sala[[#This Row],[Tiempo de Degustacion]]&gt;0,TRUE,FALSE)</f>
        <v>0</v>
      </c>
    </row>
    <row r="445" spans="1:25" x14ac:dyDescent="0.3">
      <c r="A445" s="2">
        <v>443</v>
      </c>
      <c r="B445" s="2">
        <v>4</v>
      </c>
      <c r="C445" s="2" t="s">
        <v>474</v>
      </c>
      <c r="D445" s="4">
        <v>2</v>
      </c>
      <c r="E445" s="15">
        <f>Tabla_Sala[[#This Row],[Hora de Salida]]</f>
        <v>45021.134722222225</v>
      </c>
      <c r="F445" s="16">
        <v>45021.052083333336</v>
      </c>
      <c r="G445" s="16">
        <v>45021.134722222225</v>
      </c>
      <c r="H445" s="16">
        <f>IF(Tabla_Sala[[#This Row],[Estado de la Mesa]]="Ocupada",(Tabla_Sala[[#This Row],[Hora de Salida]]-Tabla_Sala[[#This Row],[Hora de Llegada]]) + 15/1440, Tabla_Sala[[#This Row],[Hora de Salida]]-Tabla_Sala[[#This Row],[Hora de Llegada]])</f>
        <v>8.2638888889050577E-2</v>
      </c>
      <c r="I445" s="16">
        <f>SUMIFS(Tabla_cocina[minutos preparacion],Tabla_cocina[Numero de Orden],Tabla_Sala[[#This Row],[Número de Orden]])</f>
        <v>0.10763888888888888</v>
      </c>
      <c r="J445" s="16">
        <f>IF(Tabla_Sala[[#This Row],[Tiempo de Permanencia]]-Tabla_Sala[[#This Row],[Tiempo Preparacion]] &gt; 0, Tabla_Sala[[#This Row],[Tiempo de Permanencia]]-Tabla_Sala[[#This Row],[Tiempo Preparacion]], 0)</f>
        <v>0</v>
      </c>
      <c r="K445" s="2" t="s">
        <v>113</v>
      </c>
      <c r="L445" s="2" t="s">
        <v>40</v>
      </c>
      <c r="M445" s="2" t="s">
        <v>41</v>
      </c>
      <c r="N445" s="5">
        <v>14.48</v>
      </c>
      <c r="O445" s="2" t="s">
        <v>48</v>
      </c>
      <c r="P445" s="7">
        <f>SUMIFS(Tabla_cocina[Ganancia Bruta],Tabla_cocina[Numero de Orden],Tabla_Sala[[#This Row],[Número de Orden]])</f>
        <v>217</v>
      </c>
      <c r="Q445" s="7">
        <f>Tabla_Sala[[#This Row],[Propina]]+Tabla_Sala[[#This Row],[Monto Total de la Cuenta]]</f>
        <v>231.48</v>
      </c>
      <c r="R445" t="str">
        <f t="shared" si="9"/>
        <v>Plato_14,  Plato_15,  Plato_10,  Plato_16</v>
      </c>
      <c r="S445" s="2" t="s">
        <v>56</v>
      </c>
      <c r="T445" s="2" t="s">
        <v>22</v>
      </c>
      <c r="U445" s="2" t="s">
        <v>73</v>
      </c>
      <c r="V445" s="2" t="s">
        <v>69</v>
      </c>
      <c r="W445" s="2" t="s">
        <v>57</v>
      </c>
      <c r="X445" t="str" cm="1">
        <f t="array" ref="X445">_xlfn.CONCAT(_xlfn._xlws.FILTER(Tabla_cocina[Nombre del Plato], Tabla_cocina[Numero de Orden]=Tabla_Sala[[#This Row],[Número de Orden]]), "")</f>
        <v>Plato_14Plato_15Plato_10Plato_16</v>
      </c>
      <c r="Y445" s="18" t="b">
        <f>IF(Tabla_Sala[[#This Row],[Tiempo de Degustacion]]&gt;0,TRUE,FALSE)</f>
        <v>0</v>
      </c>
    </row>
    <row r="446" spans="1:25" x14ac:dyDescent="0.3">
      <c r="A446" s="2">
        <v>444</v>
      </c>
      <c r="B446" s="2">
        <v>8</v>
      </c>
      <c r="C446" s="2" t="s">
        <v>163</v>
      </c>
      <c r="D446" s="4">
        <v>5</v>
      </c>
      <c r="E446" s="15">
        <f>Tabla_Sala[[#This Row],[Hora de Salida]]</f>
        <v>45021.255555555559</v>
      </c>
      <c r="F446" s="16">
        <v>45021.140972222223</v>
      </c>
      <c r="G446" s="16">
        <v>45021.255555555559</v>
      </c>
      <c r="H446" s="16">
        <f>IF(Tabla_Sala[[#This Row],[Estado de la Mesa]]="Ocupada",(Tabla_Sala[[#This Row],[Hora de Salida]]-Tabla_Sala[[#This Row],[Hora de Llegada]]) + 15/1440, Tabla_Sala[[#This Row],[Hora de Salida]]-Tabla_Sala[[#This Row],[Hora de Llegada]])</f>
        <v>0.11458333333575865</v>
      </c>
      <c r="I446" s="16">
        <f>SUMIFS(Tabla_cocina[minutos preparacion],Tabla_cocina[Numero de Orden],Tabla_Sala[[#This Row],[Número de Orden]])</f>
        <v>5.6249999999999994E-2</v>
      </c>
      <c r="J446" s="16">
        <f>IF(Tabla_Sala[[#This Row],[Tiempo de Permanencia]]-Tabla_Sala[[#This Row],[Tiempo Preparacion]] &gt; 0, Tabla_Sala[[#This Row],[Tiempo de Permanencia]]-Tabla_Sala[[#This Row],[Tiempo Preparacion]], 0)</f>
        <v>5.8333333335758658E-2</v>
      </c>
      <c r="K446" s="2" t="s">
        <v>111</v>
      </c>
      <c r="L446" s="2" t="s">
        <v>40</v>
      </c>
      <c r="M446" s="2" t="s">
        <v>47</v>
      </c>
      <c r="N446" s="5">
        <v>25.26</v>
      </c>
      <c r="O446" s="2" t="s">
        <v>48</v>
      </c>
      <c r="P446" s="7">
        <f>SUMIFS(Tabla_cocina[Ganancia Bruta],Tabla_cocina[Numero de Orden],Tabla_Sala[[#This Row],[Número de Orden]])</f>
        <v>95</v>
      </c>
      <c r="Q446" s="7">
        <f>Tabla_Sala[[#This Row],[Propina]]+Tabla_Sala[[#This Row],[Monto Total de la Cuenta]]</f>
        <v>120.26</v>
      </c>
      <c r="R446" t="str">
        <f t="shared" si="9"/>
        <v>Plato_14,  Plato_7</v>
      </c>
      <c r="S446" s="2" t="s">
        <v>76</v>
      </c>
      <c r="T446" s="2" t="s">
        <v>22</v>
      </c>
      <c r="U446" s="2" t="s">
        <v>59</v>
      </c>
      <c r="X446" t="str" cm="1">
        <f t="array" ref="X446">_xlfn.CONCAT(_xlfn._xlws.FILTER(Tabla_cocina[Nombre del Plato], Tabla_cocina[Numero de Orden]=Tabla_Sala[[#This Row],[Número de Orden]]), "")</f>
        <v>Plato_14Plato_7</v>
      </c>
      <c r="Y446" s="18" t="b">
        <f>IF(Tabla_Sala[[#This Row],[Tiempo de Degustacion]]&gt;0,TRUE,FALSE)</f>
        <v>1</v>
      </c>
    </row>
    <row r="447" spans="1:25" x14ac:dyDescent="0.3">
      <c r="A447" s="2">
        <v>445</v>
      </c>
      <c r="B447" s="2">
        <v>6</v>
      </c>
      <c r="C447" s="2" t="s">
        <v>488</v>
      </c>
      <c r="D447" s="4">
        <v>5</v>
      </c>
      <c r="E447" s="15">
        <f>Tabla_Sala[[#This Row],[Hora de Salida]]</f>
        <v>45021.131249999999</v>
      </c>
      <c r="F447" s="16">
        <v>45021.042361111111</v>
      </c>
      <c r="G447" s="16">
        <v>45021.131249999999</v>
      </c>
      <c r="H447" s="16">
        <f>IF(Tabla_Sala[[#This Row],[Estado de la Mesa]]="Ocupada",(Tabla_Sala[[#This Row],[Hora de Salida]]-Tabla_Sala[[#This Row],[Hora de Llegada]]) + 15/1440, Tabla_Sala[[#This Row],[Hora de Salida]]-Tabla_Sala[[#This Row],[Hora de Llegada]])</f>
        <v>8.8888888887595385E-2</v>
      </c>
      <c r="I447" s="16">
        <f>SUMIFS(Tabla_cocina[minutos preparacion],Tabla_cocina[Numero de Orden],Tabla_Sala[[#This Row],[Número de Orden]])</f>
        <v>1.8055555555555554E-2</v>
      </c>
      <c r="J447" s="16">
        <f>IF(Tabla_Sala[[#This Row],[Tiempo de Permanencia]]-Tabla_Sala[[#This Row],[Tiempo Preparacion]] &gt; 0, Tabla_Sala[[#This Row],[Tiempo de Permanencia]]-Tabla_Sala[[#This Row],[Tiempo Preparacion]], 0)</f>
        <v>7.0833333332039838E-2</v>
      </c>
      <c r="K447" s="2" t="s">
        <v>111</v>
      </c>
      <c r="L447" s="2" t="s">
        <v>44</v>
      </c>
      <c r="M447" s="2" t="s">
        <v>47</v>
      </c>
      <c r="N447" s="5">
        <v>14.28</v>
      </c>
      <c r="O447" s="2" t="s">
        <v>48</v>
      </c>
      <c r="P447" s="7">
        <f>SUMIFS(Tabla_cocina[Ganancia Bruta],Tabla_cocina[Numero de Orden],Tabla_Sala[[#This Row],[Número de Orden]])</f>
        <v>81</v>
      </c>
      <c r="Q447" s="7">
        <f>Tabla_Sala[[#This Row],[Propina]]+Tabla_Sala[[#This Row],[Monto Total de la Cuenta]]</f>
        <v>95.28</v>
      </c>
      <c r="R447" t="str">
        <f t="shared" si="9"/>
        <v>Plato_6</v>
      </c>
      <c r="S447" s="2" t="s">
        <v>52</v>
      </c>
      <c r="T447" s="2" t="s">
        <v>10</v>
      </c>
      <c r="U447" s="2"/>
      <c r="X447" t="str" cm="1">
        <f t="array" ref="X447">_xlfn.CONCAT(_xlfn._xlws.FILTER(Tabla_cocina[Nombre del Plato], Tabla_cocina[Numero de Orden]=Tabla_Sala[[#This Row],[Número de Orden]]), "")</f>
        <v>Plato_6</v>
      </c>
      <c r="Y447" s="18" t="b">
        <f>IF(Tabla_Sala[[#This Row],[Tiempo de Degustacion]]&gt;0,TRUE,FALSE)</f>
        <v>1</v>
      </c>
    </row>
    <row r="448" spans="1:25" x14ac:dyDescent="0.3">
      <c r="A448" s="2">
        <v>446</v>
      </c>
      <c r="B448" s="2">
        <v>12</v>
      </c>
      <c r="C448" s="2" t="s">
        <v>151</v>
      </c>
      <c r="D448" s="4">
        <v>2</v>
      </c>
      <c r="E448" s="15">
        <f>Tabla_Sala[[#This Row],[Hora de Salida]]</f>
        <v>45021.259027777778</v>
      </c>
      <c r="F448" s="16">
        <v>45021.116666666669</v>
      </c>
      <c r="G448" s="16">
        <v>45021.259027777778</v>
      </c>
      <c r="H448" s="16">
        <f>IF(Tabla_Sala[[#This Row],[Estado de la Mesa]]="Ocupada",(Tabla_Sala[[#This Row],[Hora de Salida]]-Tabla_Sala[[#This Row],[Hora de Llegada]]) + 15/1440, Tabla_Sala[[#This Row],[Hora de Salida]]-Tabla_Sala[[#This Row],[Hora de Llegada]])</f>
        <v>0.14236111110949423</v>
      </c>
      <c r="I448" s="16">
        <f>SUMIFS(Tabla_cocina[minutos preparacion],Tabla_cocina[Numero de Orden],Tabla_Sala[[#This Row],[Número de Orden]])</f>
        <v>5.5555555555555558E-3</v>
      </c>
      <c r="J448" s="16">
        <f>IF(Tabla_Sala[[#This Row],[Tiempo de Permanencia]]-Tabla_Sala[[#This Row],[Tiempo Preparacion]] &gt; 0, Tabla_Sala[[#This Row],[Tiempo de Permanencia]]-Tabla_Sala[[#This Row],[Tiempo Preparacion]], 0)</f>
        <v>0.13680555555393867</v>
      </c>
      <c r="K448" s="2" t="s">
        <v>111</v>
      </c>
      <c r="L448" s="2" t="s">
        <v>40</v>
      </c>
      <c r="M448" s="2" t="s">
        <v>47</v>
      </c>
      <c r="N448" s="5">
        <v>35.24</v>
      </c>
      <c r="O448" s="2" t="s">
        <v>48</v>
      </c>
      <c r="P448" s="7">
        <f>SUMIFS(Tabla_cocina[Ganancia Bruta],Tabla_cocina[Numero de Orden],Tabla_Sala[[#This Row],[Número de Orden]])</f>
        <v>21</v>
      </c>
      <c r="Q448" s="7">
        <f>Tabla_Sala[[#This Row],[Propina]]+Tabla_Sala[[#This Row],[Monto Total de la Cuenta]]</f>
        <v>56.24</v>
      </c>
      <c r="R448" t="str">
        <f t="shared" si="9"/>
        <v>Plato_13</v>
      </c>
      <c r="S448" s="2" t="s">
        <v>66</v>
      </c>
      <c r="T448" s="2" t="s">
        <v>23</v>
      </c>
      <c r="U448" s="2"/>
      <c r="X448" t="str" cm="1">
        <f t="array" ref="X448">_xlfn.CONCAT(_xlfn._xlws.FILTER(Tabla_cocina[Nombre del Plato], Tabla_cocina[Numero de Orden]=Tabla_Sala[[#This Row],[Número de Orden]]), "")</f>
        <v>Plato_13</v>
      </c>
      <c r="Y448" s="18" t="b">
        <f>IF(Tabla_Sala[[#This Row],[Tiempo de Degustacion]]&gt;0,TRUE,FALSE)</f>
        <v>1</v>
      </c>
    </row>
    <row r="449" spans="1:25" x14ac:dyDescent="0.3">
      <c r="A449" s="2">
        <v>447</v>
      </c>
      <c r="B449" s="2">
        <v>8</v>
      </c>
      <c r="C449" s="2" t="s">
        <v>489</v>
      </c>
      <c r="D449" s="4">
        <v>2</v>
      </c>
      <c r="E449" s="15">
        <f>Tabla_Sala[[#This Row],[Hora de Salida]]</f>
        <v>45021.308333333334</v>
      </c>
      <c r="F449" s="16">
        <v>45021.161805555559</v>
      </c>
      <c r="G449" s="16">
        <v>45021.308333333334</v>
      </c>
      <c r="H449" s="16">
        <f>IF(Tabla_Sala[[#This Row],[Estado de la Mesa]]="Ocupada",(Tabla_Sala[[#This Row],[Hora de Salida]]-Tabla_Sala[[#This Row],[Hora de Llegada]]) + 15/1440, Tabla_Sala[[#This Row],[Hora de Salida]]-Tabla_Sala[[#This Row],[Hora de Llegada]])</f>
        <v>0.14652777777519077</v>
      </c>
      <c r="I449" s="16">
        <f>SUMIFS(Tabla_cocina[minutos preparacion],Tabla_cocina[Numero de Orden],Tabla_Sala[[#This Row],[Número de Orden]])</f>
        <v>5.9722222222222218E-2</v>
      </c>
      <c r="J449" s="16">
        <f>IF(Tabla_Sala[[#This Row],[Tiempo de Permanencia]]-Tabla_Sala[[#This Row],[Tiempo Preparacion]] &gt; 0, Tabla_Sala[[#This Row],[Tiempo de Permanencia]]-Tabla_Sala[[#This Row],[Tiempo Preparacion]], 0)</f>
        <v>8.6805555552968552E-2</v>
      </c>
      <c r="K449" s="2" t="s">
        <v>117</v>
      </c>
      <c r="L449" s="2" t="s">
        <v>54</v>
      </c>
      <c r="M449" s="2" t="s">
        <v>47</v>
      </c>
      <c r="N449" s="5">
        <v>28.68</v>
      </c>
      <c r="O449" s="2" t="s">
        <v>48</v>
      </c>
      <c r="P449" s="7">
        <f>SUMIFS(Tabla_cocina[Ganancia Bruta],Tabla_cocina[Numero de Orden],Tabla_Sala[[#This Row],[Número de Orden]])</f>
        <v>181</v>
      </c>
      <c r="Q449" s="7">
        <f>Tabla_Sala[[#This Row],[Propina]]+Tabla_Sala[[#This Row],[Monto Total de la Cuenta]]</f>
        <v>209.68</v>
      </c>
      <c r="R449" t="str">
        <f t="shared" si="9"/>
        <v>Plato_3,  Plato_12,  Plato_16</v>
      </c>
      <c r="S449" s="2" t="s">
        <v>43</v>
      </c>
      <c r="T449" s="2" t="s">
        <v>21</v>
      </c>
      <c r="U449" s="2" t="s">
        <v>60</v>
      </c>
      <c r="V449" s="2" t="s">
        <v>57</v>
      </c>
      <c r="X449" t="str" cm="1">
        <f t="array" ref="X449">_xlfn.CONCAT(_xlfn._xlws.FILTER(Tabla_cocina[Nombre del Plato], Tabla_cocina[Numero de Orden]=Tabla_Sala[[#This Row],[Número de Orden]]), "")</f>
        <v>Plato_3Plato_12Plato_16</v>
      </c>
      <c r="Y449" s="18" t="b">
        <f>IF(Tabla_Sala[[#This Row],[Tiempo de Degustacion]]&gt;0,TRUE,FALSE)</f>
        <v>1</v>
      </c>
    </row>
    <row r="450" spans="1:25" x14ac:dyDescent="0.3">
      <c r="A450" s="2">
        <v>448</v>
      </c>
      <c r="B450" s="2">
        <v>4</v>
      </c>
      <c r="C450" s="2" t="s">
        <v>404</v>
      </c>
      <c r="D450" s="4">
        <v>5</v>
      </c>
      <c r="E450" s="15">
        <f>Tabla_Sala[[#This Row],[Hora de Salida]]</f>
        <v>45021.149305555555</v>
      </c>
      <c r="F450" s="16">
        <v>45021.004861111112</v>
      </c>
      <c r="G450" s="16">
        <v>45021.149305555555</v>
      </c>
      <c r="H450" s="16">
        <f>IF(Tabla_Sala[[#This Row],[Estado de la Mesa]]="Ocupada",(Tabla_Sala[[#This Row],[Hora de Salida]]-Tabla_Sala[[#This Row],[Hora de Llegada]]) + 15/1440, Tabla_Sala[[#This Row],[Hora de Salida]]-Tabla_Sala[[#This Row],[Hora de Llegada]])</f>
        <v>0.15486111110900916</v>
      </c>
      <c r="I450" s="16">
        <f>SUMIFS(Tabla_cocina[minutos preparacion],Tabla_cocina[Numero de Orden],Tabla_Sala[[#This Row],[Número de Orden]])</f>
        <v>4.583333333333333E-2</v>
      </c>
      <c r="J450" s="16">
        <f>IF(Tabla_Sala[[#This Row],[Tiempo de Permanencia]]-Tabla_Sala[[#This Row],[Tiempo Preparacion]] &gt; 0, Tabla_Sala[[#This Row],[Tiempo de Permanencia]]-Tabla_Sala[[#This Row],[Tiempo Preparacion]], 0)</f>
        <v>0.10902777777567582</v>
      </c>
      <c r="K450" s="2" t="s">
        <v>117</v>
      </c>
      <c r="L450" s="2" t="s">
        <v>54</v>
      </c>
      <c r="M450" s="2" t="s">
        <v>47</v>
      </c>
      <c r="N450" s="5">
        <v>35.68</v>
      </c>
      <c r="O450" s="2" t="s">
        <v>55</v>
      </c>
      <c r="P450" s="7">
        <f>SUMIFS(Tabla_cocina[Ganancia Bruta],Tabla_cocina[Numero de Orden],Tabla_Sala[[#This Row],[Número de Orden]])</f>
        <v>137</v>
      </c>
      <c r="Q450" s="7">
        <f>Tabla_Sala[[#This Row],[Propina]]+Tabla_Sala[[#This Row],[Monto Total de la Cuenta]]</f>
        <v>172.68</v>
      </c>
      <c r="R450" t="str">
        <f t="shared" si="9"/>
        <v>Plato_12,  Plato_11</v>
      </c>
      <c r="S450" s="2" t="s">
        <v>56</v>
      </c>
      <c r="T450" s="2" t="s">
        <v>16</v>
      </c>
      <c r="U450" s="2" t="s">
        <v>63</v>
      </c>
      <c r="X450" t="str" cm="1">
        <f t="array" ref="X450">_xlfn.CONCAT(_xlfn._xlws.FILTER(Tabla_cocina[Nombre del Plato], Tabla_cocina[Numero de Orden]=Tabla_Sala[[#This Row],[Número de Orden]]), "")</f>
        <v>Plato_12Plato_11</v>
      </c>
      <c r="Y450" s="18" t="b">
        <f>IF(Tabla_Sala[[#This Row],[Tiempo de Degustacion]]&gt;0,TRUE,FALSE)</f>
        <v>1</v>
      </c>
    </row>
    <row r="451" spans="1:25" x14ac:dyDescent="0.3">
      <c r="A451" s="2">
        <v>449</v>
      </c>
      <c r="B451" s="2">
        <v>3</v>
      </c>
      <c r="C451" s="2" t="s">
        <v>490</v>
      </c>
      <c r="D451" s="4">
        <v>3</v>
      </c>
      <c r="E451" s="15">
        <f>Tabla_Sala[[#This Row],[Hora de Salida]]</f>
        <v>45021.209722222222</v>
      </c>
      <c r="F451" s="16">
        <v>45021.142361111109</v>
      </c>
      <c r="G451" s="16">
        <v>45021.209722222222</v>
      </c>
      <c r="H451" s="16">
        <f>IF(Tabla_Sala[[#This Row],[Estado de la Mesa]]="Ocupada",(Tabla_Sala[[#This Row],[Hora de Salida]]-Tabla_Sala[[#This Row],[Hora de Llegada]]) + 15/1440, Tabla_Sala[[#This Row],[Hora de Salida]]-Tabla_Sala[[#This Row],[Hora de Llegada]])</f>
        <v>7.7777777779071286E-2</v>
      </c>
      <c r="I451" s="16">
        <f>SUMIFS(Tabla_cocina[minutos preparacion],Tabla_cocina[Numero de Orden],Tabla_Sala[[#This Row],[Número de Orden]])</f>
        <v>2.2916666666666665E-2</v>
      </c>
      <c r="J451" s="16">
        <f>IF(Tabla_Sala[[#This Row],[Tiempo de Permanencia]]-Tabla_Sala[[#This Row],[Tiempo Preparacion]] &gt; 0, Tabla_Sala[[#This Row],[Tiempo de Permanencia]]-Tabla_Sala[[#This Row],[Tiempo Preparacion]], 0)</f>
        <v>5.4861111112404617E-2</v>
      </c>
      <c r="K451" s="2" t="s">
        <v>109</v>
      </c>
      <c r="L451" s="2" t="s">
        <v>40</v>
      </c>
      <c r="M451" s="2" t="s">
        <v>45</v>
      </c>
      <c r="N451" s="5">
        <v>42.25</v>
      </c>
      <c r="O451" s="2" t="s">
        <v>55</v>
      </c>
      <c r="P451" s="7">
        <f>SUMIFS(Tabla_cocina[Ganancia Bruta],Tabla_cocina[Numero de Orden],Tabla_Sala[[#This Row],[Número de Orden]])</f>
        <v>64</v>
      </c>
      <c r="Q451" s="7">
        <f>Tabla_Sala[[#This Row],[Propina]]+Tabla_Sala[[#This Row],[Monto Total de la Cuenta]]</f>
        <v>106.25</v>
      </c>
      <c r="R451" t="str">
        <f t="shared" ref="R451:R514" si="10">_xlfn.TEXTJOIN(", ",TRUE,T451:W451)</f>
        <v>Plato_15</v>
      </c>
      <c r="S451" s="2" t="s">
        <v>49</v>
      </c>
      <c r="T451" s="2" t="s">
        <v>18</v>
      </c>
      <c r="U451" s="2"/>
      <c r="X451" t="str" cm="1">
        <f t="array" ref="X451">_xlfn.CONCAT(_xlfn._xlws.FILTER(Tabla_cocina[Nombre del Plato], Tabla_cocina[Numero de Orden]=Tabla_Sala[[#This Row],[Número de Orden]]), "")</f>
        <v>Plato_15</v>
      </c>
      <c r="Y451" s="18" t="b">
        <f>IF(Tabla_Sala[[#This Row],[Tiempo de Degustacion]]&gt;0,TRUE,FALSE)</f>
        <v>1</v>
      </c>
    </row>
    <row r="452" spans="1:25" x14ac:dyDescent="0.3">
      <c r="A452" s="2">
        <v>450</v>
      </c>
      <c r="B452" s="2">
        <v>9</v>
      </c>
      <c r="C452" s="2" t="s">
        <v>491</v>
      </c>
      <c r="D452" s="4">
        <v>6</v>
      </c>
      <c r="E452" s="15">
        <f>Tabla_Sala[[#This Row],[Hora de Salida]]</f>
        <v>45021.209027777775</v>
      </c>
      <c r="F452" s="16">
        <v>45021.160416666666</v>
      </c>
      <c r="G452" s="16">
        <v>45021.209027777775</v>
      </c>
      <c r="H452" s="16">
        <f>IF(Tabla_Sala[[#This Row],[Estado de la Mesa]]="Ocupada",(Tabla_Sala[[#This Row],[Hora de Salida]]-Tabla_Sala[[#This Row],[Hora de Llegada]]) + 15/1440, Tabla_Sala[[#This Row],[Hora de Salida]]-Tabla_Sala[[#This Row],[Hora de Llegada]])</f>
        <v>5.9027777776160896E-2</v>
      </c>
      <c r="I452" s="16">
        <f>SUMIFS(Tabla_cocina[minutos preparacion],Tabla_cocina[Numero de Orden],Tabla_Sala[[#This Row],[Número de Orden]])</f>
        <v>2.361111111111111E-2</v>
      </c>
      <c r="J452" s="16">
        <f>IF(Tabla_Sala[[#This Row],[Tiempo de Permanencia]]-Tabla_Sala[[#This Row],[Tiempo Preparacion]] &gt; 0, Tabla_Sala[[#This Row],[Tiempo de Permanencia]]-Tabla_Sala[[#This Row],[Tiempo Preparacion]], 0)</f>
        <v>3.5416666665049786E-2</v>
      </c>
      <c r="K452" s="2" t="s">
        <v>109</v>
      </c>
      <c r="L452" s="2" t="s">
        <v>40</v>
      </c>
      <c r="M452" s="2" t="s">
        <v>47</v>
      </c>
      <c r="N452" s="5">
        <v>48.9</v>
      </c>
      <c r="O452" s="2" t="s">
        <v>55</v>
      </c>
      <c r="P452" s="7">
        <f>SUMIFS(Tabla_cocina[Ganancia Bruta],Tabla_cocina[Numero de Orden],Tabla_Sala[[#This Row],[Número de Orden]])</f>
        <v>72</v>
      </c>
      <c r="Q452" s="7">
        <f>Tabla_Sala[[#This Row],[Propina]]+Tabla_Sala[[#This Row],[Monto Total de la Cuenta]]</f>
        <v>120.9</v>
      </c>
      <c r="R452" t="str">
        <f t="shared" si="10"/>
        <v>Plato_4,  Plato_19</v>
      </c>
      <c r="S452" s="2" t="s">
        <v>58</v>
      </c>
      <c r="T452" s="2" t="s">
        <v>24</v>
      </c>
      <c r="U452" s="2" t="s">
        <v>51</v>
      </c>
      <c r="X452" t="str" cm="1">
        <f t="array" ref="X452">_xlfn.CONCAT(_xlfn._xlws.FILTER(Tabla_cocina[Nombre del Plato], Tabla_cocina[Numero de Orden]=Tabla_Sala[[#This Row],[Número de Orden]]), "")</f>
        <v>Plato_4Plato_19</v>
      </c>
      <c r="Y452" s="18" t="b">
        <f>IF(Tabla_Sala[[#This Row],[Tiempo de Degustacion]]&gt;0,TRUE,FALSE)</f>
        <v>1</v>
      </c>
    </row>
    <row r="453" spans="1:25" x14ac:dyDescent="0.3">
      <c r="A453" s="2">
        <v>451</v>
      </c>
      <c r="B453" s="2">
        <v>3</v>
      </c>
      <c r="C453" s="2" t="s">
        <v>314</v>
      </c>
      <c r="D453" s="4">
        <v>1</v>
      </c>
      <c r="E453" s="15">
        <f>Tabla_Sala[[#This Row],[Hora de Salida]]</f>
        <v>45021.101388888892</v>
      </c>
      <c r="F453" s="16">
        <v>45021.053472222222</v>
      </c>
      <c r="G453" s="16">
        <v>45021.101388888892</v>
      </c>
      <c r="H453" s="16">
        <f>IF(Tabla_Sala[[#This Row],[Estado de la Mesa]]="Ocupada",(Tabla_Sala[[#This Row],[Hora de Salida]]-Tabla_Sala[[#This Row],[Hora de Llegada]]) + 15/1440, Tabla_Sala[[#This Row],[Hora de Salida]]-Tabla_Sala[[#This Row],[Hora de Llegada]])</f>
        <v>4.7916666670062114E-2</v>
      </c>
      <c r="I453" s="16">
        <f>SUMIFS(Tabla_cocina[minutos preparacion],Tabla_cocina[Numero de Orden],Tabla_Sala[[#This Row],[Número de Orden]])</f>
        <v>7.1527777777777773E-2</v>
      </c>
      <c r="J453" s="16">
        <f>IF(Tabla_Sala[[#This Row],[Tiempo de Permanencia]]-Tabla_Sala[[#This Row],[Tiempo Preparacion]] &gt; 0, Tabla_Sala[[#This Row],[Tiempo de Permanencia]]-Tabla_Sala[[#This Row],[Tiempo Preparacion]], 0)</f>
        <v>0</v>
      </c>
      <c r="K453" s="2" t="s">
        <v>115</v>
      </c>
      <c r="L453" s="2" t="s">
        <v>44</v>
      </c>
      <c r="M453" s="2" t="s">
        <v>47</v>
      </c>
      <c r="N453" s="5">
        <v>46.37</v>
      </c>
      <c r="O453" s="2" t="s">
        <v>48</v>
      </c>
      <c r="P453" s="7">
        <f>SUMIFS(Tabla_cocina[Ganancia Bruta],Tabla_cocina[Numero de Orden],Tabla_Sala[[#This Row],[Número de Orden]])</f>
        <v>92</v>
      </c>
      <c r="Q453" s="7">
        <f>Tabla_Sala[[#This Row],[Propina]]+Tabla_Sala[[#This Row],[Monto Total de la Cuenta]]</f>
        <v>138.37</v>
      </c>
      <c r="R453" t="str">
        <f t="shared" si="10"/>
        <v>Plato_8,  Plato_14,  Plato_18</v>
      </c>
      <c r="S453" s="2" t="s">
        <v>58</v>
      </c>
      <c r="T453" s="2" t="s">
        <v>17</v>
      </c>
      <c r="U453" s="2" t="s">
        <v>64</v>
      </c>
      <c r="V453" s="2" t="s">
        <v>74</v>
      </c>
      <c r="X453" t="str" cm="1">
        <f t="array" ref="X453">_xlfn.CONCAT(_xlfn._xlws.FILTER(Tabla_cocina[Nombre del Plato], Tabla_cocina[Numero de Orden]=Tabla_Sala[[#This Row],[Número de Orden]]), "")</f>
        <v>Plato_8Plato_14Plato_18</v>
      </c>
      <c r="Y453" s="18" t="b">
        <f>IF(Tabla_Sala[[#This Row],[Tiempo de Degustacion]]&gt;0,TRUE,FALSE)</f>
        <v>0</v>
      </c>
    </row>
    <row r="454" spans="1:25" x14ac:dyDescent="0.3">
      <c r="A454" s="2">
        <v>452</v>
      </c>
      <c r="B454" s="2">
        <v>9</v>
      </c>
      <c r="C454" s="2" t="s">
        <v>492</v>
      </c>
      <c r="D454" s="4">
        <v>1</v>
      </c>
      <c r="E454" s="15">
        <f>Tabla_Sala[[#This Row],[Hora de Salida]]</f>
        <v>45021.22152777778</v>
      </c>
      <c r="F454" s="16">
        <v>45021.120138888888</v>
      </c>
      <c r="G454" s="16">
        <v>45021.22152777778</v>
      </c>
      <c r="H454" s="16">
        <f>IF(Tabla_Sala[[#This Row],[Estado de la Mesa]]="Ocupada",(Tabla_Sala[[#This Row],[Hora de Salida]]-Tabla_Sala[[#This Row],[Hora de Llegada]]) + 15/1440, Tabla_Sala[[#This Row],[Hora de Salida]]-Tabla_Sala[[#This Row],[Hora de Llegada]])</f>
        <v>0.10138888889196096</v>
      </c>
      <c r="I454" s="16">
        <f>SUMIFS(Tabla_cocina[minutos preparacion],Tabla_cocina[Numero de Orden],Tabla_Sala[[#This Row],[Número de Orden]])</f>
        <v>8.5416666666666669E-2</v>
      </c>
      <c r="J454" s="16">
        <f>IF(Tabla_Sala[[#This Row],[Tiempo de Permanencia]]-Tabla_Sala[[#This Row],[Tiempo Preparacion]] &gt; 0, Tabla_Sala[[#This Row],[Tiempo de Permanencia]]-Tabla_Sala[[#This Row],[Tiempo Preparacion]], 0)</f>
        <v>1.5972222225294291E-2</v>
      </c>
      <c r="K454" s="2" t="s">
        <v>117</v>
      </c>
      <c r="L454" s="2" t="s">
        <v>40</v>
      </c>
      <c r="M454" s="2" t="s">
        <v>47</v>
      </c>
      <c r="N454" s="5">
        <v>43.48</v>
      </c>
      <c r="O454" s="2" t="s">
        <v>42</v>
      </c>
      <c r="P454" s="7">
        <f>SUMIFS(Tabla_cocina[Ganancia Bruta],Tabla_cocina[Numero de Orden],Tabla_Sala[[#This Row],[Número de Orden]])</f>
        <v>158</v>
      </c>
      <c r="Q454" s="7">
        <f>Tabla_Sala[[#This Row],[Propina]]+Tabla_Sala[[#This Row],[Monto Total de la Cuenta]]</f>
        <v>201.48</v>
      </c>
      <c r="R454" t="str">
        <f t="shared" si="10"/>
        <v>Plato_17,  Plato_5,  Plato_13</v>
      </c>
      <c r="S454" s="2" t="s">
        <v>61</v>
      </c>
      <c r="T454" s="2" t="s">
        <v>9</v>
      </c>
      <c r="U454" s="2" t="s">
        <v>78</v>
      </c>
      <c r="V454" s="2" t="s">
        <v>65</v>
      </c>
      <c r="X454" t="str" cm="1">
        <f t="array" ref="X454">_xlfn.CONCAT(_xlfn._xlws.FILTER(Tabla_cocina[Nombre del Plato], Tabla_cocina[Numero de Orden]=Tabla_Sala[[#This Row],[Número de Orden]]), "")</f>
        <v>Plato_17Plato_5Plato_13</v>
      </c>
      <c r="Y454" s="18" t="b">
        <f>IF(Tabla_Sala[[#This Row],[Tiempo de Degustacion]]&gt;0,TRUE,FALSE)</f>
        <v>1</v>
      </c>
    </row>
    <row r="455" spans="1:25" x14ac:dyDescent="0.3">
      <c r="A455" s="2">
        <v>453</v>
      </c>
      <c r="B455" s="2">
        <v>6</v>
      </c>
      <c r="C455" s="2" t="s">
        <v>493</v>
      </c>
      <c r="D455" s="4">
        <v>1</v>
      </c>
      <c r="E455" s="15">
        <f>Tabla_Sala[[#This Row],[Hora de Salida]]</f>
        <v>45021.213194444441</v>
      </c>
      <c r="F455" s="16">
        <v>45021.154166666667</v>
      </c>
      <c r="G455" s="16">
        <v>45021.213194444441</v>
      </c>
      <c r="H455" s="16">
        <f>IF(Tabla_Sala[[#This Row],[Estado de la Mesa]]="Ocupada",(Tabla_Sala[[#This Row],[Hora de Salida]]-Tabla_Sala[[#This Row],[Hora de Llegada]]) + 15/1440, Tabla_Sala[[#This Row],[Hora de Salida]]-Tabla_Sala[[#This Row],[Hora de Llegada]])</f>
        <v>5.9027777773735579E-2</v>
      </c>
      <c r="I455" s="16">
        <f>SUMIFS(Tabla_cocina[minutos preparacion],Tabla_cocina[Numero de Orden],Tabla_Sala[[#This Row],[Número de Orden]])</f>
        <v>6.9444444444444448E-2</v>
      </c>
      <c r="J455" s="16">
        <f>IF(Tabla_Sala[[#This Row],[Tiempo de Permanencia]]-Tabla_Sala[[#This Row],[Tiempo Preparacion]] &gt; 0, Tabla_Sala[[#This Row],[Tiempo de Permanencia]]-Tabla_Sala[[#This Row],[Tiempo Preparacion]], 0)</f>
        <v>0</v>
      </c>
      <c r="K455" s="2" t="s">
        <v>113</v>
      </c>
      <c r="L455" s="2" t="s">
        <v>44</v>
      </c>
      <c r="M455" s="2" t="s">
        <v>47</v>
      </c>
      <c r="N455" s="5">
        <v>36.83</v>
      </c>
      <c r="O455" s="2" t="s">
        <v>48</v>
      </c>
      <c r="P455" s="7">
        <f>SUMIFS(Tabla_cocina[Ganancia Bruta],Tabla_cocina[Numero de Orden],Tabla_Sala[[#This Row],[Número de Orden]])</f>
        <v>130</v>
      </c>
      <c r="Q455" s="7">
        <f>Tabla_Sala[[#This Row],[Propina]]+Tabla_Sala[[#This Row],[Monto Total de la Cuenta]]</f>
        <v>166.82999999999998</v>
      </c>
      <c r="R455" t="str">
        <f t="shared" si="10"/>
        <v>Plato_18,  Plato_15</v>
      </c>
      <c r="S455" s="2" t="s">
        <v>70</v>
      </c>
      <c r="T455" s="2" t="s">
        <v>20</v>
      </c>
      <c r="U455" s="2" t="s">
        <v>73</v>
      </c>
      <c r="X455" t="str" cm="1">
        <f t="array" ref="X455">_xlfn.CONCAT(_xlfn._xlws.FILTER(Tabla_cocina[Nombre del Plato], Tabla_cocina[Numero de Orden]=Tabla_Sala[[#This Row],[Número de Orden]]), "")</f>
        <v>Plato_18Plato_15</v>
      </c>
      <c r="Y455" s="18" t="b">
        <f>IF(Tabla_Sala[[#This Row],[Tiempo de Degustacion]]&gt;0,TRUE,FALSE)</f>
        <v>0</v>
      </c>
    </row>
    <row r="456" spans="1:25" x14ac:dyDescent="0.3">
      <c r="A456" s="2">
        <v>454</v>
      </c>
      <c r="B456" s="2">
        <v>1</v>
      </c>
      <c r="C456" s="2" t="s">
        <v>473</v>
      </c>
      <c r="D456" s="4">
        <v>3</v>
      </c>
      <c r="E456" s="15">
        <f>Tabla_Sala[[#This Row],[Hora de Salida]]</f>
        <v>45021.203472222223</v>
      </c>
      <c r="F456" s="16">
        <v>45021.143055555556</v>
      </c>
      <c r="G456" s="16">
        <v>45021.203472222223</v>
      </c>
      <c r="H456" s="16">
        <f>IF(Tabla_Sala[[#This Row],[Estado de la Mesa]]="Ocupada",(Tabla_Sala[[#This Row],[Hora de Salida]]-Tabla_Sala[[#This Row],[Hora de Llegada]]) + 15/1440, Tabla_Sala[[#This Row],[Hora de Salida]]-Tabla_Sala[[#This Row],[Hora de Llegada]])</f>
        <v>6.0416666667151731E-2</v>
      </c>
      <c r="I456" s="16">
        <f>SUMIFS(Tabla_cocina[minutos preparacion],Tabla_cocina[Numero de Orden],Tabla_Sala[[#This Row],[Número de Orden]])</f>
        <v>0.10625000000000001</v>
      </c>
      <c r="J456" s="16">
        <f>IF(Tabla_Sala[[#This Row],[Tiempo de Permanencia]]-Tabla_Sala[[#This Row],[Tiempo Preparacion]] &gt; 0, Tabla_Sala[[#This Row],[Tiempo de Permanencia]]-Tabla_Sala[[#This Row],[Tiempo Preparacion]], 0)</f>
        <v>0</v>
      </c>
      <c r="K456" s="2" t="s">
        <v>111</v>
      </c>
      <c r="L456" s="2" t="s">
        <v>40</v>
      </c>
      <c r="M456" s="2" t="s">
        <v>47</v>
      </c>
      <c r="N456" s="5">
        <v>39.619999999999997</v>
      </c>
      <c r="O456" s="2" t="s">
        <v>48</v>
      </c>
      <c r="P456" s="7">
        <f>SUMIFS(Tabla_cocina[Ganancia Bruta],Tabla_cocina[Numero de Orden],Tabla_Sala[[#This Row],[Número de Orden]])</f>
        <v>233</v>
      </c>
      <c r="Q456" s="7">
        <f>Tabla_Sala[[#This Row],[Propina]]+Tabla_Sala[[#This Row],[Monto Total de la Cuenta]]</f>
        <v>272.62</v>
      </c>
      <c r="R456" t="str">
        <f t="shared" si="10"/>
        <v>Plato_6,  Plato_12,  Plato_19,  Plato_1</v>
      </c>
      <c r="S456" s="2" t="s">
        <v>46</v>
      </c>
      <c r="T456" s="2" t="s">
        <v>10</v>
      </c>
      <c r="U456" s="2" t="s">
        <v>60</v>
      </c>
      <c r="V456" s="2" t="s">
        <v>51</v>
      </c>
      <c r="W456" s="2" t="s">
        <v>71</v>
      </c>
      <c r="X456" t="str" cm="1">
        <f t="array" ref="X456">_xlfn.CONCAT(_xlfn._xlws.FILTER(Tabla_cocina[Nombre del Plato], Tabla_cocina[Numero de Orden]=Tabla_Sala[[#This Row],[Número de Orden]]), "")</f>
        <v>Plato_6Plato_12Plato_19Plato_1</v>
      </c>
      <c r="Y456" s="18" t="b">
        <f>IF(Tabla_Sala[[#This Row],[Tiempo de Degustacion]]&gt;0,TRUE,FALSE)</f>
        <v>0</v>
      </c>
    </row>
    <row r="457" spans="1:25" x14ac:dyDescent="0.3">
      <c r="A457" s="2">
        <v>455</v>
      </c>
      <c r="B457" s="2">
        <v>12</v>
      </c>
      <c r="C457" s="2" t="s">
        <v>342</v>
      </c>
      <c r="D457" s="4">
        <v>6</v>
      </c>
      <c r="E457" s="15">
        <f>Tabla_Sala[[#This Row],[Hora de Salida]]</f>
        <v>45021.245833333334</v>
      </c>
      <c r="F457" s="16">
        <v>45021.165277777778</v>
      </c>
      <c r="G457" s="16">
        <v>45021.245833333334</v>
      </c>
      <c r="H457" s="16">
        <f>IF(Tabla_Sala[[#This Row],[Estado de la Mesa]]="Ocupada",(Tabla_Sala[[#This Row],[Hora de Salida]]-Tabla_Sala[[#This Row],[Hora de Llegada]]) + 15/1440, Tabla_Sala[[#This Row],[Hora de Salida]]-Tabla_Sala[[#This Row],[Hora de Llegada]])</f>
        <v>8.0555555556202307E-2</v>
      </c>
      <c r="I457" s="16">
        <f>SUMIFS(Tabla_cocina[minutos preparacion],Tabla_cocina[Numero de Orden],Tabla_Sala[[#This Row],[Número de Orden]])</f>
        <v>7.6388888888888886E-3</v>
      </c>
      <c r="J457" s="16">
        <f>IF(Tabla_Sala[[#This Row],[Tiempo de Permanencia]]-Tabla_Sala[[#This Row],[Tiempo Preparacion]] &gt; 0, Tabla_Sala[[#This Row],[Tiempo de Permanencia]]-Tabla_Sala[[#This Row],[Tiempo Preparacion]], 0)</f>
        <v>7.2916666667313418E-2</v>
      </c>
      <c r="K457" s="2" t="s">
        <v>115</v>
      </c>
      <c r="L457" s="2" t="s">
        <v>44</v>
      </c>
      <c r="M457" s="2" t="s">
        <v>41</v>
      </c>
      <c r="N457" s="5">
        <v>19.7</v>
      </c>
      <c r="O457" s="2" t="s">
        <v>42</v>
      </c>
      <c r="P457" s="7">
        <f>SUMIFS(Tabla_cocina[Ganancia Bruta],Tabla_cocina[Numero de Orden],Tabla_Sala[[#This Row],[Número de Orden]])</f>
        <v>48</v>
      </c>
      <c r="Q457" s="7">
        <f>Tabla_Sala[[#This Row],[Propina]]+Tabla_Sala[[#This Row],[Monto Total de la Cuenta]]</f>
        <v>67.7</v>
      </c>
      <c r="R457" t="str">
        <f t="shared" si="10"/>
        <v>Plato_7</v>
      </c>
      <c r="S457" s="2" t="s">
        <v>46</v>
      </c>
      <c r="T457" s="2" t="s">
        <v>5</v>
      </c>
      <c r="U457" s="2"/>
      <c r="X457" t="str" cm="1">
        <f t="array" ref="X457">_xlfn.CONCAT(_xlfn._xlws.FILTER(Tabla_cocina[Nombre del Plato], Tabla_cocina[Numero de Orden]=Tabla_Sala[[#This Row],[Número de Orden]]), "")</f>
        <v>Plato_7</v>
      </c>
      <c r="Y457" s="18" t="b">
        <f>IF(Tabla_Sala[[#This Row],[Tiempo de Degustacion]]&gt;0,TRUE,FALSE)</f>
        <v>1</v>
      </c>
    </row>
    <row r="458" spans="1:25" x14ac:dyDescent="0.3">
      <c r="A458" s="2">
        <v>456</v>
      </c>
      <c r="B458" s="2">
        <v>13</v>
      </c>
      <c r="C458" s="2" t="s">
        <v>494</v>
      </c>
      <c r="D458" s="4">
        <v>6</v>
      </c>
      <c r="E458" s="15">
        <f>Tabla_Sala[[#This Row],[Hora de Salida]]</f>
        <v>45021.21875</v>
      </c>
      <c r="F458" s="16">
        <v>45021.091666666667</v>
      </c>
      <c r="G458" s="16">
        <v>45021.21875</v>
      </c>
      <c r="H458" s="16">
        <f>IF(Tabla_Sala[[#This Row],[Estado de la Mesa]]="Ocupada",(Tabla_Sala[[#This Row],[Hora de Salida]]-Tabla_Sala[[#This Row],[Hora de Llegada]]) + 15/1440, Tabla_Sala[[#This Row],[Hora de Salida]]-Tabla_Sala[[#This Row],[Hora de Llegada]])</f>
        <v>0.12708333333284827</v>
      </c>
      <c r="I458" s="16">
        <f>SUMIFS(Tabla_cocina[minutos preparacion],Tabla_cocina[Numero de Orden],Tabla_Sala[[#This Row],[Número de Orden]])</f>
        <v>4.9305555555555561E-2</v>
      </c>
      <c r="J458" s="16">
        <f>IF(Tabla_Sala[[#This Row],[Tiempo de Permanencia]]-Tabla_Sala[[#This Row],[Tiempo Preparacion]] &gt; 0, Tabla_Sala[[#This Row],[Tiempo de Permanencia]]-Tabla_Sala[[#This Row],[Tiempo Preparacion]], 0)</f>
        <v>7.7777777777292709E-2</v>
      </c>
      <c r="K458" s="2" t="s">
        <v>117</v>
      </c>
      <c r="L458" s="2" t="s">
        <v>40</v>
      </c>
      <c r="M458" s="2" t="s">
        <v>47</v>
      </c>
      <c r="N458" s="5">
        <v>21.94</v>
      </c>
      <c r="O458" s="2" t="s">
        <v>48</v>
      </c>
      <c r="P458" s="7">
        <f>SUMIFS(Tabla_cocina[Ganancia Bruta],Tabla_cocina[Numero de Orden],Tabla_Sala[[#This Row],[Número de Orden]])</f>
        <v>148</v>
      </c>
      <c r="Q458" s="7">
        <f>Tabla_Sala[[#This Row],[Propina]]+Tabla_Sala[[#This Row],[Monto Total de la Cuenta]]</f>
        <v>169.94</v>
      </c>
      <c r="R458" t="str">
        <f t="shared" si="10"/>
        <v>Plato_20,  Plato_18</v>
      </c>
      <c r="S458" s="2" t="s">
        <v>76</v>
      </c>
      <c r="T458" s="2" t="s">
        <v>11</v>
      </c>
      <c r="U458" s="2" t="s">
        <v>74</v>
      </c>
      <c r="X458" t="str" cm="1">
        <f t="array" ref="X458">_xlfn.CONCAT(_xlfn._xlws.FILTER(Tabla_cocina[Nombre del Plato], Tabla_cocina[Numero de Orden]=Tabla_Sala[[#This Row],[Número de Orden]]), "")</f>
        <v>Plato_20Plato_18</v>
      </c>
      <c r="Y458" s="18" t="b">
        <f>IF(Tabla_Sala[[#This Row],[Tiempo de Degustacion]]&gt;0,TRUE,FALSE)</f>
        <v>1</v>
      </c>
    </row>
    <row r="459" spans="1:25" x14ac:dyDescent="0.3">
      <c r="A459" s="2">
        <v>457</v>
      </c>
      <c r="B459" s="2">
        <v>18</v>
      </c>
      <c r="C459" s="2" t="s">
        <v>495</v>
      </c>
      <c r="D459" s="4">
        <v>6</v>
      </c>
      <c r="E459" s="15">
        <f>Tabla_Sala[[#This Row],[Hora de Salida]]</f>
        <v>45021.313888888886</v>
      </c>
      <c r="F459" s="16">
        <v>45021.158333333333</v>
      </c>
      <c r="G459" s="16">
        <v>45021.313888888886</v>
      </c>
      <c r="H459" s="16">
        <f>IF(Tabla_Sala[[#This Row],[Estado de la Mesa]]="Ocupada",(Tabla_Sala[[#This Row],[Hora de Salida]]-Tabla_Sala[[#This Row],[Hora de Llegada]]) + 15/1440, Tabla_Sala[[#This Row],[Hora de Salida]]-Tabla_Sala[[#This Row],[Hora de Llegada]])</f>
        <v>0.15555555555329192</v>
      </c>
      <c r="I459" s="16">
        <f>SUMIFS(Tabla_cocina[minutos preparacion],Tabla_cocina[Numero de Orden],Tabla_Sala[[#This Row],[Número de Orden]])</f>
        <v>4.027777777777778E-2</v>
      </c>
      <c r="J459" s="16">
        <f>IF(Tabla_Sala[[#This Row],[Tiempo de Permanencia]]-Tabla_Sala[[#This Row],[Tiempo Preparacion]] &gt; 0, Tabla_Sala[[#This Row],[Tiempo de Permanencia]]-Tabla_Sala[[#This Row],[Tiempo Preparacion]], 0)</f>
        <v>0.11527777777551415</v>
      </c>
      <c r="K459" s="2" t="s">
        <v>113</v>
      </c>
      <c r="L459" s="2" t="s">
        <v>40</v>
      </c>
      <c r="M459" s="2" t="s">
        <v>45</v>
      </c>
      <c r="N459" s="5">
        <v>17.260000000000002</v>
      </c>
      <c r="O459" s="2" t="s">
        <v>42</v>
      </c>
      <c r="P459" s="7">
        <f>SUMIFS(Tabla_cocina[Ganancia Bruta],Tabla_cocina[Numero de Orden],Tabla_Sala[[#This Row],[Número de Orden]])</f>
        <v>137</v>
      </c>
      <c r="Q459" s="7">
        <f>Tabla_Sala[[#This Row],[Propina]]+Tabla_Sala[[#This Row],[Monto Total de la Cuenta]]</f>
        <v>154.26</v>
      </c>
      <c r="R459" t="str">
        <f t="shared" si="10"/>
        <v>Plato_11,  Plato_12</v>
      </c>
      <c r="S459" s="2" t="s">
        <v>58</v>
      </c>
      <c r="T459" s="2" t="s">
        <v>14</v>
      </c>
      <c r="U459" s="2" t="s">
        <v>60</v>
      </c>
      <c r="X459" t="str" cm="1">
        <f t="array" ref="X459">_xlfn.CONCAT(_xlfn._xlws.FILTER(Tabla_cocina[Nombre del Plato], Tabla_cocina[Numero de Orden]=Tabla_Sala[[#This Row],[Número de Orden]]), "")</f>
        <v>Plato_11Plato_12</v>
      </c>
      <c r="Y459" s="18" t="b">
        <f>IF(Tabla_Sala[[#This Row],[Tiempo de Degustacion]]&gt;0,TRUE,FALSE)</f>
        <v>1</v>
      </c>
    </row>
    <row r="460" spans="1:25" x14ac:dyDescent="0.3">
      <c r="A460" s="2">
        <v>458</v>
      </c>
      <c r="B460" s="2">
        <v>4</v>
      </c>
      <c r="C460" s="2" t="s">
        <v>496</v>
      </c>
      <c r="D460" s="4">
        <v>3</v>
      </c>
      <c r="E460" s="15">
        <f>Tabla_Sala[[#This Row],[Hora de Salida]]</f>
        <v>45021.181250000001</v>
      </c>
      <c r="F460" s="16">
        <v>45021.111805555556</v>
      </c>
      <c r="G460" s="16">
        <v>45021.181250000001</v>
      </c>
      <c r="H460" s="16">
        <f>IF(Tabla_Sala[[#This Row],[Estado de la Mesa]]="Ocupada",(Tabla_Sala[[#This Row],[Hora de Salida]]-Tabla_Sala[[#This Row],[Hora de Llegada]]) + 15/1440, Tabla_Sala[[#This Row],[Hora de Salida]]-Tabla_Sala[[#This Row],[Hora de Llegada]])</f>
        <v>7.9861111111919555E-2</v>
      </c>
      <c r="I460" s="16">
        <f>SUMIFS(Tabla_cocina[minutos preparacion],Tabla_cocina[Numero de Orden],Tabla_Sala[[#This Row],[Número de Orden]])</f>
        <v>6.1805555555555558E-2</v>
      </c>
      <c r="J460" s="16">
        <f>IF(Tabla_Sala[[#This Row],[Tiempo de Permanencia]]-Tabla_Sala[[#This Row],[Tiempo Preparacion]] &gt; 0, Tabla_Sala[[#This Row],[Tiempo de Permanencia]]-Tabla_Sala[[#This Row],[Tiempo Preparacion]], 0)</f>
        <v>1.8055555556363997E-2</v>
      </c>
      <c r="K460" s="2" t="s">
        <v>117</v>
      </c>
      <c r="L460" s="2" t="s">
        <v>40</v>
      </c>
      <c r="M460" s="2" t="s">
        <v>47</v>
      </c>
      <c r="N460" s="5">
        <v>15.21</v>
      </c>
      <c r="O460" s="2" t="s">
        <v>55</v>
      </c>
      <c r="P460" s="7">
        <f>SUMIFS(Tabla_cocina[Ganancia Bruta],Tabla_cocina[Numero de Orden],Tabla_Sala[[#This Row],[Número de Orden]])</f>
        <v>268</v>
      </c>
      <c r="Q460" s="7">
        <f>Tabla_Sala[[#This Row],[Propina]]+Tabla_Sala[[#This Row],[Monto Total de la Cuenta]]</f>
        <v>283.20999999999998</v>
      </c>
      <c r="R460" t="str">
        <f t="shared" si="10"/>
        <v>Plato_16,  Plato_18,  Plato_11,  Plato_5</v>
      </c>
      <c r="S460" s="2" t="s">
        <v>58</v>
      </c>
      <c r="T460" s="2" t="s">
        <v>15</v>
      </c>
      <c r="U460" s="2" t="s">
        <v>74</v>
      </c>
      <c r="V460" s="2" t="s">
        <v>63</v>
      </c>
      <c r="W460" s="2" t="s">
        <v>78</v>
      </c>
      <c r="X460" t="str" cm="1">
        <f t="array" ref="X460">_xlfn.CONCAT(_xlfn._xlws.FILTER(Tabla_cocina[Nombre del Plato], Tabla_cocina[Numero de Orden]=Tabla_Sala[[#This Row],[Número de Orden]]), "")</f>
        <v>Plato_16Plato_18Plato_11Plato_5</v>
      </c>
      <c r="Y460" s="18" t="b">
        <f>IF(Tabla_Sala[[#This Row],[Tiempo de Degustacion]]&gt;0,TRUE,FALSE)</f>
        <v>1</v>
      </c>
    </row>
    <row r="461" spans="1:25" x14ac:dyDescent="0.3">
      <c r="A461" s="2">
        <v>459</v>
      </c>
      <c r="B461" s="2">
        <v>20</v>
      </c>
      <c r="C461" s="2" t="s">
        <v>497</v>
      </c>
      <c r="D461" s="4">
        <v>1</v>
      </c>
      <c r="E461" s="15">
        <f>Tabla_Sala[[#This Row],[Hora de Salida]]</f>
        <v>45021.091666666667</v>
      </c>
      <c r="F461" s="16">
        <v>45021.01666666667</v>
      </c>
      <c r="G461" s="16">
        <v>45021.091666666667</v>
      </c>
      <c r="H461" s="16">
        <f>IF(Tabla_Sala[[#This Row],[Estado de la Mesa]]="Ocupada",(Tabla_Sala[[#This Row],[Hora de Salida]]-Tabla_Sala[[#This Row],[Hora de Llegada]]) + 15/1440, Tabla_Sala[[#This Row],[Hora de Salida]]-Tabla_Sala[[#This Row],[Hora de Llegada]])</f>
        <v>8.5416666663756288E-2</v>
      </c>
      <c r="I461" s="16">
        <f>SUMIFS(Tabla_cocina[minutos preparacion],Tabla_cocina[Numero de Orden],Tabla_Sala[[#This Row],[Número de Orden]])</f>
        <v>2.0833333333333332E-2</v>
      </c>
      <c r="J461" s="16">
        <f>IF(Tabla_Sala[[#This Row],[Tiempo de Permanencia]]-Tabla_Sala[[#This Row],[Tiempo Preparacion]] &gt; 0, Tabla_Sala[[#This Row],[Tiempo de Permanencia]]-Tabla_Sala[[#This Row],[Tiempo Preparacion]], 0)</f>
        <v>6.458333333042296E-2</v>
      </c>
      <c r="K461" s="2" t="s">
        <v>111</v>
      </c>
      <c r="L461" s="2" t="s">
        <v>40</v>
      </c>
      <c r="M461" s="2" t="s">
        <v>47</v>
      </c>
      <c r="N461" s="5">
        <v>32.770000000000003</v>
      </c>
      <c r="O461" s="2" t="s">
        <v>55</v>
      </c>
      <c r="P461" s="7">
        <f>SUMIFS(Tabla_cocina[Ganancia Bruta],Tabla_cocina[Numero de Orden],Tabla_Sala[[#This Row],[Número de Orden]])</f>
        <v>84</v>
      </c>
      <c r="Q461" s="7">
        <f>Tabla_Sala[[#This Row],[Propina]]+Tabla_Sala[[#This Row],[Monto Total de la Cuenta]]</f>
        <v>116.77000000000001</v>
      </c>
      <c r="R461" t="str">
        <f t="shared" si="10"/>
        <v>Plato_16</v>
      </c>
      <c r="S461" s="2" t="s">
        <v>76</v>
      </c>
      <c r="T461" s="2" t="s">
        <v>15</v>
      </c>
      <c r="U461" s="2"/>
      <c r="X461" t="str" cm="1">
        <f t="array" ref="X461">_xlfn.CONCAT(_xlfn._xlws.FILTER(Tabla_cocina[Nombre del Plato], Tabla_cocina[Numero de Orden]=Tabla_Sala[[#This Row],[Número de Orden]]), "")</f>
        <v>Plato_16</v>
      </c>
      <c r="Y461" s="18" t="b">
        <f>IF(Tabla_Sala[[#This Row],[Tiempo de Degustacion]]&gt;0,TRUE,FALSE)</f>
        <v>1</v>
      </c>
    </row>
    <row r="462" spans="1:25" x14ac:dyDescent="0.3">
      <c r="A462" s="2">
        <v>460</v>
      </c>
      <c r="B462" s="2">
        <v>19</v>
      </c>
      <c r="C462" s="2" t="s">
        <v>257</v>
      </c>
      <c r="D462" s="4">
        <v>6</v>
      </c>
      <c r="E462" s="15">
        <f>Tabla_Sala[[#This Row],[Hora de Salida]]</f>
        <v>45021.288888888892</v>
      </c>
      <c r="F462" s="16">
        <v>45021.143750000003</v>
      </c>
      <c r="G462" s="16">
        <v>45021.288888888892</v>
      </c>
      <c r="H462" s="16">
        <f>IF(Tabla_Sala[[#This Row],[Estado de la Mesa]]="Ocupada",(Tabla_Sala[[#This Row],[Hora de Salida]]-Tabla_Sala[[#This Row],[Hora de Llegada]]) + 15/1440, Tabla_Sala[[#This Row],[Hora de Salida]]-Tabla_Sala[[#This Row],[Hora de Llegada]])</f>
        <v>0.14513888888905058</v>
      </c>
      <c r="I462" s="16">
        <f>SUMIFS(Tabla_cocina[minutos preparacion],Tabla_cocina[Numero de Orden],Tabla_Sala[[#This Row],[Número de Orden]])</f>
        <v>8.611111111111111E-2</v>
      </c>
      <c r="J462" s="16">
        <f>IF(Tabla_Sala[[#This Row],[Tiempo de Permanencia]]-Tabla_Sala[[#This Row],[Tiempo Preparacion]] &gt; 0, Tabla_Sala[[#This Row],[Tiempo de Permanencia]]-Tabla_Sala[[#This Row],[Tiempo Preparacion]], 0)</f>
        <v>5.9027777777939466E-2</v>
      </c>
      <c r="K462" s="2" t="s">
        <v>117</v>
      </c>
      <c r="L462" s="2" t="s">
        <v>54</v>
      </c>
      <c r="M462" s="2" t="s">
        <v>47</v>
      </c>
      <c r="N462" s="5">
        <v>49.6</v>
      </c>
      <c r="O462" s="2" t="s">
        <v>48</v>
      </c>
      <c r="P462" s="7">
        <f>SUMIFS(Tabla_cocina[Ganancia Bruta],Tabla_cocina[Numero de Orden],Tabla_Sala[[#This Row],[Número de Orden]])</f>
        <v>176</v>
      </c>
      <c r="Q462" s="7">
        <f>Tabla_Sala[[#This Row],[Propina]]+Tabla_Sala[[#This Row],[Monto Total de la Cuenta]]</f>
        <v>225.6</v>
      </c>
      <c r="R462" t="str">
        <f t="shared" si="10"/>
        <v>Plato_16,  Plato_10,  Plato_1,  Plato_7</v>
      </c>
      <c r="S462" s="2" t="s">
        <v>66</v>
      </c>
      <c r="T462" s="2" t="s">
        <v>15</v>
      </c>
      <c r="U462" s="2" t="s">
        <v>69</v>
      </c>
      <c r="V462" s="2" t="s">
        <v>71</v>
      </c>
      <c r="W462" s="2" t="s">
        <v>59</v>
      </c>
      <c r="X462" t="str" cm="1">
        <f t="array" ref="X462">_xlfn.CONCAT(_xlfn._xlws.FILTER(Tabla_cocina[Nombre del Plato], Tabla_cocina[Numero de Orden]=Tabla_Sala[[#This Row],[Número de Orden]]), "")</f>
        <v>Plato_16Plato_10Plato_1Plato_7</v>
      </c>
      <c r="Y462" s="18" t="b">
        <f>IF(Tabla_Sala[[#This Row],[Tiempo de Degustacion]]&gt;0,TRUE,FALSE)</f>
        <v>1</v>
      </c>
    </row>
    <row r="463" spans="1:25" x14ac:dyDescent="0.3">
      <c r="A463" s="2">
        <v>461</v>
      </c>
      <c r="B463" s="2">
        <v>4</v>
      </c>
      <c r="C463" s="2" t="s">
        <v>498</v>
      </c>
      <c r="D463" s="4">
        <v>3</v>
      </c>
      <c r="E463" s="15">
        <f>Tabla_Sala[[#This Row],[Hora de Salida]]</f>
        <v>45021.246527777781</v>
      </c>
      <c r="F463" s="16">
        <v>45021.113194444442</v>
      </c>
      <c r="G463" s="16">
        <v>45021.246527777781</v>
      </c>
      <c r="H463" s="16">
        <f>IF(Tabla_Sala[[#This Row],[Estado de la Mesa]]="Ocupada",(Tabla_Sala[[#This Row],[Hora de Salida]]-Tabla_Sala[[#This Row],[Hora de Llegada]]) + 15/1440, Tabla_Sala[[#This Row],[Hora de Salida]]-Tabla_Sala[[#This Row],[Hora de Llegada]])</f>
        <v>0.13333333333866904</v>
      </c>
      <c r="I463" s="16">
        <f>SUMIFS(Tabla_cocina[minutos preparacion],Tabla_cocina[Numero de Orden],Tabla_Sala[[#This Row],[Número de Orden]])</f>
        <v>4.5833333333333337E-2</v>
      </c>
      <c r="J463" s="16">
        <f>IF(Tabla_Sala[[#This Row],[Tiempo de Permanencia]]-Tabla_Sala[[#This Row],[Tiempo Preparacion]] &gt; 0, Tabla_Sala[[#This Row],[Tiempo de Permanencia]]-Tabla_Sala[[#This Row],[Tiempo Preparacion]], 0)</f>
        <v>8.7500000005335699E-2</v>
      </c>
      <c r="K463" s="2" t="s">
        <v>115</v>
      </c>
      <c r="L463" s="2" t="s">
        <v>54</v>
      </c>
      <c r="M463" s="2" t="s">
        <v>45</v>
      </c>
      <c r="N463" s="5">
        <v>21.51</v>
      </c>
      <c r="O463" s="2" t="s">
        <v>48</v>
      </c>
      <c r="P463" s="7">
        <f>SUMIFS(Tabla_cocina[Ganancia Bruta],Tabla_cocina[Numero de Orden],Tabla_Sala[[#This Row],[Número de Orden]])</f>
        <v>99</v>
      </c>
      <c r="Q463" s="7">
        <f>Tabla_Sala[[#This Row],[Propina]]+Tabla_Sala[[#This Row],[Monto Total de la Cuenta]]</f>
        <v>120.51</v>
      </c>
      <c r="R463" t="str">
        <f t="shared" si="10"/>
        <v>Plato_8,  Plato_9</v>
      </c>
      <c r="S463" s="2" t="s">
        <v>53</v>
      </c>
      <c r="T463" s="2" t="s">
        <v>17</v>
      </c>
      <c r="U463" s="2" t="s">
        <v>75</v>
      </c>
      <c r="X463" t="str" cm="1">
        <f t="array" ref="X463">_xlfn.CONCAT(_xlfn._xlws.FILTER(Tabla_cocina[Nombre del Plato], Tabla_cocina[Numero de Orden]=Tabla_Sala[[#This Row],[Número de Orden]]), "")</f>
        <v>Plato_8Plato_9</v>
      </c>
      <c r="Y463" s="18" t="b">
        <f>IF(Tabla_Sala[[#This Row],[Tiempo de Degustacion]]&gt;0,TRUE,FALSE)</f>
        <v>1</v>
      </c>
    </row>
    <row r="464" spans="1:25" x14ac:dyDescent="0.3">
      <c r="A464" s="2">
        <v>462</v>
      </c>
      <c r="B464" s="2">
        <v>9</v>
      </c>
      <c r="C464" s="2" t="s">
        <v>144</v>
      </c>
      <c r="D464" s="4">
        <v>2</v>
      </c>
      <c r="E464" s="15">
        <f>Tabla_Sala[[#This Row],[Hora de Salida]]</f>
        <v>45021.185416666667</v>
      </c>
      <c r="F464" s="16">
        <v>45021.091666666667</v>
      </c>
      <c r="G464" s="16">
        <v>45021.185416666667</v>
      </c>
      <c r="H464" s="16">
        <f>IF(Tabla_Sala[[#This Row],[Estado de la Mesa]]="Ocupada",(Tabla_Sala[[#This Row],[Hora de Salida]]-Tabla_Sala[[#This Row],[Hora de Llegada]]) + 15/1440, Tabla_Sala[[#This Row],[Hora de Salida]]-Tabla_Sala[[#This Row],[Hora de Llegada]])</f>
        <v>9.375E-2</v>
      </c>
      <c r="I464" s="16">
        <f>SUMIFS(Tabla_cocina[minutos preparacion],Tabla_cocina[Numero de Orden],Tabla_Sala[[#This Row],[Número de Orden]])</f>
        <v>7.6388888888888886E-3</v>
      </c>
      <c r="J464" s="16">
        <f>IF(Tabla_Sala[[#This Row],[Tiempo de Permanencia]]-Tabla_Sala[[#This Row],[Tiempo Preparacion]] &gt; 0, Tabla_Sala[[#This Row],[Tiempo de Permanencia]]-Tabla_Sala[[#This Row],[Tiempo Preparacion]], 0)</f>
        <v>8.611111111111111E-2</v>
      </c>
      <c r="K464" s="2" t="s">
        <v>113</v>
      </c>
      <c r="L464" s="2" t="s">
        <v>40</v>
      </c>
      <c r="M464" s="2" t="s">
        <v>47</v>
      </c>
      <c r="N464" s="5">
        <v>21.17</v>
      </c>
      <c r="O464" s="2" t="s">
        <v>42</v>
      </c>
      <c r="P464" s="7">
        <f>SUMIFS(Tabla_cocina[Ganancia Bruta],Tabla_cocina[Numero de Orden],Tabla_Sala[[#This Row],[Número de Orden]])</f>
        <v>99</v>
      </c>
      <c r="Q464" s="7">
        <f>Tabla_Sala[[#This Row],[Propina]]+Tabla_Sala[[#This Row],[Monto Total de la Cuenta]]</f>
        <v>120.17</v>
      </c>
      <c r="R464" t="str">
        <f t="shared" si="10"/>
        <v>Plato_11</v>
      </c>
      <c r="S464" s="2" t="s">
        <v>43</v>
      </c>
      <c r="T464" s="2" t="s">
        <v>14</v>
      </c>
      <c r="U464" s="2"/>
      <c r="X464" t="str" cm="1">
        <f t="array" ref="X464">_xlfn.CONCAT(_xlfn._xlws.FILTER(Tabla_cocina[Nombre del Plato], Tabla_cocina[Numero de Orden]=Tabla_Sala[[#This Row],[Número de Orden]]), "")</f>
        <v>Plato_11</v>
      </c>
      <c r="Y464" s="18" t="b">
        <f>IF(Tabla_Sala[[#This Row],[Tiempo de Degustacion]]&gt;0,TRUE,FALSE)</f>
        <v>1</v>
      </c>
    </row>
    <row r="465" spans="1:25" x14ac:dyDescent="0.3">
      <c r="A465" s="2">
        <v>463</v>
      </c>
      <c r="B465" s="2">
        <v>7</v>
      </c>
      <c r="C465" s="2" t="s">
        <v>499</v>
      </c>
      <c r="D465" s="4">
        <v>2</v>
      </c>
      <c r="E465" s="15">
        <f>Tabla_Sala[[#This Row],[Hora de Salida]]</f>
        <v>45021.134027777778</v>
      </c>
      <c r="F465" s="16">
        <v>45021.036805555559</v>
      </c>
      <c r="G465" s="16">
        <v>45021.134027777778</v>
      </c>
      <c r="H465" s="16">
        <f>IF(Tabla_Sala[[#This Row],[Estado de la Mesa]]="Ocupada",(Tabla_Sala[[#This Row],[Hora de Salida]]-Tabla_Sala[[#This Row],[Hora de Llegada]]) + 15/1440, Tabla_Sala[[#This Row],[Hora de Salida]]-Tabla_Sala[[#This Row],[Hora de Llegada]])</f>
        <v>0.10763888888565513</v>
      </c>
      <c r="I465" s="16">
        <f>SUMIFS(Tabla_cocina[minutos preparacion],Tabla_cocina[Numero de Orden],Tabla_Sala[[#This Row],[Número de Orden]])</f>
        <v>9.7222222222222224E-3</v>
      </c>
      <c r="J465" s="16">
        <f>IF(Tabla_Sala[[#This Row],[Tiempo de Permanencia]]-Tabla_Sala[[#This Row],[Tiempo Preparacion]] &gt; 0, Tabla_Sala[[#This Row],[Tiempo de Permanencia]]-Tabla_Sala[[#This Row],[Tiempo Preparacion]], 0)</f>
        <v>9.7916666663432905E-2</v>
      </c>
      <c r="K465" s="2" t="s">
        <v>113</v>
      </c>
      <c r="L465" s="2" t="s">
        <v>40</v>
      </c>
      <c r="M465" s="2" t="s">
        <v>41</v>
      </c>
      <c r="N465" s="5">
        <v>17.07</v>
      </c>
      <c r="O465" s="2" t="s">
        <v>55</v>
      </c>
      <c r="P465" s="7">
        <f>SUMIFS(Tabla_cocina[Ganancia Bruta],Tabla_cocina[Numero de Orden],Tabla_Sala[[#This Row],[Número de Orden]])</f>
        <v>93</v>
      </c>
      <c r="Q465" s="7">
        <f>Tabla_Sala[[#This Row],[Propina]]+Tabla_Sala[[#This Row],[Monto Total de la Cuenta]]</f>
        <v>110.07</v>
      </c>
      <c r="R465" t="str">
        <f t="shared" si="10"/>
        <v>Plato_17</v>
      </c>
      <c r="S465" s="2" t="s">
        <v>52</v>
      </c>
      <c r="T465" s="2" t="s">
        <v>9</v>
      </c>
      <c r="U465" s="2"/>
      <c r="X465" t="str" cm="1">
        <f t="array" ref="X465">_xlfn.CONCAT(_xlfn._xlws.FILTER(Tabla_cocina[Nombre del Plato], Tabla_cocina[Numero de Orden]=Tabla_Sala[[#This Row],[Número de Orden]]), "")</f>
        <v>Plato_17</v>
      </c>
      <c r="Y465" s="18" t="b">
        <f>IF(Tabla_Sala[[#This Row],[Tiempo de Degustacion]]&gt;0,TRUE,FALSE)</f>
        <v>1</v>
      </c>
    </row>
    <row r="466" spans="1:25" x14ac:dyDescent="0.3">
      <c r="A466" s="2">
        <v>464</v>
      </c>
      <c r="B466" s="2">
        <v>16</v>
      </c>
      <c r="C466" s="2" t="s">
        <v>180</v>
      </c>
      <c r="D466" s="4">
        <v>1</v>
      </c>
      <c r="E466" s="15">
        <f>Tabla_Sala[[#This Row],[Hora de Salida]]</f>
        <v>45021.193749999999</v>
      </c>
      <c r="F466" s="16">
        <v>45021.056250000001</v>
      </c>
      <c r="G466" s="16">
        <v>45021.193749999999</v>
      </c>
      <c r="H466" s="16">
        <f>IF(Tabla_Sala[[#This Row],[Estado de la Mesa]]="Ocupada",(Tabla_Sala[[#This Row],[Hora de Salida]]-Tabla_Sala[[#This Row],[Hora de Llegada]]) + 15/1440, Tabla_Sala[[#This Row],[Hora de Salida]]-Tabla_Sala[[#This Row],[Hora de Llegada]])</f>
        <v>0.13749999999708962</v>
      </c>
      <c r="I466" s="16">
        <f>SUMIFS(Tabla_cocina[minutos preparacion],Tabla_cocina[Numero de Orden],Tabla_Sala[[#This Row],[Número de Orden]])</f>
        <v>5.8333333333333334E-2</v>
      </c>
      <c r="J466" s="16">
        <f>IF(Tabla_Sala[[#This Row],[Tiempo de Permanencia]]-Tabla_Sala[[#This Row],[Tiempo Preparacion]] &gt; 0, Tabla_Sala[[#This Row],[Tiempo de Permanencia]]-Tabla_Sala[[#This Row],[Tiempo Preparacion]], 0)</f>
        <v>7.9166666663756283E-2</v>
      </c>
      <c r="K466" s="2" t="s">
        <v>117</v>
      </c>
      <c r="L466" s="2" t="s">
        <v>40</v>
      </c>
      <c r="M466" s="2" t="s">
        <v>47</v>
      </c>
      <c r="N466" s="5">
        <v>48.5</v>
      </c>
      <c r="O466" s="2" t="s">
        <v>42</v>
      </c>
      <c r="P466" s="7">
        <f>SUMIFS(Tabla_cocina[Ganancia Bruta],Tabla_cocina[Numero de Orden],Tabla_Sala[[#This Row],[Número de Orden]])</f>
        <v>154</v>
      </c>
      <c r="Q466" s="7">
        <f>Tabla_Sala[[#This Row],[Propina]]+Tabla_Sala[[#This Row],[Monto Total de la Cuenta]]</f>
        <v>202.5</v>
      </c>
      <c r="R466" t="str">
        <f t="shared" si="10"/>
        <v>Plato_10,  Plato_6,  Plato_5</v>
      </c>
      <c r="S466" s="2" t="s">
        <v>70</v>
      </c>
      <c r="T466" s="2" t="s">
        <v>25</v>
      </c>
      <c r="U466" s="2" t="s">
        <v>77</v>
      </c>
      <c r="V466" s="2" t="s">
        <v>78</v>
      </c>
      <c r="X466" t="str" cm="1">
        <f t="array" ref="X466">_xlfn.CONCAT(_xlfn._xlws.FILTER(Tabla_cocina[Nombre del Plato], Tabla_cocina[Numero de Orden]=Tabla_Sala[[#This Row],[Número de Orden]]), "")</f>
        <v>Plato_10Plato_6Plato_5</v>
      </c>
      <c r="Y466" s="18" t="b">
        <f>IF(Tabla_Sala[[#This Row],[Tiempo de Degustacion]]&gt;0,TRUE,FALSE)</f>
        <v>1</v>
      </c>
    </row>
    <row r="467" spans="1:25" x14ac:dyDescent="0.3">
      <c r="A467" s="2">
        <v>465</v>
      </c>
      <c r="B467" s="2">
        <v>4</v>
      </c>
      <c r="C467" s="2" t="s">
        <v>500</v>
      </c>
      <c r="D467" s="4">
        <v>2</v>
      </c>
      <c r="E467" s="15">
        <f>Tabla_Sala[[#This Row],[Hora de Salida]]</f>
        <v>45021.151388888888</v>
      </c>
      <c r="F467" s="16">
        <v>45021.049305555556</v>
      </c>
      <c r="G467" s="16">
        <v>45021.151388888888</v>
      </c>
      <c r="H467" s="16">
        <f>IF(Tabla_Sala[[#This Row],[Estado de la Mesa]]="Ocupada",(Tabla_Sala[[#This Row],[Hora de Salida]]-Tabla_Sala[[#This Row],[Hora de Llegada]]) + 15/1440, Tabla_Sala[[#This Row],[Hora de Salida]]-Tabla_Sala[[#This Row],[Hora de Llegada]])</f>
        <v>0.11249999999805975</v>
      </c>
      <c r="I467" s="16">
        <f>SUMIFS(Tabla_cocina[minutos preparacion],Tabla_cocina[Numero de Orden],Tabla_Sala[[#This Row],[Número de Orden]])</f>
        <v>4.1666666666666664E-2</v>
      </c>
      <c r="J467" s="16">
        <f>IF(Tabla_Sala[[#This Row],[Tiempo de Permanencia]]-Tabla_Sala[[#This Row],[Tiempo Preparacion]] &gt; 0, Tabla_Sala[[#This Row],[Tiempo de Permanencia]]-Tabla_Sala[[#This Row],[Tiempo Preparacion]], 0)</f>
        <v>7.0833333331393078E-2</v>
      </c>
      <c r="K467" s="2" t="s">
        <v>111</v>
      </c>
      <c r="L467" s="2" t="s">
        <v>40</v>
      </c>
      <c r="M467" s="2" t="s">
        <v>47</v>
      </c>
      <c r="N467" s="5">
        <v>44.9</v>
      </c>
      <c r="O467" s="2" t="s">
        <v>55</v>
      </c>
      <c r="P467" s="7">
        <f>SUMIFS(Tabla_cocina[Ganancia Bruta],Tabla_cocina[Numero de Orden],Tabla_Sala[[#This Row],[Número de Orden]])</f>
        <v>121</v>
      </c>
      <c r="Q467" s="7">
        <f>Tabla_Sala[[#This Row],[Propina]]+Tabla_Sala[[#This Row],[Monto Total de la Cuenta]]</f>
        <v>165.9</v>
      </c>
      <c r="R467" t="str">
        <f t="shared" si="10"/>
        <v>Plato_1,  Plato_14</v>
      </c>
      <c r="S467" s="2" t="s">
        <v>61</v>
      </c>
      <c r="T467" s="2" t="s">
        <v>26</v>
      </c>
      <c r="U467" s="2" t="s">
        <v>64</v>
      </c>
      <c r="X467" t="str" cm="1">
        <f t="array" ref="X467">_xlfn.CONCAT(_xlfn._xlws.FILTER(Tabla_cocina[Nombre del Plato], Tabla_cocina[Numero de Orden]=Tabla_Sala[[#This Row],[Número de Orden]]), "")</f>
        <v>Plato_1Plato_14</v>
      </c>
      <c r="Y467" s="18" t="b">
        <f>IF(Tabla_Sala[[#This Row],[Tiempo de Degustacion]]&gt;0,TRUE,FALSE)</f>
        <v>1</v>
      </c>
    </row>
    <row r="468" spans="1:25" x14ac:dyDescent="0.3">
      <c r="A468" s="2">
        <v>466</v>
      </c>
      <c r="B468" s="2">
        <v>4</v>
      </c>
      <c r="C468" s="2" t="s">
        <v>501</v>
      </c>
      <c r="D468" s="4">
        <v>1</v>
      </c>
      <c r="E468" s="15">
        <f>Tabla_Sala[[#This Row],[Hora de Salida]]</f>
        <v>45021.180555555555</v>
      </c>
      <c r="F468" s="16">
        <v>45021.07916666667</v>
      </c>
      <c r="G468" s="16">
        <v>45021.180555555555</v>
      </c>
      <c r="H468" s="16">
        <f>IF(Tabla_Sala[[#This Row],[Estado de la Mesa]]="Ocupada",(Tabla_Sala[[#This Row],[Hora de Salida]]-Tabla_Sala[[#This Row],[Hora de Llegada]]) + 15/1440, Tabla_Sala[[#This Row],[Hora de Salida]]-Tabla_Sala[[#This Row],[Hora de Llegada]])</f>
        <v>0.101388888884685</v>
      </c>
      <c r="I468" s="16">
        <f>SUMIFS(Tabla_cocina[minutos preparacion],Tabla_cocina[Numero de Orden],Tabla_Sala[[#This Row],[Número de Orden]])</f>
        <v>0.10069444444444445</v>
      </c>
      <c r="J468" s="16">
        <f>IF(Tabla_Sala[[#This Row],[Tiempo de Permanencia]]-Tabla_Sala[[#This Row],[Tiempo Preparacion]] &gt; 0, Tabla_Sala[[#This Row],[Tiempo de Permanencia]]-Tabla_Sala[[#This Row],[Tiempo Preparacion]], 0)</f>
        <v>6.9444444024055474E-4</v>
      </c>
      <c r="K468" s="2" t="s">
        <v>111</v>
      </c>
      <c r="L468" s="2" t="s">
        <v>40</v>
      </c>
      <c r="M468" s="2" t="s">
        <v>47</v>
      </c>
      <c r="N468" s="5">
        <v>26.63</v>
      </c>
      <c r="O468" s="2" t="s">
        <v>48</v>
      </c>
      <c r="P468" s="7">
        <f>SUMIFS(Tabla_cocina[Ganancia Bruta],Tabla_cocina[Numero de Orden],Tabla_Sala[[#This Row],[Número de Orden]])</f>
        <v>140</v>
      </c>
      <c r="Q468" s="7">
        <f>Tabla_Sala[[#This Row],[Propina]]+Tabla_Sala[[#This Row],[Monto Total de la Cuenta]]</f>
        <v>166.63</v>
      </c>
      <c r="R468" t="str">
        <f t="shared" si="10"/>
        <v>Plato_5,  Plato_2,  Plato_16</v>
      </c>
      <c r="S468" s="2" t="s">
        <v>58</v>
      </c>
      <c r="T468" s="2" t="s">
        <v>19</v>
      </c>
      <c r="U468" s="2" t="s">
        <v>79</v>
      </c>
      <c r="V468" s="2" t="s">
        <v>57</v>
      </c>
      <c r="X468" t="str" cm="1">
        <f t="array" ref="X468">_xlfn.CONCAT(_xlfn._xlws.FILTER(Tabla_cocina[Nombre del Plato], Tabla_cocina[Numero de Orden]=Tabla_Sala[[#This Row],[Número de Orden]]), "")</f>
        <v>Plato_5Plato_2Plato_16</v>
      </c>
      <c r="Y468" s="18" t="b">
        <f>IF(Tabla_Sala[[#This Row],[Tiempo de Degustacion]]&gt;0,TRUE,FALSE)</f>
        <v>1</v>
      </c>
    </row>
    <row r="469" spans="1:25" x14ac:dyDescent="0.3">
      <c r="A469" s="2">
        <v>467</v>
      </c>
      <c r="B469" s="2">
        <v>15</v>
      </c>
      <c r="C469" s="2" t="s">
        <v>502</v>
      </c>
      <c r="D469" s="4">
        <v>3</v>
      </c>
      <c r="E469" s="15">
        <f>Tabla_Sala[[#This Row],[Hora de Salida]]</f>
        <v>45021.176388888889</v>
      </c>
      <c r="F469" s="16">
        <v>45021.112500000003</v>
      </c>
      <c r="G469" s="16">
        <v>45021.176388888889</v>
      </c>
      <c r="H469" s="16">
        <f>IF(Tabla_Sala[[#This Row],[Estado de la Mesa]]="Ocupada",(Tabla_Sala[[#This Row],[Hora de Salida]]-Tabla_Sala[[#This Row],[Hora de Llegada]]) + 15/1440, Tabla_Sala[[#This Row],[Hora de Salida]]-Tabla_Sala[[#This Row],[Hora de Llegada]])</f>
        <v>6.3888888886140194E-2</v>
      </c>
      <c r="I469" s="16">
        <f>SUMIFS(Tabla_cocina[minutos preparacion],Tabla_cocina[Numero de Orden],Tabla_Sala[[#This Row],[Número de Orden]])</f>
        <v>0.05</v>
      </c>
      <c r="J469" s="16">
        <f>IF(Tabla_Sala[[#This Row],[Tiempo de Permanencia]]-Tabla_Sala[[#This Row],[Tiempo Preparacion]] &gt; 0, Tabla_Sala[[#This Row],[Tiempo de Permanencia]]-Tabla_Sala[[#This Row],[Tiempo Preparacion]], 0)</f>
        <v>1.3888888886140191E-2</v>
      </c>
      <c r="K469" s="2" t="s">
        <v>111</v>
      </c>
      <c r="L469" s="2" t="s">
        <v>40</v>
      </c>
      <c r="M469" s="2" t="s">
        <v>41</v>
      </c>
      <c r="N469" s="5">
        <v>42.31</v>
      </c>
      <c r="O469" s="2" t="s">
        <v>42</v>
      </c>
      <c r="P469" s="7">
        <f>SUMIFS(Tabla_cocina[Ganancia Bruta],Tabla_cocina[Numero de Orden],Tabla_Sala[[#This Row],[Número de Orden]])</f>
        <v>143</v>
      </c>
      <c r="Q469" s="7">
        <f>Tabla_Sala[[#This Row],[Propina]]+Tabla_Sala[[#This Row],[Monto Total de la Cuenta]]</f>
        <v>185.31</v>
      </c>
      <c r="R469" t="str">
        <f t="shared" si="10"/>
        <v>Plato_11,  Plato_5</v>
      </c>
      <c r="S469" s="2" t="s">
        <v>53</v>
      </c>
      <c r="T469" s="2" t="s">
        <v>14</v>
      </c>
      <c r="U469" s="2" t="s">
        <v>78</v>
      </c>
      <c r="X469" t="str" cm="1">
        <f t="array" ref="X469">_xlfn.CONCAT(_xlfn._xlws.FILTER(Tabla_cocina[Nombre del Plato], Tabla_cocina[Numero de Orden]=Tabla_Sala[[#This Row],[Número de Orden]]), "")</f>
        <v>Plato_11Plato_5</v>
      </c>
      <c r="Y469" s="18" t="b">
        <f>IF(Tabla_Sala[[#This Row],[Tiempo de Degustacion]]&gt;0,TRUE,FALSE)</f>
        <v>1</v>
      </c>
    </row>
    <row r="470" spans="1:25" x14ac:dyDescent="0.3">
      <c r="A470" s="2">
        <v>468</v>
      </c>
      <c r="B470" s="2">
        <v>14</v>
      </c>
      <c r="C470" s="2" t="s">
        <v>503</v>
      </c>
      <c r="D470" s="4">
        <v>6</v>
      </c>
      <c r="E470" s="15">
        <f>Tabla_Sala[[#This Row],[Hora de Salida]]</f>
        <v>45021.239583333336</v>
      </c>
      <c r="F470" s="16">
        <v>45021.124305555553</v>
      </c>
      <c r="G470" s="16">
        <v>45021.239583333336</v>
      </c>
      <c r="H470" s="16">
        <f>IF(Tabla_Sala[[#This Row],[Estado de la Mesa]]="Ocupada",(Tabla_Sala[[#This Row],[Hora de Salida]]-Tabla_Sala[[#This Row],[Hora de Llegada]]) + 15/1440, Tabla_Sala[[#This Row],[Hora de Salida]]-Tabla_Sala[[#This Row],[Hora de Llegada]])</f>
        <v>0.11527777778246673</v>
      </c>
      <c r="I470" s="16">
        <f>SUMIFS(Tabla_cocina[minutos preparacion],Tabla_cocina[Numero de Orden],Tabla_Sala[[#This Row],[Número de Orden]])</f>
        <v>4.3749999999999997E-2</v>
      </c>
      <c r="J470" s="16">
        <f>IF(Tabla_Sala[[#This Row],[Tiempo de Permanencia]]-Tabla_Sala[[#This Row],[Tiempo Preparacion]] &gt; 0, Tabla_Sala[[#This Row],[Tiempo de Permanencia]]-Tabla_Sala[[#This Row],[Tiempo Preparacion]], 0)</f>
        <v>7.1527777782466731E-2</v>
      </c>
      <c r="K470" s="2" t="s">
        <v>113</v>
      </c>
      <c r="L470" s="2" t="s">
        <v>44</v>
      </c>
      <c r="M470" s="2" t="s">
        <v>47</v>
      </c>
      <c r="N470" s="5">
        <v>14.28</v>
      </c>
      <c r="O470" s="2" t="s">
        <v>42</v>
      </c>
      <c r="P470" s="7">
        <f>SUMIFS(Tabla_cocina[Ganancia Bruta],Tabla_cocina[Numero de Orden],Tabla_Sala[[#This Row],[Número de Orden]])</f>
        <v>106</v>
      </c>
      <c r="Q470" s="7">
        <f>Tabla_Sala[[#This Row],[Propina]]+Tabla_Sala[[#This Row],[Monto Total de la Cuenta]]</f>
        <v>120.28</v>
      </c>
      <c r="R470" t="str">
        <f t="shared" si="10"/>
        <v>Plato_12,  Plato_3,  Plato_16</v>
      </c>
      <c r="S470" s="2" t="s">
        <v>76</v>
      </c>
      <c r="T470" s="2" t="s">
        <v>16</v>
      </c>
      <c r="U470" s="2" t="s">
        <v>72</v>
      </c>
      <c r="V470" s="2" t="s">
        <v>57</v>
      </c>
      <c r="X470" t="str" cm="1">
        <f t="array" ref="X470">_xlfn.CONCAT(_xlfn._xlws.FILTER(Tabla_cocina[Nombre del Plato], Tabla_cocina[Numero de Orden]=Tabla_Sala[[#This Row],[Número de Orden]]), "")</f>
        <v>Plato_12Plato_3Plato_16</v>
      </c>
      <c r="Y470" s="18" t="b">
        <f>IF(Tabla_Sala[[#This Row],[Tiempo de Degustacion]]&gt;0,TRUE,FALSE)</f>
        <v>1</v>
      </c>
    </row>
    <row r="471" spans="1:25" x14ac:dyDescent="0.3">
      <c r="A471" s="2">
        <v>469</v>
      </c>
      <c r="B471" s="2">
        <v>1</v>
      </c>
      <c r="C471" s="2" t="s">
        <v>504</v>
      </c>
      <c r="D471" s="4">
        <v>2</v>
      </c>
      <c r="E471" s="15">
        <f>Tabla_Sala[[#This Row],[Hora de Salida]]</f>
        <v>45021.223611111112</v>
      </c>
      <c r="F471" s="16">
        <v>45021.122916666667</v>
      </c>
      <c r="G471" s="16">
        <v>45021.223611111112</v>
      </c>
      <c r="H471" s="16">
        <f>IF(Tabla_Sala[[#This Row],[Estado de la Mesa]]="Ocupada",(Tabla_Sala[[#This Row],[Hora de Salida]]-Tabla_Sala[[#This Row],[Hora de Llegada]]) + 15/1440, Tabla_Sala[[#This Row],[Hora de Salida]]-Tabla_Sala[[#This Row],[Hora de Llegada]])</f>
        <v>0.10069444444525288</v>
      </c>
      <c r="I471" s="16">
        <f>SUMIFS(Tabla_cocina[minutos preparacion],Tabla_cocina[Numero de Orden],Tabla_Sala[[#This Row],[Número de Orden]])</f>
        <v>4.583333333333333E-2</v>
      </c>
      <c r="J471" s="16">
        <f>IF(Tabla_Sala[[#This Row],[Tiempo de Permanencia]]-Tabla_Sala[[#This Row],[Tiempo Preparacion]] &gt; 0, Tabla_Sala[[#This Row],[Tiempo de Permanencia]]-Tabla_Sala[[#This Row],[Tiempo Preparacion]], 0)</f>
        <v>5.4861111111919554E-2</v>
      </c>
      <c r="K471" s="2" t="s">
        <v>111</v>
      </c>
      <c r="L471" s="2" t="s">
        <v>54</v>
      </c>
      <c r="M471" s="2" t="s">
        <v>47</v>
      </c>
      <c r="N471" s="5">
        <v>25.26</v>
      </c>
      <c r="O471" s="2" t="s">
        <v>42</v>
      </c>
      <c r="P471" s="7">
        <f>SUMIFS(Tabla_cocina[Ganancia Bruta],Tabla_cocina[Numero de Orden],Tabla_Sala[[#This Row],[Número de Orden]])</f>
        <v>137</v>
      </c>
      <c r="Q471" s="7">
        <f>Tabla_Sala[[#This Row],[Propina]]+Tabla_Sala[[#This Row],[Monto Total de la Cuenta]]</f>
        <v>162.26</v>
      </c>
      <c r="R471" t="str">
        <f t="shared" si="10"/>
        <v>Plato_8,  Plato_15</v>
      </c>
      <c r="S471" s="2" t="s">
        <v>46</v>
      </c>
      <c r="T471" s="2" t="s">
        <v>17</v>
      </c>
      <c r="U471" s="2" t="s">
        <v>73</v>
      </c>
      <c r="X471" t="str" cm="1">
        <f t="array" ref="X471">_xlfn.CONCAT(_xlfn._xlws.FILTER(Tabla_cocina[Nombre del Plato], Tabla_cocina[Numero de Orden]=Tabla_Sala[[#This Row],[Número de Orden]]), "")</f>
        <v>Plato_8Plato_15</v>
      </c>
      <c r="Y471" s="18" t="b">
        <f>IF(Tabla_Sala[[#This Row],[Tiempo de Degustacion]]&gt;0,TRUE,FALSE)</f>
        <v>1</v>
      </c>
    </row>
    <row r="472" spans="1:25" x14ac:dyDescent="0.3">
      <c r="A472" s="2">
        <v>470</v>
      </c>
      <c r="B472" s="2">
        <v>17</v>
      </c>
      <c r="C472" s="2" t="s">
        <v>505</v>
      </c>
      <c r="D472" s="4">
        <v>3</v>
      </c>
      <c r="E472" s="15">
        <f>Tabla_Sala[[#This Row],[Hora de Salida]]</f>
        <v>45021.178472222222</v>
      </c>
      <c r="F472" s="16">
        <v>45021.070138888892</v>
      </c>
      <c r="G472" s="16">
        <v>45021.178472222222</v>
      </c>
      <c r="H472" s="16">
        <f>IF(Tabla_Sala[[#This Row],[Estado de la Mesa]]="Ocupada",(Tabla_Sala[[#This Row],[Hora de Salida]]-Tabla_Sala[[#This Row],[Hora de Llegada]]) + 15/1440, Tabla_Sala[[#This Row],[Hora de Salida]]-Tabla_Sala[[#This Row],[Hora de Llegada]])</f>
        <v>0.11874999999660456</v>
      </c>
      <c r="I472" s="16">
        <f>SUMIFS(Tabla_cocina[minutos preparacion],Tabla_cocina[Numero de Orden],Tabla_Sala[[#This Row],[Número de Orden]])</f>
        <v>0.05</v>
      </c>
      <c r="J472" s="16">
        <f>IF(Tabla_Sala[[#This Row],[Tiempo de Permanencia]]-Tabla_Sala[[#This Row],[Tiempo Preparacion]] &gt; 0, Tabla_Sala[[#This Row],[Tiempo de Permanencia]]-Tabla_Sala[[#This Row],[Tiempo Preparacion]], 0)</f>
        <v>6.8749999996604555E-2</v>
      </c>
      <c r="K472" s="2" t="s">
        <v>117</v>
      </c>
      <c r="L472" s="2" t="s">
        <v>40</v>
      </c>
      <c r="M472" s="2" t="s">
        <v>47</v>
      </c>
      <c r="N472" s="5">
        <v>47.46</v>
      </c>
      <c r="O472" s="2" t="s">
        <v>55</v>
      </c>
      <c r="P472" s="7">
        <f>SUMIFS(Tabla_cocina[Ganancia Bruta],Tabla_cocina[Numero de Orden],Tabla_Sala[[#This Row],[Número de Orden]])</f>
        <v>78</v>
      </c>
      <c r="Q472" s="7">
        <f>Tabla_Sala[[#This Row],[Propina]]+Tabla_Sala[[#This Row],[Monto Total de la Cuenta]]</f>
        <v>125.46000000000001</v>
      </c>
      <c r="R472" t="str">
        <f t="shared" si="10"/>
        <v>Plato_7,  Plato_4</v>
      </c>
      <c r="S472" s="2" t="s">
        <v>61</v>
      </c>
      <c r="T472" s="2" t="s">
        <v>5</v>
      </c>
      <c r="U472" s="2" t="s">
        <v>67</v>
      </c>
      <c r="X472" t="str" cm="1">
        <f t="array" ref="X472">_xlfn.CONCAT(_xlfn._xlws.FILTER(Tabla_cocina[Nombre del Plato], Tabla_cocina[Numero de Orden]=Tabla_Sala[[#This Row],[Número de Orden]]), "")</f>
        <v>Plato_7Plato_4</v>
      </c>
      <c r="Y472" s="18" t="b">
        <f>IF(Tabla_Sala[[#This Row],[Tiempo de Degustacion]]&gt;0,TRUE,FALSE)</f>
        <v>1</v>
      </c>
    </row>
    <row r="473" spans="1:25" x14ac:dyDescent="0.3">
      <c r="A473" s="2">
        <v>471</v>
      </c>
      <c r="B473" s="2">
        <v>7</v>
      </c>
      <c r="C473" s="2" t="s">
        <v>506</v>
      </c>
      <c r="D473" s="4">
        <v>6</v>
      </c>
      <c r="E473" s="15">
        <f>Tabla_Sala[[#This Row],[Hora de Salida]]</f>
        <v>45021.234722222223</v>
      </c>
      <c r="F473" s="16">
        <v>45021.15</v>
      </c>
      <c r="G473" s="16">
        <v>45021.234722222223</v>
      </c>
      <c r="H473" s="16">
        <f>IF(Tabla_Sala[[#This Row],[Estado de la Mesa]]="Ocupada",(Tabla_Sala[[#This Row],[Hora de Salida]]-Tabla_Sala[[#This Row],[Hora de Llegada]]) + 15/1440, Tabla_Sala[[#This Row],[Hora de Salida]]-Tabla_Sala[[#This Row],[Hora de Llegada]])</f>
        <v>8.4722222221898846E-2</v>
      </c>
      <c r="I473" s="16">
        <f>SUMIFS(Tabla_cocina[minutos preparacion],Tabla_cocina[Numero de Orden],Tabla_Sala[[#This Row],[Número de Orden]])</f>
        <v>3.9583333333333331E-2</v>
      </c>
      <c r="J473" s="16">
        <f>IF(Tabla_Sala[[#This Row],[Tiempo de Permanencia]]-Tabla_Sala[[#This Row],[Tiempo Preparacion]] &gt; 0, Tabla_Sala[[#This Row],[Tiempo de Permanencia]]-Tabla_Sala[[#This Row],[Tiempo Preparacion]], 0)</f>
        <v>4.5138888888565515E-2</v>
      </c>
      <c r="K473" s="2" t="s">
        <v>117</v>
      </c>
      <c r="L473" s="2" t="s">
        <v>44</v>
      </c>
      <c r="M473" s="2" t="s">
        <v>41</v>
      </c>
      <c r="N473" s="5">
        <v>28.49</v>
      </c>
      <c r="O473" s="2" t="s">
        <v>42</v>
      </c>
      <c r="P473" s="7">
        <f>SUMIFS(Tabla_cocina[Ganancia Bruta],Tabla_cocina[Numero de Orden],Tabla_Sala[[#This Row],[Número de Orden]])</f>
        <v>105</v>
      </c>
      <c r="Q473" s="7">
        <f>Tabla_Sala[[#This Row],[Propina]]+Tabla_Sala[[#This Row],[Monto Total de la Cuenta]]</f>
        <v>133.49</v>
      </c>
      <c r="R473" t="str">
        <f t="shared" si="10"/>
        <v>Plato_8</v>
      </c>
      <c r="S473" s="2" t="s">
        <v>53</v>
      </c>
      <c r="T473" s="2" t="s">
        <v>17</v>
      </c>
      <c r="U473" s="2"/>
      <c r="X473" t="str" cm="1">
        <f t="array" ref="X473">_xlfn.CONCAT(_xlfn._xlws.FILTER(Tabla_cocina[Nombre del Plato], Tabla_cocina[Numero de Orden]=Tabla_Sala[[#This Row],[Número de Orden]]), "")</f>
        <v>Plato_8</v>
      </c>
      <c r="Y473" s="18" t="b">
        <f>IF(Tabla_Sala[[#This Row],[Tiempo de Degustacion]]&gt;0,TRUE,FALSE)</f>
        <v>1</v>
      </c>
    </row>
    <row r="474" spans="1:25" x14ac:dyDescent="0.3">
      <c r="A474" s="2">
        <v>472</v>
      </c>
      <c r="B474" s="2">
        <v>20</v>
      </c>
      <c r="C474" s="2" t="s">
        <v>507</v>
      </c>
      <c r="D474" s="4">
        <v>2</v>
      </c>
      <c r="E474" s="15">
        <f>Tabla_Sala[[#This Row],[Hora de Salida]]</f>
        <v>45021.286111111112</v>
      </c>
      <c r="F474" s="16">
        <v>45021.164583333331</v>
      </c>
      <c r="G474" s="16">
        <v>45021.286111111112</v>
      </c>
      <c r="H474" s="16">
        <f>IF(Tabla_Sala[[#This Row],[Estado de la Mesa]]="Ocupada",(Tabla_Sala[[#This Row],[Hora de Salida]]-Tabla_Sala[[#This Row],[Hora de Llegada]]) + 15/1440, Tabla_Sala[[#This Row],[Hora de Salida]]-Tabla_Sala[[#This Row],[Hora de Llegada]])</f>
        <v>0.13194444444767819</v>
      </c>
      <c r="I474" s="16">
        <f>SUMIFS(Tabla_cocina[minutos preparacion],Tabla_cocina[Numero de Orden],Tabla_Sala[[#This Row],[Número de Orden]])</f>
        <v>5.0694444444444445E-2</v>
      </c>
      <c r="J474" s="16">
        <f>IF(Tabla_Sala[[#This Row],[Tiempo de Permanencia]]-Tabla_Sala[[#This Row],[Tiempo Preparacion]] &gt; 0, Tabla_Sala[[#This Row],[Tiempo de Permanencia]]-Tabla_Sala[[#This Row],[Tiempo Preparacion]], 0)</f>
        <v>8.1250000003233749E-2</v>
      </c>
      <c r="K474" s="2" t="s">
        <v>113</v>
      </c>
      <c r="L474" s="2" t="s">
        <v>40</v>
      </c>
      <c r="M474" s="2" t="s">
        <v>45</v>
      </c>
      <c r="N474" s="5">
        <v>36.79</v>
      </c>
      <c r="O474" s="2" t="s">
        <v>55</v>
      </c>
      <c r="P474" s="7">
        <f>SUMIFS(Tabla_cocina[Ganancia Bruta],Tabla_cocina[Numero de Orden],Tabla_Sala[[#This Row],[Número de Orden]])</f>
        <v>114</v>
      </c>
      <c r="Q474" s="7">
        <f>Tabla_Sala[[#This Row],[Propina]]+Tabla_Sala[[#This Row],[Monto Total de la Cuenta]]</f>
        <v>150.79</v>
      </c>
      <c r="R474" t="str">
        <f t="shared" si="10"/>
        <v>Plato_8,  Plato_5</v>
      </c>
      <c r="S474" s="2" t="s">
        <v>61</v>
      </c>
      <c r="T474" s="2" t="s">
        <v>17</v>
      </c>
      <c r="U474" s="2" t="s">
        <v>78</v>
      </c>
      <c r="X474" t="str" cm="1">
        <f t="array" ref="X474">_xlfn.CONCAT(_xlfn._xlws.FILTER(Tabla_cocina[Nombre del Plato], Tabla_cocina[Numero de Orden]=Tabla_Sala[[#This Row],[Número de Orden]]), "")</f>
        <v>Plato_8Plato_5</v>
      </c>
      <c r="Y474" s="18" t="b">
        <f>IF(Tabla_Sala[[#This Row],[Tiempo de Degustacion]]&gt;0,TRUE,FALSE)</f>
        <v>1</v>
      </c>
    </row>
    <row r="475" spans="1:25" x14ac:dyDescent="0.3">
      <c r="A475" s="2">
        <v>473</v>
      </c>
      <c r="B475" s="2">
        <v>13</v>
      </c>
      <c r="C475" s="2" t="s">
        <v>508</v>
      </c>
      <c r="D475" s="4">
        <v>4</v>
      </c>
      <c r="E475" s="15">
        <f>Tabla_Sala[[#This Row],[Hora de Salida]]</f>
        <v>45022.294444444444</v>
      </c>
      <c r="F475" s="16">
        <v>45022.15</v>
      </c>
      <c r="G475" s="16">
        <v>45022.294444444444</v>
      </c>
      <c r="H475" s="16">
        <f>IF(Tabla_Sala[[#This Row],[Estado de la Mesa]]="Ocupada",(Tabla_Sala[[#This Row],[Hora de Salida]]-Tabla_Sala[[#This Row],[Hora de Llegada]]) + 15/1440, Tabla_Sala[[#This Row],[Hora de Salida]]-Tabla_Sala[[#This Row],[Hora de Llegada]])</f>
        <v>0.15486111110900916</v>
      </c>
      <c r="I475" s="16">
        <f>SUMIFS(Tabla_cocina[minutos preparacion],Tabla_cocina[Numero de Orden],Tabla_Sala[[#This Row],[Número de Orden]])</f>
        <v>4.2361111111111113E-2</v>
      </c>
      <c r="J475" s="16">
        <f>IF(Tabla_Sala[[#This Row],[Tiempo de Permanencia]]-Tabla_Sala[[#This Row],[Tiempo Preparacion]] &gt; 0, Tabla_Sala[[#This Row],[Tiempo de Permanencia]]-Tabla_Sala[[#This Row],[Tiempo Preparacion]], 0)</f>
        <v>0.11249999999789805</v>
      </c>
      <c r="K475" s="2" t="s">
        <v>113</v>
      </c>
      <c r="L475" s="2" t="s">
        <v>40</v>
      </c>
      <c r="M475" s="2" t="s">
        <v>41</v>
      </c>
      <c r="N475" s="5">
        <v>15.63</v>
      </c>
      <c r="O475" s="2" t="s">
        <v>55</v>
      </c>
      <c r="P475" s="7">
        <f>SUMIFS(Tabla_cocina[Ganancia Bruta],Tabla_cocina[Numero de Orden],Tabla_Sala[[#This Row],[Número de Orden]])</f>
        <v>79</v>
      </c>
      <c r="Q475" s="7">
        <f>Tabla_Sala[[#This Row],[Propina]]+Tabla_Sala[[#This Row],[Monto Total de la Cuenta]]</f>
        <v>94.63</v>
      </c>
      <c r="R475" t="str">
        <f t="shared" si="10"/>
        <v>Plato_5,  Plato_8</v>
      </c>
      <c r="S475" s="2" t="s">
        <v>52</v>
      </c>
      <c r="T475" s="2" t="s">
        <v>19</v>
      </c>
      <c r="U475" s="2" t="s">
        <v>62</v>
      </c>
      <c r="X475" t="str" cm="1">
        <f t="array" ref="X475">_xlfn.CONCAT(_xlfn._xlws.FILTER(Tabla_cocina[Nombre del Plato], Tabla_cocina[Numero de Orden]=Tabla_Sala[[#This Row],[Número de Orden]]), "")</f>
        <v>Plato_5Plato_8</v>
      </c>
      <c r="Y475" s="18" t="b">
        <f>IF(Tabla_Sala[[#This Row],[Tiempo de Degustacion]]&gt;0,TRUE,FALSE)</f>
        <v>1</v>
      </c>
    </row>
    <row r="476" spans="1:25" x14ac:dyDescent="0.3">
      <c r="A476" s="2">
        <v>474</v>
      </c>
      <c r="B476" s="2">
        <v>2</v>
      </c>
      <c r="C476" s="2" t="s">
        <v>509</v>
      </c>
      <c r="D476" s="4">
        <v>6</v>
      </c>
      <c r="E476" s="15">
        <f>Tabla_Sala[[#This Row],[Hora de Salida]]</f>
        <v>45022.147222222222</v>
      </c>
      <c r="F476" s="16">
        <v>45022.077777777777</v>
      </c>
      <c r="G476" s="16">
        <v>45022.147222222222</v>
      </c>
      <c r="H476" s="16">
        <f>IF(Tabla_Sala[[#This Row],[Estado de la Mesa]]="Ocupada",(Tabla_Sala[[#This Row],[Hora de Salida]]-Tabla_Sala[[#This Row],[Hora de Llegada]]) + 15/1440, Tabla_Sala[[#This Row],[Hora de Salida]]-Tabla_Sala[[#This Row],[Hora de Llegada]])</f>
        <v>6.9444444445252884E-2</v>
      </c>
      <c r="I476" s="16">
        <f>SUMIFS(Tabla_cocina[minutos preparacion],Tabla_cocina[Numero de Orden],Tabla_Sala[[#This Row],[Número de Orden]])</f>
        <v>0.11180555555555555</v>
      </c>
      <c r="J476" s="16">
        <f>IF(Tabla_Sala[[#This Row],[Tiempo de Permanencia]]-Tabla_Sala[[#This Row],[Tiempo Preparacion]] &gt; 0, Tabla_Sala[[#This Row],[Tiempo de Permanencia]]-Tabla_Sala[[#This Row],[Tiempo Preparacion]], 0)</f>
        <v>0</v>
      </c>
      <c r="K476" s="2" t="s">
        <v>117</v>
      </c>
      <c r="L476" s="2" t="s">
        <v>40</v>
      </c>
      <c r="M476" s="2" t="s">
        <v>47</v>
      </c>
      <c r="N476" s="5">
        <v>21.66</v>
      </c>
      <c r="O476" s="2" t="s">
        <v>48</v>
      </c>
      <c r="P476" s="7">
        <f>SUMIFS(Tabla_cocina[Ganancia Bruta],Tabla_cocina[Numero de Orden],Tabla_Sala[[#This Row],[Número de Orden]])</f>
        <v>178</v>
      </c>
      <c r="Q476" s="7">
        <f>Tabla_Sala[[#This Row],[Propina]]+Tabla_Sala[[#This Row],[Monto Total de la Cuenta]]</f>
        <v>199.66</v>
      </c>
      <c r="R476" t="str">
        <f t="shared" si="10"/>
        <v>Plato_18,  Plato_9,  Plato_17,  Plato_16</v>
      </c>
      <c r="S476" s="2" t="s">
        <v>53</v>
      </c>
      <c r="T476" s="2" t="s">
        <v>20</v>
      </c>
      <c r="U476" s="2" t="s">
        <v>75</v>
      </c>
      <c r="V476" s="2" t="s">
        <v>50</v>
      </c>
      <c r="W476" s="2" t="s">
        <v>57</v>
      </c>
      <c r="X476" t="str" cm="1">
        <f t="array" ref="X476">_xlfn.CONCAT(_xlfn._xlws.FILTER(Tabla_cocina[Nombre del Plato], Tabla_cocina[Numero de Orden]=Tabla_Sala[[#This Row],[Número de Orden]]), "")</f>
        <v>Plato_18Plato_9Plato_17Plato_16</v>
      </c>
      <c r="Y476" s="18" t="b">
        <f>IF(Tabla_Sala[[#This Row],[Tiempo de Degustacion]]&gt;0,TRUE,FALSE)</f>
        <v>0</v>
      </c>
    </row>
    <row r="477" spans="1:25" x14ac:dyDescent="0.3">
      <c r="A477" s="2">
        <v>475</v>
      </c>
      <c r="B477" s="2">
        <v>18</v>
      </c>
      <c r="C477" s="2" t="s">
        <v>416</v>
      </c>
      <c r="D477" s="4">
        <v>4</v>
      </c>
      <c r="E477" s="15">
        <f>Tabla_Sala[[#This Row],[Hora de Salida]]</f>
        <v>45022.243055555555</v>
      </c>
      <c r="F477" s="16">
        <v>45022.136805555558</v>
      </c>
      <c r="G477" s="16">
        <v>45022.243055555555</v>
      </c>
      <c r="H477" s="16">
        <f>IF(Tabla_Sala[[#This Row],[Estado de la Mesa]]="Ocupada",(Tabla_Sala[[#This Row],[Hora de Salida]]-Tabla_Sala[[#This Row],[Hora de Llegada]]) + 15/1440, Tabla_Sala[[#This Row],[Hora de Salida]]-Tabla_Sala[[#This Row],[Hora de Llegada]])</f>
        <v>0.11666666666375629</v>
      </c>
      <c r="I477" s="16">
        <f>SUMIFS(Tabla_cocina[minutos preparacion],Tabla_cocina[Numero de Orden],Tabla_Sala[[#This Row],[Número de Orden]])</f>
        <v>2.4305555555555556E-2</v>
      </c>
      <c r="J477" s="16">
        <f>IF(Tabla_Sala[[#This Row],[Tiempo de Permanencia]]-Tabla_Sala[[#This Row],[Tiempo Preparacion]] &gt; 0, Tabla_Sala[[#This Row],[Tiempo de Permanencia]]-Tabla_Sala[[#This Row],[Tiempo Preparacion]], 0)</f>
        <v>9.2361111108200736E-2</v>
      </c>
      <c r="K477" s="2" t="s">
        <v>115</v>
      </c>
      <c r="L477" s="2" t="s">
        <v>54</v>
      </c>
      <c r="M477" s="2" t="s">
        <v>41</v>
      </c>
      <c r="N477" s="5">
        <v>19.55</v>
      </c>
      <c r="O477" s="2" t="s">
        <v>55</v>
      </c>
      <c r="P477" s="7">
        <f>SUMIFS(Tabla_cocina[Ganancia Bruta],Tabla_cocina[Numero de Orden],Tabla_Sala[[#This Row],[Número de Orden]])</f>
        <v>174</v>
      </c>
      <c r="Q477" s="7">
        <f>Tabla_Sala[[#This Row],[Propina]]+Tabla_Sala[[#This Row],[Monto Total de la Cuenta]]</f>
        <v>193.55</v>
      </c>
      <c r="R477" t="str">
        <f t="shared" si="10"/>
        <v>Plato_7,  Plato_18</v>
      </c>
      <c r="S477" s="2" t="s">
        <v>52</v>
      </c>
      <c r="T477" s="2" t="s">
        <v>5</v>
      </c>
      <c r="U477" s="2" t="s">
        <v>74</v>
      </c>
      <c r="X477" t="str" cm="1">
        <f t="array" ref="X477">_xlfn.CONCAT(_xlfn._xlws.FILTER(Tabla_cocina[Nombre del Plato], Tabla_cocina[Numero de Orden]=Tabla_Sala[[#This Row],[Número de Orden]]), "")</f>
        <v>Plato_7Plato_18</v>
      </c>
      <c r="Y477" s="18" t="b">
        <f>IF(Tabla_Sala[[#This Row],[Tiempo de Degustacion]]&gt;0,TRUE,FALSE)</f>
        <v>1</v>
      </c>
    </row>
    <row r="478" spans="1:25" x14ac:dyDescent="0.3">
      <c r="A478" s="2">
        <v>476</v>
      </c>
      <c r="B478" s="2">
        <v>13</v>
      </c>
      <c r="C478" s="2" t="s">
        <v>510</v>
      </c>
      <c r="D478" s="4">
        <v>2</v>
      </c>
      <c r="E478" s="15">
        <f>Tabla_Sala[[#This Row],[Hora de Salida]]</f>
        <v>45022.074305555558</v>
      </c>
      <c r="F478" s="16">
        <v>45022.002083333333</v>
      </c>
      <c r="G478" s="16">
        <v>45022.074305555558</v>
      </c>
      <c r="H478" s="16">
        <f>IF(Tabla_Sala[[#This Row],[Estado de la Mesa]]="Ocupada",(Tabla_Sala[[#This Row],[Hora de Salida]]-Tabla_Sala[[#This Row],[Hora de Llegada]]) + 15/1440, Tabla_Sala[[#This Row],[Hora de Salida]]-Tabla_Sala[[#This Row],[Hora de Llegada]])</f>
        <v>8.2638888891475901E-2</v>
      </c>
      <c r="I478" s="16">
        <f>SUMIFS(Tabla_cocina[minutos preparacion],Tabla_cocina[Numero de Orden],Tabla_Sala[[#This Row],[Número de Orden]])</f>
        <v>7.9861111111111119E-2</v>
      </c>
      <c r="J478" s="16">
        <f>IF(Tabla_Sala[[#This Row],[Tiempo de Permanencia]]-Tabla_Sala[[#This Row],[Tiempo Preparacion]] &gt; 0, Tabla_Sala[[#This Row],[Tiempo de Permanencia]]-Tabla_Sala[[#This Row],[Tiempo Preparacion]], 0)</f>
        <v>2.7777777803647818E-3</v>
      </c>
      <c r="K478" s="2" t="s">
        <v>109</v>
      </c>
      <c r="L478" s="2" t="s">
        <v>44</v>
      </c>
      <c r="M478" s="2" t="s">
        <v>41</v>
      </c>
      <c r="N478" s="5">
        <v>43.53</v>
      </c>
      <c r="O478" s="2" t="s">
        <v>55</v>
      </c>
      <c r="P478" s="7">
        <f>SUMIFS(Tabla_cocina[Ganancia Bruta],Tabla_cocina[Numero de Orden],Tabla_Sala[[#This Row],[Número de Orden]])</f>
        <v>218</v>
      </c>
      <c r="Q478" s="7">
        <f>Tabla_Sala[[#This Row],[Propina]]+Tabla_Sala[[#This Row],[Monto Total de la Cuenta]]</f>
        <v>261.52999999999997</v>
      </c>
      <c r="R478" t="str">
        <f t="shared" si="10"/>
        <v>Plato_7,  Plato_18,  Plato_15,  Plato_20</v>
      </c>
      <c r="S478" s="2" t="s">
        <v>52</v>
      </c>
      <c r="T478" s="2" t="s">
        <v>5</v>
      </c>
      <c r="U478" s="2" t="s">
        <v>74</v>
      </c>
      <c r="V478" s="2" t="s">
        <v>73</v>
      </c>
      <c r="W478" s="2" t="s">
        <v>68</v>
      </c>
      <c r="X478" t="str" cm="1">
        <f t="array" ref="X478">_xlfn.CONCAT(_xlfn._xlws.FILTER(Tabla_cocina[Nombre del Plato], Tabla_cocina[Numero de Orden]=Tabla_Sala[[#This Row],[Número de Orden]]), "")</f>
        <v>Plato_7Plato_18Plato_15Plato_20</v>
      </c>
      <c r="Y478" s="18" t="b">
        <f>IF(Tabla_Sala[[#This Row],[Tiempo de Degustacion]]&gt;0,TRUE,FALSE)</f>
        <v>1</v>
      </c>
    </row>
    <row r="479" spans="1:25" x14ac:dyDescent="0.3">
      <c r="A479" s="2">
        <v>477</v>
      </c>
      <c r="B479" s="2">
        <v>8</v>
      </c>
      <c r="C479" s="2" t="s">
        <v>511</v>
      </c>
      <c r="D479" s="4">
        <v>6</v>
      </c>
      <c r="E479" s="15">
        <f>Tabla_Sala[[#This Row],[Hora de Salida]]</f>
        <v>45022.123611111114</v>
      </c>
      <c r="F479" s="16">
        <v>45022.068749999999</v>
      </c>
      <c r="G479" s="16">
        <v>45022.123611111114</v>
      </c>
      <c r="H479" s="16">
        <f>IF(Tabla_Sala[[#This Row],[Estado de la Mesa]]="Ocupada",(Tabla_Sala[[#This Row],[Hora de Salida]]-Tabla_Sala[[#This Row],[Hora de Llegada]]) + 15/1440, Tabla_Sala[[#This Row],[Hora de Salida]]-Tabla_Sala[[#This Row],[Hora de Llegada]])</f>
        <v>5.4861111115314998E-2</v>
      </c>
      <c r="I479" s="16">
        <f>SUMIFS(Tabla_cocina[minutos preparacion],Tabla_cocina[Numero de Orden],Tabla_Sala[[#This Row],[Número de Orden]])</f>
        <v>7.9861111111111105E-2</v>
      </c>
      <c r="J479" s="16">
        <f>IF(Tabla_Sala[[#This Row],[Tiempo de Permanencia]]-Tabla_Sala[[#This Row],[Tiempo Preparacion]] &gt; 0, Tabla_Sala[[#This Row],[Tiempo de Permanencia]]-Tabla_Sala[[#This Row],[Tiempo Preparacion]], 0)</f>
        <v>0</v>
      </c>
      <c r="K479" s="2" t="s">
        <v>117</v>
      </c>
      <c r="L479" s="2" t="s">
        <v>44</v>
      </c>
      <c r="M479" s="2" t="s">
        <v>47</v>
      </c>
      <c r="N479" s="5">
        <v>33.85</v>
      </c>
      <c r="O479" s="2" t="s">
        <v>42</v>
      </c>
      <c r="P479" s="7">
        <f>SUMIFS(Tabla_cocina[Ganancia Bruta],Tabla_cocina[Numero de Orden],Tabla_Sala[[#This Row],[Número de Orden]])</f>
        <v>204</v>
      </c>
      <c r="Q479" s="7">
        <f>Tabla_Sala[[#This Row],[Propina]]+Tabla_Sala[[#This Row],[Monto Total de la Cuenta]]</f>
        <v>237.85</v>
      </c>
      <c r="R479" t="str">
        <f t="shared" si="10"/>
        <v>Plato_18,  Plato_14,  Plato_7,  Plato_13</v>
      </c>
      <c r="S479" s="2" t="s">
        <v>46</v>
      </c>
      <c r="T479" s="2" t="s">
        <v>20</v>
      </c>
      <c r="U479" s="2" t="s">
        <v>64</v>
      </c>
      <c r="V479" s="2" t="s">
        <v>59</v>
      </c>
      <c r="W479" s="2" t="s">
        <v>65</v>
      </c>
      <c r="X479" t="str" cm="1">
        <f t="array" ref="X479">_xlfn.CONCAT(_xlfn._xlws.FILTER(Tabla_cocina[Nombre del Plato], Tabla_cocina[Numero de Orden]=Tabla_Sala[[#This Row],[Número de Orden]]), "")</f>
        <v>Plato_18Plato_14Plato_7Plato_13</v>
      </c>
      <c r="Y479" s="18" t="b">
        <f>IF(Tabla_Sala[[#This Row],[Tiempo de Degustacion]]&gt;0,TRUE,FALSE)</f>
        <v>0</v>
      </c>
    </row>
    <row r="480" spans="1:25" x14ac:dyDescent="0.3">
      <c r="A480" s="2">
        <v>478</v>
      </c>
      <c r="B480" s="2">
        <v>7</v>
      </c>
      <c r="C480" s="2" t="s">
        <v>206</v>
      </c>
      <c r="D480" s="4">
        <v>5</v>
      </c>
      <c r="E480" s="15">
        <f>Tabla_Sala[[#This Row],[Hora de Salida]]</f>
        <v>45022.144444444442</v>
      </c>
      <c r="F480" s="16">
        <v>45022.000694444447</v>
      </c>
      <c r="G480" s="16">
        <v>45022.144444444442</v>
      </c>
      <c r="H480" s="16">
        <f>IF(Tabla_Sala[[#This Row],[Estado de la Mesa]]="Ocupada",(Tabla_Sala[[#This Row],[Hora de Salida]]-Tabla_Sala[[#This Row],[Hora de Llegada]]) + 15/1440, Tabla_Sala[[#This Row],[Hora de Salida]]-Tabla_Sala[[#This Row],[Hora de Llegada]])</f>
        <v>0.15416666666230108</v>
      </c>
      <c r="I480" s="16">
        <f>SUMIFS(Tabla_cocina[minutos preparacion],Tabla_cocina[Numero de Orden],Tabla_Sala[[#This Row],[Número de Orden]])</f>
        <v>6.25E-2</v>
      </c>
      <c r="J480" s="16">
        <f>IF(Tabla_Sala[[#This Row],[Tiempo de Permanencia]]-Tabla_Sala[[#This Row],[Tiempo Preparacion]] &gt; 0, Tabla_Sala[[#This Row],[Tiempo de Permanencia]]-Tabla_Sala[[#This Row],[Tiempo Preparacion]], 0)</f>
        <v>9.1666666662301083E-2</v>
      </c>
      <c r="K480" s="2" t="s">
        <v>111</v>
      </c>
      <c r="L480" s="2" t="s">
        <v>40</v>
      </c>
      <c r="M480" s="2" t="s">
        <v>45</v>
      </c>
      <c r="N480" s="5">
        <v>32.78</v>
      </c>
      <c r="O480" s="2" t="s">
        <v>55</v>
      </c>
      <c r="P480" s="7">
        <f>SUMIFS(Tabla_cocina[Ganancia Bruta],Tabla_cocina[Numero de Orden],Tabla_Sala[[#This Row],[Número de Orden]])</f>
        <v>118</v>
      </c>
      <c r="Q480" s="7">
        <f>Tabla_Sala[[#This Row],[Propina]]+Tabla_Sala[[#This Row],[Monto Total de la Cuenta]]</f>
        <v>150.78</v>
      </c>
      <c r="R480" t="str">
        <f t="shared" si="10"/>
        <v>Plato_2,  Plato_9</v>
      </c>
      <c r="S480" s="2" t="s">
        <v>58</v>
      </c>
      <c r="T480" s="2" t="s">
        <v>7</v>
      </c>
      <c r="U480" s="2" t="s">
        <v>75</v>
      </c>
      <c r="X480" t="str" cm="1">
        <f t="array" ref="X480">_xlfn.CONCAT(_xlfn._xlws.FILTER(Tabla_cocina[Nombre del Plato], Tabla_cocina[Numero de Orden]=Tabla_Sala[[#This Row],[Número de Orden]]), "")</f>
        <v>Plato_2Plato_9</v>
      </c>
      <c r="Y480" s="18" t="b">
        <f>IF(Tabla_Sala[[#This Row],[Tiempo de Degustacion]]&gt;0,TRUE,FALSE)</f>
        <v>1</v>
      </c>
    </row>
    <row r="481" spans="1:25" x14ac:dyDescent="0.3">
      <c r="A481" s="2">
        <v>479</v>
      </c>
      <c r="B481" s="2">
        <v>1</v>
      </c>
      <c r="C481" s="2" t="s">
        <v>161</v>
      </c>
      <c r="D481" s="4">
        <v>3</v>
      </c>
      <c r="E481" s="15">
        <f>Tabla_Sala[[#This Row],[Hora de Salida]]</f>
        <v>45022.1875</v>
      </c>
      <c r="F481" s="16">
        <v>45022.029166666667</v>
      </c>
      <c r="G481" s="16">
        <v>45022.1875</v>
      </c>
      <c r="H481" s="16">
        <f>IF(Tabla_Sala[[#This Row],[Estado de la Mesa]]="Ocupada",(Tabla_Sala[[#This Row],[Hora de Salida]]-Tabla_Sala[[#This Row],[Hora de Llegada]]) + 15/1440, Tabla_Sala[[#This Row],[Hora de Salida]]-Tabla_Sala[[#This Row],[Hora de Llegada]])</f>
        <v>0.15833333333284827</v>
      </c>
      <c r="I481" s="16">
        <f>SUMIFS(Tabla_cocina[minutos preparacion],Tabla_cocina[Numero de Orden],Tabla_Sala[[#This Row],[Número de Orden]])</f>
        <v>5.7638888888888892E-2</v>
      </c>
      <c r="J481" s="16">
        <f>IF(Tabla_Sala[[#This Row],[Tiempo de Permanencia]]-Tabla_Sala[[#This Row],[Tiempo Preparacion]] &gt; 0, Tabla_Sala[[#This Row],[Tiempo de Permanencia]]-Tabla_Sala[[#This Row],[Tiempo Preparacion]], 0)</f>
        <v>0.10069444444395938</v>
      </c>
      <c r="K481" s="2" t="s">
        <v>109</v>
      </c>
      <c r="L481" s="2" t="s">
        <v>40</v>
      </c>
      <c r="M481" s="2" t="s">
        <v>41</v>
      </c>
      <c r="N481" s="5">
        <v>39.58</v>
      </c>
      <c r="O481" s="2" t="s">
        <v>42</v>
      </c>
      <c r="P481" s="7">
        <f>SUMIFS(Tabla_cocina[Ganancia Bruta],Tabla_cocina[Numero de Orden],Tabla_Sala[[#This Row],[Número de Orden]])</f>
        <v>52</v>
      </c>
      <c r="Q481" s="7">
        <f>Tabla_Sala[[#This Row],[Propina]]+Tabla_Sala[[#This Row],[Monto Total de la Cuenta]]</f>
        <v>91.58</v>
      </c>
      <c r="R481" t="str">
        <f t="shared" si="10"/>
        <v>Plato_4,  Plato_18</v>
      </c>
      <c r="S481" s="2" t="s">
        <v>76</v>
      </c>
      <c r="T481" s="2" t="s">
        <v>24</v>
      </c>
      <c r="U481" s="2" t="s">
        <v>74</v>
      </c>
      <c r="X481" t="str" cm="1">
        <f t="array" ref="X481">_xlfn.CONCAT(_xlfn._xlws.FILTER(Tabla_cocina[Nombre del Plato], Tabla_cocina[Numero de Orden]=Tabla_Sala[[#This Row],[Número de Orden]]), "")</f>
        <v>Plato_4Plato_18</v>
      </c>
      <c r="Y481" s="18" t="b">
        <f>IF(Tabla_Sala[[#This Row],[Tiempo de Degustacion]]&gt;0,TRUE,FALSE)</f>
        <v>1</v>
      </c>
    </row>
    <row r="482" spans="1:25" x14ac:dyDescent="0.3">
      <c r="A482" s="2">
        <v>480</v>
      </c>
      <c r="B482" s="2">
        <v>1</v>
      </c>
      <c r="C482" s="2" t="s">
        <v>512</v>
      </c>
      <c r="D482" s="4">
        <v>5</v>
      </c>
      <c r="E482" s="15">
        <f>Tabla_Sala[[#This Row],[Hora de Salida]]</f>
        <v>45022.304861111108</v>
      </c>
      <c r="F482" s="16">
        <v>45022.143055555556</v>
      </c>
      <c r="G482" s="16">
        <v>45022.304861111108</v>
      </c>
      <c r="H482" s="16">
        <f>IF(Tabla_Sala[[#This Row],[Estado de la Mesa]]="Ocupada",(Tabla_Sala[[#This Row],[Hora de Salida]]-Tabla_Sala[[#This Row],[Hora de Llegada]]) + 15/1440, Tabla_Sala[[#This Row],[Hora de Salida]]-Tabla_Sala[[#This Row],[Hora de Llegada]])</f>
        <v>0.16180555555183673</v>
      </c>
      <c r="I482" s="16">
        <f>SUMIFS(Tabla_cocina[minutos preparacion],Tabla_cocina[Numero de Orden],Tabla_Sala[[#This Row],[Número de Orden]])</f>
        <v>4.5138888888888888E-2</v>
      </c>
      <c r="J482" s="16">
        <f>IF(Tabla_Sala[[#This Row],[Tiempo de Permanencia]]-Tabla_Sala[[#This Row],[Tiempo Preparacion]] &gt; 0, Tabla_Sala[[#This Row],[Tiempo de Permanencia]]-Tabla_Sala[[#This Row],[Tiempo Preparacion]], 0)</f>
        <v>0.11666666666294784</v>
      </c>
      <c r="K482" s="2" t="s">
        <v>115</v>
      </c>
      <c r="L482" s="2" t="s">
        <v>44</v>
      </c>
      <c r="M482" s="2" t="s">
        <v>45</v>
      </c>
      <c r="N482" s="5">
        <v>18.63</v>
      </c>
      <c r="O482" s="2" t="s">
        <v>42</v>
      </c>
      <c r="P482" s="7">
        <f>SUMIFS(Tabla_cocina[Ganancia Bruta],Tabla_cocina[Numero de Orden],Tabla_Sala[[#This Row],[Número de Orden]])</f>
        <v>159</v>
      </c>
      <c r="Q482" s="7">
        <f>Tabla_Sala[[#This Row],[Propina]]+Tabla_Sala[[#This Row],[Monto Total de la Cuenta]]</f>
        <v>177.63</v>
      </c>
      <c r="R482" t="str">
        <f t="shared" si="10"/>
        <v>Plato_8,  Plato_6</v>
      </c>
      <c r="S482" s="2" t="s">
        <v>61</v>
      </c>
      <c r="T482" s="2" t="s">
        <v>17</v>
      </c>
      <c r="U482" s="2" t="s">
        <v>77</v>
      </c>
      <c r="X482" t="str" cm="1">
        <f t="array" ref="X482">_xlfn.CONCAT(_xlfn._xlws.FILTER(Tabla_cocina[Nombre del Plato], Tabla_cocina[Numero de Orden]=Tabla_Sala[[#This Row],[Número de Orden]]), "")</f>
        <v>Plato_8Plato_6</v>
      </c>
      <c r="Y482" s="18" t="b">
        <f>IF(Tabla_Sala[[#This Row],[Tiempo de Degustacion]]&gt;0,TRUE,FALSE)</f>
        <v>1</v>
      </c>
    </row>
    <row r="483" spans="1:25" x14ac:dyDescent="0.3">
      <c r="A483" s="2">
        <v>481</v>
      </c>
      <c r="B483" s="2">
        <v>9</v>
      </c>
      <c r="C483" s="2" t="s">
        <v>513</v>
      </c>
      <c r="D483" s="4">
        <v>4</v>
      </c>
      <c r="E483" s="15">
        <f>Tabla_Sala[[#This Row],[Hora de Salida]]</f>
        <v>45022.196527777778</v>
      </c>
      <c r="F483" s="16">
        <v>45022.081250000003</v>
      </c>
      <c r="G483" s="16">
        <v>45022.196527777778</v>
      </c>
      <c r="H483" s="16">
        <f>IF(Tabla_Sala[[#This Row],[Estado de la Mesa]]="Ocupada",(Tabla_Sala[[#This Row],[Hora de Salida]]-Tabla_Sala[[#This Row],[Hora de Llegada]]) + 15/1440, Tabla_Sala[[#This Row],[Hora de Salida]]-Tabla_Sala[[#This Row],[Hora de Llegada]])</f>
        <v>0.11527777777519077</v>
      </c>
      <c r="I483" s="16">
        <f>SUMIFS(Tabla_cocina[minutos preparacion],Tabla_cocina[Numero de Orden],Tabla_Sala[[#This Row],[Número de Orden]])</f>
        <v>4.027777777777778E-2</v>
      </c>
      <c r="J483" s="16">
        <f>IF(Tabla_Sala[[#This Row],[Tiempo de Permanencia]]-Tabla_Sala[[#This Row],[Tiempo Preparacion]] &gt; 0, Tabla_Sala[[#This Row],[Tiempo de Permanencia]]-Tabla_Sala[[#This Row],[Tiempo Preparacion]], 0)</f>
        <v>7.4999999997412997E-2</v>
      </c>
      <c r="K483" s="2" t="s">
        <v>111</v>
      </c>
      <c r="L483" s="2" t="s">
        <v>40</v>
      </c>
      <c r="M483" s="2" t="s">
        <v>47</v>
      </c>
      <c r="N483" s="5">
        <v>42.02</v>
      </c>
      <c r="O483" s="2" t="s">
        <v>42</v>
      </c>
      <c r="P483" s="7">
        <f>SUMIFS(Tabla_cocina[Ganancia Bruta],Tabla_cocina[Numero de Orden],Tabla_Sala[[#This Row],[Número de Orden]])</f>
        <v>52</v>
      </c>
      <c r="Q483" s="7">
        <f>Tabla_Sala[[#This Row],[Propina]]+Tabla_Sala[[#This Row],[Monto Total de la Cuenta]]</f>
        <v>94.02000000000001</v>
      </c>
      <c r="R483" t="str">
        <f t="shared" si="10"/>
        <v>Plato_10</v>
      </c>
      <c r="S483" s="2" t="s">
        <v>53</v>
      </c>
      <c r="T483" s="2" t="s">
        <v>25</v>
      </c>
      <c r="U483" s="2"/>
      <c r="X483" t="str" cm="1">
        <f t="array" ref="X483">_xlfn.CONCAT(_xlfn._xlws.FILTER(Tabla_cocina[Nombre del Plato], Tabla_cocina[Numero de Orden]=Tabla_Sala[[#This Row],[Número de Orden]]), "")</f>
        <v>Plato_10</v>
      </c>
      <c r="Y483" s="18" t="b">
        <f>IF(Tabla_Sala[[#This Row],[Tiempo de Degustacion]]&gt;0,TRUE,FALSE)</f>
        <v>1</v>
      </c>
    </row>
    <row r="484" spans="1:25" x14ac:dyDescent="0.3">
      <c r="A484" s="2">
        <v>482</v>
      </c>
      <c r="B484" s="2">
        <v>9</v>
      </c>
      <c r="C484" s="2" t="s">
        <v>261</v>
      </c>
      <c r="D484" s="4">
        <v>4</v>
      </c>
      <c r="E484" s="15">
        <f>Tabla_Sala[[#This Row],[Hora de Salida]]</f>
        <v>45022.124305555553</v>
      </c>
      <c r="F484" s="16">
        <v>45022.02847222222</v>
      </c>
      <c r="G484" s="16">
        <v>45022.124305555553</v>
      </c>
      <c r="H484" s="16">
        <f>IF(Tabla_Sala[[#This Row],[Estado de la Mesa]]="Ocupada",(Tabla_Sala[[#This Row],[Hora de Salida]]-Tabla_Sala[[#This Row],[Hora de Llegada]]) + 15/1440, Tabla_Sala[[#This Row],[Hora de Salida]]-Tabla_Sala[[#This Row],[Hora de Llegada]])</f>
        <v>9.5833333332848269E-2</v>
      </c>
      <c r="I484" s="16">
        <f>SUMIFS(Tabla_cocina[minutos preparacion],Tabla_cocina[Numero de Orden],Tabla_Sala[[#This Row],[Número de Orden]])</f>
        <v>1.4583333333333334E-2</v>
      </c>
      <c r="J484" s="16">
        <f>IF(Tabla_Sala[[#This Row],[Tiempo de Permanencia]]-Tabla_Sala[[#This Row],[Tiempo Preparacion]] &gt; 0, Tabla_Sala[[#This Row],[Tiempo de Permanencia]]-Tabla_Sala[[#This Row],[Tiempo Preparacion]], 0)</f>
        <v>8.1249999999514932E-2</v>
      </c>
      <c r="K484" s="2" t="s">
        <v>109</v>
      </c>
      <c r="L484" s="2" t="s">
        <v>44</v>
      </c>
      <c r="M484" s="2" t="s">
        <v>47</v>
      </c>
      <c r="N484" s="5">
        <v>18.84</v>
      </c>
      <c r="O484" s="2" t="s">
        <v>48</v>
      </c>
      <c r="P484" s="7">
        <f>SUMIFS(Tabla_cocina[Ganancia Bruta],Tabla_cocina[Numero de Orden],Tabla_Sala[[#This Row],[Número de Orden]])</f>
        <v>63</v>
      </c>
      <c r="Q484" s="7">
        <f>Tabla_Sala[[#This Row],[Propina]]+Tabla_Sala[[#This Row],[Monto Total de la Cuenta]]</f>
        <v>81.84</v>
      </c>
      <c r="R484" t="str">
        <f t="shared" si="10"/>
        <v>Plato_13</v>
      </c>
      <c r="S484" s="2" t="s">
        <v>46</v>
      </c>
      <c r="T484" s="2" t="s">
        <v>23</v>
      </c>
      <c r="U484" s="2"/>
      <c r="X484" t="str" cm="1">
        <f t="array" ref="X484">_xlfn.CONCAT(_xlfn._xlws.FILTER(Tabla_cocina[Nombre del Plato], Tabla_cocina[Numero de Orden]=Tabla_Sala[[#This Row],[Número de Orden]]), "")</f>
        <v>Plato_13</v>
      </c>
      <c r="Y484" s="18" t="b">
        <f>IF(Tabla_Sala[[#This Row],[Tiempo de Degustacion]]&gt;0,TRUE,FALSE)</f>
        <v>1</v>
      </c>
    </row>
    <row r="485" spans="1:25" x14ac:dyDescent="0.3">
      <c r="A485" s="2">
        <v>483</v>
      </c>
      <c r="B485" s="2">
        <v>2</v>
      </c>
      <c r="C485" s="2" t="s">
        <v>514</v>
      </c>
      <c r="D485" s="4">
        <v>4</v>
      </c>
      <c r="E485" s="15">
        <f>Tabla_Sala[[#This Row],[Hora de Salida]]</f>
        <v>45022.292361111111</v>
      </c>
      <c r="F485" s="16">
        <v>45022.159722222219</v>
      </c>
      <c r="G485" s="16">
        <v>45022.292361111111</v>
      </c>
      <c r="H485" s="16">
        <f>IF(Tabla_Sala[[#This Row],[Estado de la Mesa]]="Ocupada",(Tabla_Sala[[#This Row],[Hora de Salida]]-Tabla_Sala[[#This Row],[Hora de Llegada]]) + 15/1440, Tabla_Sala[[#This Row],[Hora de Salida]]-Tabla_Sala[[#This Row],[Hora de Llegada]])</f>
        <v>0.13263888889196096</v>
      </c>
      <c r="I485" s="16">
        <f>SUMIFS(Tabla_cocina[minutos preparacion],Tabla_cocina[Numero de Orden],Tabla_Sala[[#This Row],[Número de Orden]])</f>
        <v>3.6805555555555557E-2</v>
      </c>
      <c r="J485" s="16">
        <f>IF(Tabla_Sala[[#This Row],[Tiempo de Permanencia]]-Tabla_Sala[[#This Row],[Tiempo Preparacion]] &gt; 0, Tabla_Sala[[#This Row],[Tiempo de Permanencia]]-Tabla_Sala[[#This Row],[Tiempo Preparacion]], 0)</f>
        <v>9.5833333336405396E-2</v>
      </c>
      <c r="K485" s="2" t="s">
        <v>111</v>
      </c>
      <c r="L485" s="2" t="s">
        <v>40</v>
      </c>
      <c r="M485" s="2" t="s">
        <v>47</v>
      </c>
      <c r="N485" s="5">
        <v>12.74</v>
      </c>
      <c r="O485" s="2" t="s">
        <v>42</v>
      </c>
      <c r="P485" s="7">
        <f>SUMIFS(Tabla_cocina[Ganancia Bruta],Tabla_cocina[Numero de Orden],Tabla_Sala[[#This Row],[Número de Orden]])</f>
        <v>81</v>
      </c>
      <c r="Q485" s="7">
        <f>Tabla_Sala[[#This Row],[Propina]]+Tabla_Sala[[#This Row],[Monto Total de la Cuenta]]</f>
        <v>93.74</v>
      </c>
      <c r="R485" t="str">
        <f t="shared" si="10"/>
        <v>Plato_6</v>
      </c>
      <c r="S485" s="2" t="s">
        <v>66</v>
      </c>
      <c r="T485" s="2" t="s">
        <v>10</v>
      </c>
      <c r="U485" s="2"/>
      <c r="X485" t="str" cm="1">
        <f t="array" ref="X485">_xlfn.CONCAT(_xlfn._xlws.FILTER(Tabla_cocina[Nombre del Plato], Tabla_cocina[Numero de Orden]=Tabla_Sala[[#This Row],[Número de Orden]]), "")</f>
        <v>Plato_6</v>
      </c>
      <c r="Y485" s="18" t="b">
        <f>IF(Tabla_Sala[[#This Row],[Tiempo de Degustacion]]&gt;0,TRUE,FALSE)</f>
        <v>1</v>
      </c>
    </row>
    <row r="486" spans="1:25" x14ac:dyDescent="0.3">
      <c r="A486" s="2">
        <v>484</v>
      </c>
      <c r="B486" s="2">
        <v>18</v>
      </c>
      <c r="C486" s="2" t="s">
        <v>515</v>
      </c>
      <c r="D486" s="4">
        <v>2</v>
      </c>
      <c r="E486" s="15">
        <f>Tabla_Sala[[#This Row],[Hora de Salida]]</f>
        <v>45022.188194444447</v>
      </c>
      <c r="F486" s="16">
        <v>45022.064583333333</v>
      </c>
      <c r="G486" s="16">
        <v>45022.188194444447</v>
      </c>
      <c r="H486" s="16">
        <f>IF(Tabla_Sala[[#This Row],[Estado de la Mesa]]="Ocupada",(Tabla_Sala[[#This Row],[Hora de Salida]]-Tabla_Sala[[#This Row],[Hora de Llegada]]) + 15/1440, Tabla_Sala[[#This Row],[Hora de Salida]]-Tabla_Sala[[#This Row],[Hora de Llegada]])</f>
        <v>0.12361111111385981</v>
      </c>
      <c r="I486" s="16">
        <f>SUMIFS(Tabla_cocina[minutos preparacion],Tabla_cocina[Numero de Orden],Tabla_Sala[[#This Row],[Número de Orden]])</f>
        <v>2.361111111111111E-2</v>
      </c>
      <c r="J486" s="16">
        <f>IF(Tabla_Sala[[#This Row],[Tiempo de Permanencia]]-Tabla_Sala[[#This Row],[Tiempo Preparacion]] &gt; 0, Tabla_Sala[[#This Row],[Tiempo de Permanencia]]-Tabla_Sala[[#This Row],[Tiempo Preparacion]], 0)</f>
        <v>0.1000000000027487</v>
      </c>
      <c r="K486" s="2" t="s">
        <v>117</v>
      </c>
      <c r="L486" s="2" t="s">
        <v>40</v>
      </c>
      <c r="M486" s="2" t="s">
        <v>47</v>
      </c>
      <c r="N486" s="5">
        <v>22.76</v>
      </c>
      <c r="O486" s="2" t="s">
        <v>48</v>
      </c>
      <c r="P486" s="7">
        <f>SUMIFS(Tabla_cocina[Ganancia Bruta],Tabla_cocina[Numero de Orden],Tabla_Sala[[#This Row],[Número de Orden]])</f>
        <v>75</v>
      </c>
      <c r="Q486" s="7">
        <f>Tabla_Sala[[#This Row],[Propina]]+Tabla_Sala[[#This Row],[Monto Total de la Cuenta]]</f>
        <v>97.76</v>
      </c>
      <c r="R486" t="str">
        <f t="shared" si="10"/>
        <v>Plato_1</v>
      </c>
      <c r="S486" s="2" t="s">
        <v>70</v>
      </c>
      <c r="T486" s="2" t="s">
        <v>26</v>
      </c>
      <c r="U486" s="2"/>
      <c r="X486" t="str" cm="1">
        <f t="array" ref="X486">_xlfn.CONCAT(_xlfn._xlws.FILTER(Tabla_cocina[Nombre del Plato], Tabla_cocina[Numero de Orden]=Tabla_Sala[[#This Row],[Número de Orden]]), "")</f>
        <v>Plato_1</v>
      </c>
      <c r="Y486" s="18" t="b">
        <f>IF(Tabla_Sala[[#This Row],[Tiempo de Degustacion]]&gt;0,TRUE,FALSE)</f>
        <v>1</v>
      </c>
    </row>
    <row r="487" spans="1:25" x14ac:dyDescent="0.3">
      <c r="A487" s="2">
        <v>485</v>
      </c>
      <c r="B487" s="2">
        <v>6</v>
      </c>
      <c r="C487" s="2" t="s">
        <v>406</v>
      </c>
      <c r="D487" s="4">
        <v>5</v>
      </c>
      <c r="E487" s="15">
        <f>Tabla_Sala[[#This Row],[Hora de Salida]]</f>
        <v>45022.119444444441</v>
      </c>
      <c r="F487" s="16">
        <v>45022.041666666664</v>
      </c>
      <c r="G487" s="16">
        <v>45022.119444444441</v>
      </c>
      <c r="H487" s="16">
        <f>IF(Tabla_Sala[[#This Row],[Estado de la Mesa]]="Ocupada",(Tabla_Sala[[#This Row],[Hora de Salida]]-Tabla_Sala[[#This Row],[Hora de Llegada]]) + 15/1440, Tabla_Sala[[#This Row],[Hora de Salida]]-Tabla_Sala[[#This Row],[Hora de Llegada]])</f>
        <v>7.7777777776645962E-2</v>
      </c>
      <c r="I487" s="16">
        <f>SUMIFS(Tabla_cocina[minutos preparacion],Tabla_cocina[Numero de Orden],Tabla_Sala[[#This Row],[Número de Orden]])</f>
        <v>5.486111111111111E-2</v>
      </c>
      <c r="J487" s="16">
        <f>IF(Tabla_Sala[[#This Row],[Tiempo de Permanencia]]-Tabla_Sala[[#This Row],[Tiempo Preparacion]] &gt; 0, Tabla_Sala[[#This Row],[Tiempo de Permanencia]]-Tabla_Sala[[#This Row],[Tiempo Preparacion]], 0)</f>
        <v>2.2916666665534852E-2</v>
      </c>
      <c r="K487" s="2" t="s">
        <v>115</v>
      </c>
      <c r="L487" s="2" t="s">
        <v>54</v>
      </c>
      <c r="M487" s="2" t="s">
        <v>47</v>
      </c>
      <c r="N487" s="5">
        <v>39.07</v>
      </c>
      <c r="O487" s="2" t="s">
        <v>42</v>
      </c>
      <c r="P487" s="7">
        <f>SUMIFS(Tabla_cocina[Ganancia Bruta],Tabla_cocina[Numero de Orden],Tabla_Sala[[#This Row],[Número de Orden]])</f>
        <v>144</v>
      </c>
      <c r="Q487" s="7">
        <f>Tabla_Sala[[#This Row],[Propina]]+Tabla_Sala[[#This Row],[Monto Total de la Cuenta]]</f>
        <v>183.07</v>
      </c>
      <c r="R487" t="str">
        <f t="shared" si="10"/>
        <v>Plato_7,  Plato_19</v>
      </c>
      <c r="S487" s="2" t="s">
        <v>58</v>
      </c>
      <c r="T487" s="2" t="s">
        <v>5</v>
      </c>
      <c r="U487" s="2" t="s">
        <v>51</v>
      </c>
      <c r="X487" t="str" cm="1">
        <f t="array" ref="X487">_xlfn.CONCAT(_xlfn._xlws.FILTER(Tabla_cocina[Nombre del Plato], Tabla_cocina[Numero de Orden]=Tabla_Sala[[#This Row],[Número de Orden]]), "")</f>
        <v>Plato_7Plato_19</v>
      </c>
      <c r="Y487" s="18" t="b">
        <f>IF(Tabla_Sala[[#This Row],[Tiempo de Degustacion]]&gt;0,TRUE,FALSE)</f>
        <v>1</v>
      </c>
    </row>
    <row r="488" spans="1:25" x14ac:dyDescent="0.3">
      <c r="A488" s="2">
        <v>486</v>
      </c>
      <c r="B488" s="2">
        <v>15</v>
      </c>
      <c r="C488" s="2" t="s">
        <v>516</v>
      </c>
      <c r="D488" s="4">
        <v>3</v>
      </c>
      <c r="E488" s="15">
        <f>Tabla_Sala[[#This Row],[Hora de Salida]]</f>
        <v>45022.258333333331</v>
      </c>
      <c r="F488" s="16">
        <v>45022.115972222222</v>
      </c>
      <c r="G488" s="16">
        <v>45022.258333333331</v>
      </c>
      <c r="H488" s="16">
        <f>IF(Tabla_Sala[[#This Row],[Estado de la Mesa]]="Ocupada",(Tabla_Sala[[#This Row],[Hora de Salida]]-Tabla_Sala[[#This Row],[Hora de Llegada]]) + 15/1440, Tabla_Sala[[#This Row],[Hora de Salida]]-Tabla_Sala[[#This Row],[Hora de Llegada]])</f>
        <v>0.15277777777616089</v>
      </c>
      <c r="I488" s="16">
        <f>SUMIFS(Tabla_cocina[minutos preparacion],Tabla_cocina[Numero de Orden],Tabla_Sala[[#This Row],[Número de Orden]])</f>
        <v>4.0972222222222215E-2</v>
      </c>
      <c r="J488" s="16">
        <f>IF(Tabla_Sala[[#This Row],[Tiempo de Permanencia]]-Tabla_Sala[[#This Row],[Tiempo Preparacion]] &gt; 0, Tabla_Sala[[#This Row],[Tiempo de Permanencia]]-Tabla_Sala[[#This Row],[Tiempo Preparacion]], 0)</f>
        <v>0.11180555555393867</v>
      </c>
      <c r="K488" s="2" t="s">
        <v>111</v>
      </c>
      <c r="L488" s="2" t="s">
        <v>44</v>
      </c>
      <c r="M488" s="2" t="s">
        <v>41</v>
      </c>
      <c r="N488" s="5">
        <v>12.66</v>
      </c>
      <c r="O488" s="2" t="s">
        <v>55</v>
      </c>
      <c r="P488" s="7">
        <f>SUMIFS(Tabla_cocina[Ganancia Bruta],Tabla_cocina[Numero de Orden],Tabla_Sala[[#This Row],[Número de Orden]])</f>
        <v>150</v>
      </c>
      <c r="Q488" s="7">
        <f>Tabla_Sala[[#This Row],[Propina]]+Tabla_Sala[[#This Row],[Monto Total de la Cuenta]]</f>
        <v>162.66</v>
      </c>
      <c r="R488" t="str">
        <f t="shared" si="10"/>
        <v>Plato_19,  Plato_3,  Plato_18,  Plato_7</v>
      </c>
      <c r="S488" s="2" t="s">
        <v>46</v>
      </c>
      <c r="T488" s="2" t="s">
        <v>12</v>
      </c>
      <c r="U488" s="2" t="s">
        <v>72</v>
      </c>
      <c r="V488" s="2" t="s">
        <v>74</v>
      </c>
      <c r="W488" s="2" t="s">
        <v>59</v>
      </c>
      <c r="X488" t="str" cm="1">
        <f t="array" ref="X488">_xlfn.CONCAT(_xlfn._xlws.FILTER(Tabla_cocina[Nombre del Plato], Tabla_cocina[Numero de Orden]=Tabla_Sala[[#This Row],[Número de Orden]]), "")</f>
        <v>Plato_19Plato_3Plato_18Plato_7</v>
      </c>
      <c r="Y488" s="18" t="b">
        <f>IF(Tabla_Sala[[#This Row],[Tiempo de Degustacion]]&gt;0,TRUE,FALSE)</f>
        <v>1</v>
      </c>
    </row>
    <row r="489" spans="1:25" x14ac:dyDescent="0.3">
      <c r="A489" s="2">
        <v>487</v>
      </c>
      <c r="B489" s="2">
        <v>17</v>
      </c>
      <c r="C489" s="2" t="s">
        <v>174</v>
      </c>
      <c r="D489" s="4">
        <v>1</v>
      </c>
      <c r="E489" s="15">
        <f>Tabla_Sala[[#This Row],[Hora de Salida]]</f>
        <v>45022.159722222219</v>
      </c>
      <c r="F489" s="16">
        <v>45022.06527777778</v>
      </c>
      <c r="G489" s="16">
        <v>45022.159722222219</v>
      </c>
      <c r="H489" s="16">
        <f>IF(Tabla_Sala[[#This Row],[Estado de la Mesa]]="Ocupada",(Tabla_Sala[[#This Row],[Hora de Salida]]-Tabla_Sala[[#This Row],[Hora de Llegada]]) + 15/1440, Tabla_Sala[[#This Row],[Hora de Salida]]-Tabla_Sala[[#This Row],[Hora de Llegada]])</f>
        <v>0.10486111110609879</v>
      </c>
      <c r="I489" s="16">
        <f>SUMIFS(Tabla_cocina[minutos preparacion],Tabla_cocina[Numero de Orden],Tabla_Sala[[#This Row],[Número de Orden]])</f>
        <v>6.3888888888888898E-2</v>
      </c>
      <c r="J489" s="16">
        <f>IF(Tabla_Sala[[#This Row],[Tiempo de Permanencia]]-Tabla_Sala[[#This Row],[Tiempo Preparacion]] &gt; 0, Tabla_Sala[[#This Row],[Tiempo de Permanencia]]-Tabla_Sala[[#This Row],[Tiempo Preparacion]], 0)</f>
        <v>4.0972222217209892E-2</v>
      </c>
      <c r="K489" s="2" t="s">
        <v>111</v>
      </c>
      <c r="L489" s="2" t="s">
        <v>40</v>
      </c>
      <c r="M489" s="2" t="s">
        <v>47</v>
      </c>
      <c r="N489" s="5">
        <v>45.76</v>
      </c>
      <c r="O489" s="2" t="s">
        <v>55</v>
      </c>
      <c r="P489" s="7">
        <f>SUMIFS(Tabla_cocina[Ganancia Bruta],Tabla_cocina[Numero de Orden],Tabla_Sala[[#This Row],[Número de Orden]])</f>
        <v>152</v>
      </c>
      <c r="Q489" s="7">
        <f>Tabla_Sala[[#This Row],[Propina]]+Tabla_Sala[[#This Row],[Monto Total de la Cuenta]]</f>
        <v>197.76</v>
      </c>
      <c r="R489" t="str">
        <f t="shared" si="10"/>
        <v>Plato_18,  Plato_17,  Plato_5</v>
      </c>
      <c r="S489" s="2" t="s">
        <v>52</v>
      </c>
      <c r="T489" s="2" t="s">
        <v>20</v>
      </c>
      <c r="U489" s="2" t="s">
        <v>50</v>
      </c>
      <c r="V489" s="2" t="s">
        <v>78</v>
      </c>
      <c r="X489" t="str" cm="1">
        <f t="array" ref="X489">_xlfn.CONCAT(_xlfn._xlws.FILTER(Tabla_cocina[Nombre del Plato], Tabla_cocina[Numero de Orden]=Tabla_Sala[[#This Row],[Número de Orden]]), "")</f>
        <v>Plato_18Plato_17Plato_5</v>
      </c>
      <c r="Y489" s="18" t="b">
        <f>IF(Tabla_Sala[[#This Row],[Tiempo de Degustacion]]&gt;0,TRUE,FALSE)</f>
        <v>1</v>
      </c>
    </row>
    <row r="490" spans="1:25" x14ac:dyDescent="0.3">
      <c r="A490" s="2">
        <v>488</v>
      </c>
      <c r="B490" s="2">
        <v>10</v>
      </c>
      <c r="C490" s="2" t="s">
        <v>517</v>
      </c>
      <c r="D490" s="4">
        <v>4</v>
      </c>
      <c r="E490" s="15">
        <f>Tabla_Sala[[#This Row],[Hora de Salida]]</f>
        <v>45022.081944444442</v>
      </c>
      <c r="F490" s="16">
        <v>45022</v>
      </c>
      <c r="G490" s="16">
        <v>45022.081944444442</v>
      </c>
      <c r="H490" s="16">
        <f>IF(Tabla_Sala[[#This Row],[Estado de la Mesa]]="Ocupada",(Tabla_Sala[[#This Row],[Hora de Salida]]-Tabla_Sala[[#This Row],[Hora de Llegada]]) + 15/1440, Tabla_Sala[[#This Row],[Hora de Salida]]-Tabla_Sala[[#This Row],[Hora de Llegada]])</f>
        <v>8.1944444442342501E-2</v>
      </c>
      <c r="I490" s="16">
        <f>SUMIFS(Tabla_cocina[minutos preparacion],Tabla_cocina[Numero de Orden],Tabla_Sala[[#This Row],[Número de Orden]])</f>
        <v>8.6111111111111097E-2</v>
      </c>
      <c r="J490" s="16">
        <f>IF(Tabla_Sala[[#This Row],[Tiempo de Permanencia]]-Tabla_Sala[[#This Row],[Tiempo Preparacion]] &gt; 0, Tabla_Sala[[#This Row],[Tiempo de Permanencia]]-Tabla_Sala[[#This Row],[Tiempo Preparacion]], 0)</f>
        <v>0</v>
      </c>
      <c r="K490" s="2" t="s">
        <v>109</v>
      </c>
      <c r="L490" s="2" t="s">
        <v>40</v>
      </c>
      <c r="M490" s="2" t="s">
        <v>41</v>
      </c>
      <c r="N490" s="5">
        <v>37.380000000000003</v>
      </c>
      <c r="O490" s="2" t="s">
        <v>48</v>
      </c>
      <c r="P490" s="7">
        <f>SUMIFS(Tabla_cocina[Ganancia Bruta],Tabla_cocina[Numero de Orden],Tabla_Sala[[#This Row],[Número de Orden]])</f>
        <v>185</v>
      </c>
      <c r="Q490" s="7">
        <f>Tabla_Sala[[#This Row],[Propina]]+Tabla_Sala[[#This Row],[Monto Total de la Cuenta]]</f>
        <v>222.38</v>
      </c>
      <c r="R490" t="str">
        <f t="shared" si="10"/>
        <v>Plato_4,  Plato_14,  Plato_17</v>
      </c>
      <c r="S490" s="2" t="s">
        <v>76</v>
      </c>
      <c r="T490" s="2" t="s">
        <v>24</v>
      </c>
      <c r="U490" s="2" t="s">
        <v>64</v>
      </c>
      <c r="V490" s="2" t="s">
        <v>50</v>
      </c>
      <c r="X490" t="str" cm="1">
        <f t="array" ref="X490">_xlfn.CONCAT(_xlfn._xlws.FILTER(Tabla_cocina[Nombre del Plato], Tabla_cocina[Numero de Orden]=Tabla_Sala[[#This Row],[Número de Orden]]), "")</f>
        <v>Plato_4Plato_14Plato_17</v>
      </c>
      <c r="Y490" s="18" t="b">
        <f>IF(Tabla_Sala[[#This Row],[Tiempo de Degustacion]]&gt;0,TRUE,FALSE)</f>
        <v>0</v>
      </c>
    </row>
    <row r="491" spans="1:25" x14ac:dyDescent="0.3">
      <c r="A491" s="2">
        <v>489</v>
      </c>
      <c r="B491" s="2">
        <v>3</v>
      </c>
      <c r="C491" s="2" t="s">
        <v>518</v>
      </c>
      <c r="D491" s="4">
        <v>1</v>
      </c>
      <c r="E491" s="15">
        <f>Tabla_Sala[[#This Row],[Hora de Salida]]</f>
        <v>45022.227083333331</v>
      </c>
      <c r="F491" s="16">
        <v>45022.122916666667</v>
      </c>
      <c r="G491" s="16">
        <v>45022.227083333331</v>
      </c>
      <c r="H491" s="16">
        <f>IF(Tabla_Sala[[#This Row],[Estado de la Mesa]]="Ocupada",(Tabla_Sala[[#This Row],[Hora de Salida]]-Tabla_Sala[[#This Row],[Hora de Llegada]]) + 15/1440, Tabla_Sala[[#This Row],[Hora de Salida]]-Tabla_Sala[[#This Row],[Hora de Llegada]])</f>
        <v>0.11458333333090802</v>
      </c>
      <c r="I491" s="16">
        <f>SUMIFS(Tabla_cocina[minutos preparacion],Tabla_cocina[Numero de Orden],Tabla_Sala[[#This Row],[Número de Orden]])</f>
        <v>2.361111111111111E-2</v>
      </c>
      <c r="J491" s="16">
        <f>IF(Tabla_Sala[[#This Row],[Tiempo de Permanencia]]-Tabla_Sala[[#This Row],[Tiempo Preparacion]] &gt; 0, Tabla_Sala[[#This Row],[Tiempo de Permanencia]]-Tabla_Sala[[#This Row],[Tiempo Preparacion]], 0)</f>
        <v>9.0972222219796908E-2</v>
      </c>
      <c r="K491" s="2" t="s">
        <v>109</v>
      </c>
      <c r="L491" s="2" t="s">
        <v>44</v>
      </c>
      <c r="M491" s="2" t="s">
        <v>47</v>
      </c>
      <c r="N491" s="5">
        <v>22.27</v>
      </c>
      <c r="O491" s="2" t="s">
        <v>55</v>
      </c>
      <c r="P491" s="7">
        <f>SUMIFS(Tabla_cocina[Ganancia Bruta],Tabla_cocina[Numero de Orden],Tabla_Sala[[#This Row],[Número de Orden]])</f>
        <v>149</v>
      </c>
      <c r="Q491" s="7">
        <f>Tabla_Sala[[#This Row],[Propina]]+Tabla_Sala[[#This Row],[Monto Total de la Cuenta]]</f>
        <v>171.27</v>
      </c>
      <c r="R491" t="str">
        <f t="shared" si="10"/>
        <v>Plato_20,  Plato_14</v>
      </c>
      <c r="S491" s="2" t="s">
        <v>76</v>
      </c>
      <c r="T491" s="2" t="s">
        <v>11</v>
      </c>
      <c r="U491" s="2" t="s">
        <v>64</v>
      </c>
      <c r="X491" t="str" cm="1">
        <f t="array" ref="X491">_xlfn.CONCAT(_xlfn._xlws.FILTER(Tabla_cocina[Nombre del Plato], Tabla_cocina[Numero de Orden]=Tabla_Sala[[#This Row],[Número de Orden]]), "")</f>
        <v>Plato_20Plato_14</v>
      </c>
      <c r="Y491" s="18" t="b">
        <f>IF(Tabla_Sala[[#This Row],[Tiempo de Degustacion]]&gt;0,TRUE,FALSE)</f>
        <v>1</v>
      </c>
    </row>
    <row r="492" spans="1:25" x14ac:dyDescent="0.3">
      <c r="A492" s="2">
        <v>490</v>
      </c>
      <c r="B492" s="2">
        <v>1</v>
      </c>
      <c r="C492" s="2" t="s">
        <v>499</v>
      </c>
      <c r="D492" s="4">
        <v>2</v>
      </c>
      <c r="E492" s="15">
        <f>Tabla_Sala[[#This Row],[Hora de Salida]]</f>
        <v>45022.206250000003</v>
      </c>
      <c r="F492" s="16">
        <v>45022.138888888891</v>
      </c>
      <c r="G492" s="16">
        <v>45022.206250000003</v>
      </c>
      <c r="H492" s="16">
        <f>IF(Tabla_Sala[[#This Row],[Estado de la Mesa]]="Ocupada",(Tabla_Sala[[#This Row],[Hora de Salida]]-Tabla_Sala[[#This Row],[Hora de Llegada]]) + 15/1440, Tabla_Sala[[#This Row],[Hora de Salida]]-Tabla_Sala[[#This Row],[Hora de Llegada]])</f>
        <v>6.7361111112404615E-2</v>
      </c>
      <c r="I492" s="16">
        <f>SUMIFS(Tabla_cocina[minutos preparacion],Tabla_cocina[Numero de Orden],Tabla_Sala[[#This Row],[Número de Orden]])</f>
        <v>9.0972222222222232E-2</v>
      </c>
      <c r="J492" s="16">
        <f>IF(Tabla_Sala[[#This Row],[Tiempo de Permanencia]]-Tabla_Sala[[#This Row],[Tiempo Preparacion]] &gt; 0, Tabla_Sala[[#This Row],[Tiempo de Permanencia]]-Tabla_Sala[[#This Row],[Tiempo Preparacion]], 0)</f>
        <v>0</v>
      </c>
      <c r="K492" s="2" t="s">
        <v>115</v>
      </c>
      <c r="L492" s="2" t="s">
        <v>40</v>
      </c>
      <c r="M492" s="2" t="s">
        <v>47</v>
      </c>
      <c r="N492" s="5">
        <v>26.79</v>
      </c>
      <c r="O492" s="2" t="s">
        <v>48</v>
      </c>
      <c r="P492" s="7">
        <f>SUMIFS(Tabla_cocina[Ganancia Bruta],Tabla_cocina[Numero de Orden],Tabla_Sala[[#This Row],[Número de Orden]])</f>
        <v>212</v>
      </c>
      <c r="Q492" s="7">
        <f>Tabla_Sala[[#This Row],[Propina]]+Tabla_Sala[[#This Row],[Monto Total de la Cuenta]]</f>
        <v>238.79</v>
      </c>
      <c r="R492" t="str">
        <f t="shared" si="10"/>
        <v>Plato_10,  Plato_15,  Plato_18</v>
      </c>
      <c r="S492" s="2" t="s">
        <v>46</v>
      </c>
      <c r="T492" s="2" t="s">
        <v>25</v>
      </c>
      <c r="U492" s="2" t="s">
        <v>73</v>
      </c>
      <c r="V492" s="2" t="s">
        <v>74</v>
      </c>
      <c r="X492" t="str" cm="1">
        <f t="array" ref="X492">_xlfn.CONCAT(_xlfn._xlws.FILTER(Tabla_cocina[Nombre del Plato], Tabla_cocina[Numero de Orden]=Tabla_Sala[[#This Row],[Número de Orden]]), "")</f>
        <v>Plato_10Plato_15Plato_18</v>
      </c>
      <c r="Y492" s="18" t="b">
        <f>IF(Tabla_Sala[[#This Row],[Tiempo de Degustacion]]&gt;0,TRUE,FALSE)</f>
        <v>0</v>
      </c>
    </row>
    <row r="493" spans="1:25" x14ac:dyDescent="0.3">
      <c r="A493" s="2">
        <v>491</v>
      </c>
      <c r="B493" s="2">
        <v>7</v>
      </c>
      <c r="C493" s="2" t="s">
        <v>471</v>
      </c>
      <c r="D493" s="4">
        <v>4</v>
      </c>
      <c r="E493" s="15">
        <f>Tabla_Sala[[#This Row],[Hora de Salida]]</f>
        <v>45022.109027777777</v>
      </c>
      <c r="F493" s="16">
        <v>45022.004861111112</v>
      </c>
      <c r="G493" s="16">
        <v>45022.109027777777</v>
      </c>
      <c r="H493" s="16">
        <f>IF(Tabla_Sala[[#This Row],[Estado de la Mesa]]="Ocupada",(Tabla_Sala[[#This Row],[Hora de Salida]]-Tabla_Sala[[#This Row],[Hora de Llegada]]) + 15/1440, Tabla_Sala[[#This Row],[Hora de Salida]]-Tabla_Sala[[#This Row],[Hora de Llegada]])</f>
        <v>0.11458333333090802</v>
      </c>
      <c r="I493" s="16">
        <f>SUMIFS(Tabla_cocina[minutos preparacion],Tabla_cocina[Numero de Orden],Tabla_Sala[[#This Row],[Número de Orden]])</f>
        <v>2.8472222222222222E-2</v>
      </c>
      <c r="J493" s="16">
        <f>IF(Tabla_Sala[[#This Row],[Tiempo de Permanencia]]-Tabla_Sala[[#This Row],[Tiempo Preparacion]] &gt; 0, Tabla_Sala[[#This Row],[Tiempo de Permanencia]]-Tabla_Sala[[#This Row],[Tiempo Preparacion]], 0)</f>
        <v>8.6111111108685801E-2</v>
      </c>
      <c r="K493" s="2" t="s">
        <v>117</v>
      </c>
      <c r="L493" s="2" t="s">
        <v>44</v>
      </c>
      <c r="M493" s="2" t="s">
        <v>47</v>
      </c>
      <c r="N493" s="5">
        <v>34.68</v>
      </c>
      <c r="O493" s="2" t="s">
        <v>55</v>
      </c>
      <c r="P493" s="7">
        <f>SUMIFS(Tabla_cocina[Ganancia Bruta],Tabla_cocina[Numero de Orden],Tabla_Sala[[#This Row],[Número de Orden]])</f>
        <v>118</v>
      </c>
      <c r="Q493" s="7">
        <f>Tabla_Sala[[#This Row],[Propina]]+Tabla_Sala[[#This Row],[Monto Total de la Cuenta]]</f>
        <v>152.68</v>
      </c>
      <c r="R493" t="str">
        <f t="shared" si="10"/>
        <v>Plato_9,  Plato_2</v>
      </c>
      <c r="S493" s="2" t="s">
        <v>43</v>
      </c>
      <c r="T493" s="2" t="s">
        <v>13</v>
      </c>
      <c r="U493" s="2" t="s">
        <v>79</v>
      </c>
      <c r="X493" t="str" cm="1">
        <f t="array" ref="X493">_xlfn.CONCAT(_xlfn._xlws.FILTER(Tabla_cocina[Nombre del Plato], Tabla_cocina[Numero de Orden]=Tabla_Sala[[#This Row],[Número de Orden]]), "")</f>
        <v>Plato_9Plato_2</v>
      </c>
      <c r="Y493" s="18" t="b">
        <f>IF(Tabla_Sala[[#This Row],[Tiempo de Degustacion]]&gt;0,TRUE,FALSE)</f>
        <v>1</v>
      </c>
    </row>
    <row r="494" spans="1:25" x14ac:dyDescent="0.3">
      <c r="A494" s="2">
        <v>492</v>
      </c>
      <c r="B494" s="2">
        <v>4</v>
      </c>
      <c r="C494" s="2" t="s">
        <v>519</v>
      </c>
      <c r="D494" s="4">
        <v>4</v>
      </c>
      <c r="E494" s="15">
        <f>Tabla_Sala[[#This Row],[Hora de Salida]]</f>
        <v>45022.191666666666</v>
      </c>
      <c r="F494" s="16">
        <v>45022.043749999997</v>
      </c>
      <c r="G494" s="16">
        <v>45022.191666666666</v>
      </c>
      <c r="H494" s="16">
        <f>IF(Tabla_Sala[[#This Row],[Estado de la Mesa]]="Ocupada",(Tabla_Sala[[#This Row],[Hora de Salida]]-Tabla_Sala[[#This Row],[Hora de Llegada]]) + 15/1440, Tabla_Sala[[#This Row],[Hora de Salida]]-Tabla_Sala[[#This Row],[Hora de Llegada]])</f>
        <v>0.14791666666860692</v>
      </c>
      <c r="I494" s="16">
        <f>SUMIFS(Tabla_cocina[minutos preparacion],Tabla_cocina[Numero de Orden],Tabla_Sala[[#This Row],[Número de Orden]])</f>
        <v>3.4027777777777775E-2</v>
      </c>
      <c r="J494" s="16">
        <f>IF(Tabla_Sala[[#This Row],[Tiempo de Permanencia]]-Tabla_Sala[[#This Row],[Tiempo Preparacion]] &gt; 0, Tabla_Sala[[#This Row],[Tiempo de Permanencia]]-Tabla_Sala[[#This Row],[Tiempo Preparacion]], 0)</f>
        <v>0.11388888889082915</v>
      </c>
      <c r="K494" s="2" t="s">
        <v>111</v>
      </c>
      <c r="L494" s="2" t="s">
        <v>40</v>
      </c>
      <c r="M494" s="2" t="s">
        <v>47</v>
      </c>
      <c r="N494" s="5">
        <v>16.62</v>
      </c>
      <c r="O494" s="2" t="s">
        <v>42</v>
      </c>
      <c r="P494" s="7">
        <f>SUMIFS(Tabla_cocina[Ganancia Bruta],Tabla_cocina[Numero de Orden],Tabla_Sala[[#This Row],[Número de Orden]])</f>
        <v>210</v>
      </c>
      <c r="Q494" s="7">
        <f>Tabla_Sala[[#This Row],[Propina]]+Tabla_Sala[[#This Row],[Monto Total de la Cuenta]]</f>
        <v>226.62</v>
      </c>
      <c r="R494" t="str">
        <f t="shared" si="10"/>
        <v>Plato_11,  Plato_13,  Plato_7</v>
      </c>
      <c r="S494" s="2" t="s">
        <v>46</v>
      </c>
      <c r="T494" s="2" t="s">
        <v>14</v>
      </c>
      <c r="U494" s="2" t="s">
        <v>65</v>
      </c>
      <c r="V494" s="2" t="s">
        <v>59</v>
      </c>
      <c r="X494" t="str" cm="1">
        <f t="array" ref="X494">_xlfn.CONCAT(_xlfn._xlws.FILTER(Tabla_cocina[Nombre del Plato], Tabla_cocina[Numero de Orden]=Tabla_Sala[[#This Row],[Número de Orden]]), "")</f>
        <v>Plato_11Plato_13Plato_7</v>
      </c>
      <c r="Y494" s="18" t="b">
        <f>IF(Tabla_Sala[[#This Row],[Tiempo de Degustacion]]&gt;0,TRUE,FALSE)</f>
        <v>1</v>
      </c>
    </row>
    <row r="495" spans="1:25" x14ac:dyDescent="0.3">
      <c r="A495" s="2">
        <v>493</v>
      </c>
      <c r="B495" s="2">
        <v>2</v>
      </c>
      <c r="C495" s="2" t="s">
        <v>223</v>
      </c>
      <c r="D495" s="4">
        <v>2</v>
      </c>
      <c r="E495" s="15">
        <f>Tabla_Sala[[#This Row],[Hora de Salida]]</f>
        <v>45022.073611111111</v>
      </c>
      <c r="F495" s="16">
        <v>45022.021527777775</v>
      </c>
      <c r="G495" s="16">
        <v>45022.073611111111</v>
      </c>
      <c r="H495" s="16">
        <f>IF(Tabla_Sala[[#This Row],[Estado de la Mesa]]="Ocupada",(Tabla_Sala[[#This Row],[Hora de Salida]]-Tabla_Sala[[#This Row],[Hora de Llegada]]) + 15/1440, Tabla_Sala[[#This Row],[Hora de Salida]]-Tabla_Sala[[#This Row],[Hora de Llegada]])</f>
        <v>6.2500000002425324E-2</v>
      </c>
      <c r="I495" s="16">
        <f>SUMIFS(Tabla_cocina[minutos preparacion],Tabla_cocina[Numero de Orden],Tabla_Sala[[#This Row],[Número de Orden]])</f>
        <v>5.5555555555555558E-3</v>
      </c>
      <c r="J495" s="16">
        <f>IF(Tabla_Sala[[#This Row],[Tiempo de Permanencia]]-Tabla_Sala[[#This Row],[Tiempo Preparacion]] &gt; 0, Tabla_Sala[[#This Row],[Tiempo de Permanencia]]-Tabla_Sala[[#This Row],[Tiempo Preparacion]], 0)</f>
        <v>5.6944444446869767E-2</v>
      </c>
      <c r="K495" s="2" t="s">
        <v>115</v>
      </c>
      <c r="L495" s="2" t="s">
        <v>40</v>
      </c>
      <c r="M495" s="2" t="s">
        <v>47</v>
      </c>
      <c r="N495" s="5">
        <v>32.67</v>
      </c>
      <c r="O495" s="2" t="s">
        <v>55</v>
      </c>
      <c r="P495" s="7">
        <f>SUMIFS(Tabla_cocina[Ganancia Bruta],Tabla_cocina[Numero de Orden],Tabla_Sala[[#This Row],[Número de Orden]])</f>
        <v>54</v>
      </c>
      <c r="Q495" s="7">
        <f>Tabla_Sala[[#This Row],[Propina]]+Tabla_Sala[[#This Row],[Monto Total de la Cuenta]]</f>
        <v>86.67</v>
      </c>
      <c r="R495" t="str">
        <f t="shared" si="10"/>
        <v>Plato_4</v>
      </c>
      <c r="S495" s="2" t="s">
        <v>53</v>
      </c>
      <c r="T495" s="2" t="s">
        <v>24</v>
      </c>
      <c r="U495" s="2"/>
      <c r="X495" t="str" cm="1">
        <f t="array" ref="X495">_xlfn.CONCAT(_xlfn._xlws.FILTER(Tabla_cocina[Nombre del Plato], Tabla_cocina[Numero de Orden]=Tabla_Sala[[#This Row],[Número de Orden]]), "")</f>
        <v>Plato_4</v>
      </c>
      <c r="Y495" s="18" t="b">
        <f>IF(Tabla_Sala[[#This Row],[Tiempo de Degustacion]]&gt;0,TRUE,FALSE)</f>
        <v>1</v>
      </c>
    </row>
    <row r="496" spans="1:25" x14ac:dyDescent="0.3">
      <c r="A496" s="2">
        <v>494</v>
      </c>
      <c r="B496" s="2">
        <v>20</v>
      </c>
      <c r="C496" s="2" t="s">
        <v>405</v>
      </c>
      <c r="D496" s="4">
        <v>5</v>
      </c>
      <c r="E496" s="15">
        <f>Tabla_Sala[[#This Row],[Hora de Salida]]</f>
        <v>45022.200694444444</v>
      </c>
      <c r="F496" s="16">
        <v>45022.061111111114</v>
      </c>
      <c r="G496" s="16">
        <v>45022.200694444444</v>
      </c>
      <c r="H496" s="16">
        <f>IF(Tabla_Sala[[#This Row],[Estado de la Mesa]]="Ocupada",(Tabla_Sala[[#This Row],[Hora de Salida]]-Tabla_Sala[[#This Row],[Hora de Llegada]]) + 15/1440, Tabla_Sala[[#This Row],[Hora de Salida]]-Tabla_Sala[[#This Row],[Hora de Llegada]])</f>
        <v>0.13958333332993789</v>
      </c>
      <c r="I496" s="16">
        <f>SUMIFS(Tabla_cocina[minutos preparacion],Tabla_cocina[Numero de Orden],Tabla_Sala[[#This Row],[Número de Orden]])</f>
        <v>2.1527777777777778E-2</v>
      </c>
      <c r="J496" s="16">
        <f>IF(Tabla_Sala[[#This Row],[Tiempo de Permanencia]]-Tabla_Sala[[#This Row],[Tiempo Preparacion]] &gt; 0, Tabla_Sala[[#This Row],[Tiempo de Permanencia]]-Tabla_Sala[[#This Row],[Tiempo Preparacion]], 0)</f>
        <v>0.1180555555521601</v>
      </c>
      <c r="K496" s="2" t="s">
        <v>111</v>
      </c>
      <c r="L496" s="2" t="s">
        <v>44</v>
      </c>
      <c r="M496" s="2" t="s">
        <v>47</v>
      </c>
      <c r="N496" s="5">
        <v>11.85</v>
      </c>
      <c r="O496" s="2" t="s">
        <v>42</v>
      </c>
      <c r="P496" s="7">
        <f>SUMIFS(Tabla_cocina[Ganancia Bruta],Tabla_cocina[Numero de Orden],Tabla_Sala[[#This Row],[Número de Orden]])</f>
        <v>172</v>
      </c>
      <c r="Q496" s="7">
        <f>Tabla_Sala[[#This Row],[Propina]]+Tabla_Sala[[#This Row],[Monto Total de la Cuenta]]</f>
        <v>183.85</v>
      </c>
      <c r="R496" t="str">
        <f t="shared" si="10"/>
        <v>Plato_15,  Plato_19</v>
      </c>
      <c r="S496" s="2" t="s">
        <v>52</v>
      </c>
      <c r="T496" s="2" t="s">
        <v>18</v>
      </c>
      <c r="U496" s="2" t="s">
        <v>51</v>
      </c>
      <c r="X496" t="str" cm="1">
        <f t="array" ref="X496">_xlfn.CONCAT(_xlfn._xlws.FILTER(Tabla_cocina[Nombre del Plato], Tabla_cocina[Numero de Orden]=Tabla_Sala[[#This Row],[Número de Orden]]), "")</f>
        <v>Plato_15Plato_19</v>
      </c>
      <c r="Y496" s="18" t="b">
        <f>IF(Tabla_Sala[[#This Row],[Tiempo de Degustacion]]&gt;0,TRUE,FALSE)</f>
        <v>1</v>
      </c>
    </row>
    <row r="497" spans="1:25" x14ac:dyDescent="0.3">
      <c r="A497" s="2">
        <v>495</v>
      </c>
      <c r="B497" s="2">
        <v>11</v>
      </c>
      <c r="C497" s="2" t="s">
        <v>520</v>
      </c>
      <c r="D497" s="4">
        <v>6</v>
      </c>
      <c r="E497" s="15">
        <f>Tabla_Sala[[#This Row],[Hora de Salida]]</f>
        <v>45022.284722222219</v>
      </c>
      <c r="F497" s="16">
        <v>45022.125694444447</v>
      </c>
      <c r="G497" s="16">
        <v>45022.284722222219</v>
      </c>
      <c r="H497" s="16">
        <f>IF(Tabla_Sala[[#This Row],[Estado de la Mesa]]="Ocupada",(Tabla_Sala[[#This Row],[Hora de Salida]]-Tabla_Sala[[#This Row],[Hora de Llegada]]) + 15/1440, Tabla_Sala[[#This Row],[Hora de Salida]]-Tabla_Sala[[#This Row],[Hora de Llegada]])</f>
        <v>0.15902777777228039</v>
      </c>
      <c r="I497" s="16">
        <f>SUMIFS(Tabla_cocina[minutos preparacion],Tabla_cocina[Numero de Orden],Tabla_Sala[[#This Row],[Número de Orden]])</f>
        <v>7.0833333333333331E-2</v>
      </c>
      <c r="J497" s="16">
        <f>IF(Tabla_Sala[[#This Row],[Tiempo de Permanencia]]-Tabla_Sala[[#This Row],[Tiempo Preparacion]] &gt; 0, Tabla_Sala[[#This Row],[Tiempo de Permanencia]]-Tabla_Sala[[#This Row],[Tiempo Preparacion]], 0)</f>
        <v>8.8194444438947056E-2</v>
      </c>
      <c r="K497" s="2" t="s">
        <v>113</v>
      </c>
      <c r="L497" s="2" t="s">
        <v>44</v>
      </c>
      <c r="M497" s="2" t="s">
        <v>47</v>
      </c>
      <c r="N497" s="5">
        <v>33.96</v>
      </c>
      <c r="O497" s="2" t="s">
        <v>48</v>
      </c>
      <c r="P497" s="7">
        <f>SUMIFS(Tabla_cocina[Ganancia Bruta],Tabla_cocina[Numero de Orden],Tabla_Sala[[#This Row],[Número de Orden]])</f>
        <v>263</v>
      </c>
      <c r="Q497" s="7">
        <f>Tabla_Sala[[#This Row],[Propina]]+Tabla_Sala[[#This Row],[Monto Total de la Cuenta]]</f>
        <v>296.95999999999998</v>
      </c>
      <c r="R497" t="str">
        <f t="shared" si="10"/>
        <v>Plato_20,  Plato_6,  Plato_16,  Plato_11</v>
      </c>
      <c r="S497" s="2" t="s">
        <v>56</v>
      </c>
      <c r="T497" s="2" t="s">
        <v>11</v>
      </c>
      <c r="U497" s="2" t="s">
        <v>77</v>
      </c>
      <c r="V497" s="2" t="s">
        <v>57</v>
      </c>
      <c r="W497" s="2" t="s">
        <v>63</v>
      </c>
      <c r="X497" t="str" cm="1">
        <f t="array" ref="X497">_xlfn.CONCAT(_xlfn._xlws.FILTER(Tabla_cocina[Nombre del Plato], Tabla_cocina[Numero de Orden]=Tabla_Sala[[#This Row],[Número de Orden]]), "")</f>
        <v>Plato_20Plato_6Plato_16Plato_11</v>
      </c>
      <c r="Y497" s="18" t="b">
        <f>IF(Tabla_Sala[[#This Row],[Tiempo de Degustacion]]&gt;0,TRUE,FALSE)</f>
        <v>1</v>
      </c>
    </row>
    <row r="498" spans="1:25" x14ac:dyDescent="0.3">
      <c r="A498" s="2">
        <v>496</v>
      </c>
      <c r="B498" s="2">
        <v>1</v>
      </c>
      <c r="C498" s="2" t="s">
        <v>252</v>
      </c>
      <c r="D498" s="4">
        <v>3</v>
      </c>
      <c r="E498" s="15">
        <f>Tabla_Sala[[#This Row],[Hora de Salida]]</f>
        <v>45022.265277777777</v>
      </c>
      <c r="F498" s="16">
        <v>45022.106944444444</v>
      </c>
      <c r="G498" s="16">
        <v>45022.265277777777</v>
      </c>
      <c r="H498" s="16">
        <f>IF(Tabla_Sala[[#This Row],[Estado de la Mesa]]="Ocupada",(Tabla_Sala[[#This Row],[Hora de Salida]]-Tabla_Sala[[#This Row],[Hora de Llegada]]) + 15/1440, Tabla_Sala[[#This Row],[Hora de Salida]]-Tabla_Sala[[#This Row],[Hora de Llegada]])</f>
        <v>0.15833333333284827</v>
      </c>
      <c r="I498" s="16">
        <f>SUMIFS(Tabla_cocina[minutos preparacion],Tabla_cocina[Numero de Orden],Tabla_Sala[[#This Row],[Número de Orden]])</f>
        <v>9.2361111111111102E-2</v>
      </c>
      <c r="J498" s="16">
        <f>IF(Tabla_Sala[[#This Row],[Tiempo de Permanencia]]-Tabla_Sala[[#This Row],[Tiempo Preparacion]] &gt; 0, Tabla_Sala[[#This Row],[Tiempo de Permanencia]]-Tabla_Sala[[#This Row],[Tiempo Preparacion]], 0)</f>
        <v>6.5972222221737167E-2</v>
      </c>
      <c r="K498" s="2" t="s">
        <v>111</v>
      </c>
      <c r="L498" s="2" t="s">
        <v>40</v>
      </c>
      <c r="M498" s="2" t="s">
        <v>47</v>
      </c>
      <c r="N498" s="5">
        <v>39.42</v>
      </c>
      <c r="O498" s="2" t="s">
        <v>42</v>
      </c>
      <c r="P498" s="7">
        <f>SUMIFS(Tabla_cocina[Ganancia Bruta],Tabla_cocina[Numero de Orden],Tabla_Sala[[#This Row],[Número de Orden]])</f>
        <v>223</v>
      </c>
      <c r="Q498" s="7">
        <f>Tabla_Sala[[#This Row],[Propina]]+Tabla_Sala[[#This Row],[Monto Total de la Cuenta]]</f>
        <v>262.42</v>
      </c>
      <c r="R498" t="str">
        <f t="shared" si="10"/>
        <v>Plato_11,  Plato_18,  Plato_12,  Plato_17</v>
      </c>
      <c r="S498" s="2" t="s">
        <v>76</v>
      </c>
      <c r="T498" s="2" t="s">
        <v>14</v>
      </c>
      <c r="U498" s="2" t="s">
        <v>74</v>
      </c>
      <c r="V498" s="2" t="s">
        <v>60</v>
      </c>
      <c r="W498" s="2" t="s">
        <v>50</v>
      </c>
      <c r="X498" t="str" cm="1">
        <f t="array" ref="X498">_xlfn.CONCAT(_xlfn._xlws.FILTER(Tabla_cocina[Nombre del Plato], Tabla_cocina[Numero de Orden]=Tabla_Sala[[#This Row],[Número de Orden]]), "")</f>
        <v>Plato_11Plato_18Plato_12Plato_17</v>
      </c>
      <c r="Y498" s="18" t="b">
        <f>IF(Tabla_Sala[[#This Row],[Tiempo de Degustacion]]&gt;0,TRUE,FALSE)</f>
        <v>1</v>
      </c>
    </row>
    <row r="499" spans="1:25" x14ac:dyDescent="0.3">
      <c r="A499" s="2">
        <v>497</v>
      </c>
      <c r="B499" s="2">
        <v>13</v>
      </c>
      <c r="C499" s="2" t="s">
        <v>177</v>
      </c>
      <c r="D499" s="4">
        <v>6</v>
      </c>
      <c r="E499" s="15">
        <f>Tabla_Sala[[#This Row],[Hora de Salida]]</f>
        <v>45022.290277777778</v>
      </c>
      <c r="F499" s="16">
        <v>45022.145833333336</v>
      </c>
      <c r="G499" s="16">
        <v>45022.290277777778</v>
      </c>
      <c r="H499" s="16">
        <f>IF(Tabla_Sala[[#This Row],[Estado de la Mesa]]="Ocupada",(Tabla_Sala[[#This Row],[Hora de Salida]]-Tabla_Sala[[#This Row],[Hora de Llegada]]) + 15/1440, Tabla_Sala[[#This Row],[Hora de Salida]]-Tabla_Sala[[#This Row],[Hora de Llegada]])</f>
        <v>0.1444444444423425</v>
      </c>
      <c r="I499" s="16">
        <f>SUMIFS(Tabla_cocina[minutos preparacion],Tabla_cocina[Numero de Orden],Tabla_Sala[[#This Row],[Número de Orden]])</f>
        <v>2.6388888888888889E-2</v>
      </c>
      <c r="J499" s="16">
        <f>IF(Tabla_Sala[[#This Row],[Tiempo de Permanencia]]-Tabla_Sala[[#This Row],[Tiempo Preparacion]] &gt; 0, Tabla_Sala[[#This Row],[Tiempo de Permanencia]]-Tabla_Sala[[#This Row],[Tiempo Preparacion]], 0)</f>
        <v>0.11805555555345361</v>
      </c>
      <c r="K499" s="2" t="s">
        <v>109</v>
      </c>
      <c r="L499" s="2" t="s">
        <v>40</v>
      </c>
      <c r="M499" s="2" t="s">
        <v>41</v>
      </c>
      <c r="N499" s="5">
        <v>29.93</v>
      </c>
      <c r="O499" s="2" t="s">
        <v>42</v>
      </c>
      <c r="P499" s="7">
        <f>SUMIFS(Tabla_cocina[Ganancia Bruta],Tabla_cocina[Numero de Orden],Tabla_Sala[[#This Row],[Número de Orden]])</f>
        <v>150</v>
      </c>
      <c r="Q499" s="7">
        <f>Tabla_Sala[[#This Row],[Propina]]+Tabla_Sala[[#This Row],[Monto Total de la Cuenta]]</f>
        <v>179.93</v>
      </c>
      <c r="R499" t="str">
        <f t="shared" si="10"/>
        <v>Plato_2,  Plato_20</v>
      </c>
      <c r="S499" s="2" t="s">
        <v>76</v>
      </c>
      <c r="T499" s="2" t="s">
        <v>7</v>
      </c>
      <c r="U499" s="2" t="s">
        <v>68</v>
      </c>
      <c r="X499" t="str" cm="1">
        <f t="array" ref="X499">_xlfn.CONCAT(_xlfn._xlws.FILTER(Tabla_cocina[Nombre del Plato], Tabla_cocina[Numero de Orden]=Tabla_Sala[[#This Row],[Número de Orden]]), "")</f>
        <v>Plato_2Plato_20</v>
      </c>
      <c r="Y499" s="18" t="b">
        <f>IF(Tabla_Sala[[#This Row],[Tiempo de Degustacion]]&gt;0,TRUE,FALSE)</f>
        <v>1</v>
      </c>
    </row>
    <row r="500" spans="1:25" x14ac:dyDescent="0.3">
      <c r="A500" s="2">
        <v>498</v>
      </c>
      <c r="B500" s="2">
        <v>20</v>
      </c>
      <c r="C500" s="2" t="s">
        <v>478</v>
      </c>
      <c r="D500" s="4">
        <v>3</v>
      </c>
      <c r="E500" s="15">
        <f>Tabla_Sala[[#This Row],[Hora de Salida]]</f>
        <v>45022.156944444447</v>
      </c>
      <c r="F500" s="16">
        <v>45022.011805555558</v>
      </c>
      <c r="G500" s="16">
        <v>45022.156944444447</v>
      </c>
      <c r="H500" s="16">
        <f>IF(Tabla_Sala[[#This Row],[Estado de la Mesa]]="Ocupada",(Tabla_Sala[[#This Row],[Hora de Salida]]-Tabla_Sala[[#This Row],[Hora de Llegada]]) + 15/1440, Tabla_Sala[[#This Row],[Hora de Salida]]-Tabla_Sala[[#This Row],[Hora de Llegada]])</f>
        <v>0.14513888888905058</v>
      </c>
      <c r="I500" s="16">
        <f>SUMIFS(Tabla_cocina[minutos preparacion],Tabla_cocina[Numero de Orden],Tabla_Sala[[#This Row],[Número de Orden]])</f>
        <v>2.2222222222222223E-2</v>
      </c>
      <c r="J500" s="16">
        <f>IF(Tabla_Sala[[#This Row],[Tiempo de Permanencia]]-Tabla_Sala[[#This Row],[Tiempo Preparacion]] &gt; 0, Tabla_Sala[[#This Row],[Tiempo de Permanencia]]-Tabla_Sala[[#This Row],[Tiempo Preparacion]], 0)</f>
        <v>0.12291666666682835</v>
      </c>
      <c r="K500" s="2" t="s">
        <v>109</v>
      </c>
      <c r="L500" s="2" t="s">
        <v>40</v>
      </c>
      <c r="M500" s="2" t="s">
        <v>47</v>
      </c>
      <c r="N500" s="5">
        <v>21.99</v>
      </c>
      <c r="O500" s="2" t="s">
        <v>48</v>
      </c>
      <c r="P500" s="7">
        <f>SUMIFS(Tabla_cocina[Ganancia Bruta],Tabla_cocina[Numero de Orden],Tabla_Sala[[#This Row],[Número de Orden]])</f>
        <v>19</v>
      </c>
      <c r="Q500" s="7">
        <f>Tabla_Sala[[#This Row],[Propina]]+Tabla_Sala[[#This Row],[Monto Total de la Cuenta]]</f>
        <v>40.989999999999995</v>
      </c>
      <c r="R500" t="str">
        <f t="shared" si="10"/>
        <v>Plato_12</v>
      </c>
      <c r="S500" s="2" t="s">
        <v>43</v>
      </c>
      <c r="T500" s="2" t="s">
        <v>16</v>
      </c>
      <c r="U500" s="2"/>
      <c r="X500" t="str" cm="1">
        <f t="array" ref="X500">_xlfn.CONCAT(_xlfn._xlws.FILTER(Tabla_cocina[Nombre del Plato], Tabla_cocina[Numero de Orden]=Tabla_Sala[[#This Row],[Número de Orden]]), "")</f>
        <v>Plato_12</v>
      </c>
      <c r="Y500" s="18" t="b">
        <f>IF(Tabla_Sala[[#This Row],[Tiempo de Degustacion]]&gt;0,TRUE,FALSE)</f>
        <v>1</v>
      </c>
    </row>
    <row r="501" spans="1:25" x14ac:dyDescent="0.3">
      <c r="A501" s="2">
        <v>499</v>
      </c>
      <c r="B501" s="2">
        <v>5</v>
      </c>
      <c r="C501" s="2" t="s">
        <v>466</v>
      </c>
      <c r="D501" s="4">
        <v>5</v>
      </c>
      <c r="E501" s="15">
        <f>Tabla_Sala[[#This Row],[Hora de Salida]]</f>
        <v>45022.186111111114</v>
      </c>
      <c r="F501" s="16">
        <v>45022.056250000001</v>
      </c>
      <c r="G501" s="16">
        <v>45022.186111111114</v>
      </c>
      <c r="H501" s="16">
        <f>IF(Tabla_Sala[[#This Row],[Estado de la Mesa]]="Ocupada",(Tabla_Sala[[#This Row],[Hora de Salida]]-Tabla_Sala[[#This Row],[Hora de Llegada]]) + 15/1440, Tabla_Sala[[#This Row],[Hora de Salida]]-Tabla_Sala[[#This Row],[Hora de Llegada]])</f>
        <v>0.12986111111240461</v>
      </c>
      <c r="I501" s="16">
        <f>SUMIFS(Tabla_cocina[minutos preparacion],Tabla_cocina[Numero de Orden],Tabla_Sala[[#This Row],[Número de Orden]])</f>
        <v>9.0277777777777776E-2</v>
      </c>
      <c r="J501" s="16">
        <f>IF(Tabla_Sala[[#This Row],[Tiempo de Permanencia]]-Tabla_Sala[[#This Row],[Tiempo Preparacion]] &gt; 0, Tabla_Sala[[#This Row],[Tiempo de Permanencia]]-Tabla_Sala[[#This Row],[Tiempo Preparacion]], 0)</f>
        <v>3.9583333334626838E-2</v>
      </c>
      <c r="K501" s="2" t="s">
        <v>113</v>
      </c>
      <c r="L501" s="2" t="s">
        <v>54</v>
      </c>
      <c r="M501" s="2" t="s">
        <v>41</v>
      </c>
      <c r="N501" s="5">
        <v>22.69</v>
      </c>
      <c r="O501" s="2" t="s">
        <v>42</v>
      </c>
      <c r="P501" s="7">
        <f>SUMIFS(Tabla_cocina[Ganancia Bruta],Tabla_cocina[Numero de Orden],Tabla_Sala[[#This Row],[Número de Orden]])</f>
        <v>158</v>
      </c>
      <c r="Q501" s="7">
        <f>Tabla_Sala[[#This Row],[Propina]]+Tabla_Sala[[#This Row],[Monto Total de la Cuenta]]</f>
        <v>180.69</v>
      </c>
      <c r="R501" t="str">
        <f t="shared" si="10"/>
        <v>Plato_10,  Plato_2,  Plato_1</v>
      </c>
      <c r="S501" s="2" t="s">
        <v>49</v>
      </c>
      <c r="T501" s="2" t="s">
        <v>25</v>
      </c>
      <c r="U501" s="2" t="s">
        <v>79</v>
      </c>
      <c r="V501" s="2" t="s">
        <v>71</v>
      </c>
      <c r="X501" t="str" cm="1">
        <f t="array" ref="X501">_xlfn.CONCAT(_xlfn._xlws.FILTER(Tabla_cocina[Nombre del Plato], Tabla_cocina[Numero de Orden]=Tabla_Sala[[#This Row],[Número de Orden]]), "")</f>
        <v>Plato_10Plato_2Plato_1</v>
      </c>
      <c r="Y501" s="18" t="b">
        <f>IF(Tabla_Sala[[#This Row],[Tiempo de Degustacion]]&gt;0,TRUE,FALSE)</f>
        <v>1</v>
      </c>
    </row>
    <row r="502" spans="1:25" x14ac:dyDescent="0.3">
      <c r="A502" s="2">
        <v>500</v>
      </c>
      <c r="B502" s="2">
        <v>4</v>
      </c>
      <c r="C502" s="2" t="s">
        <v>518</v>
      </c>
      <c r="D502" s="4">
        <v>5</v>
      </c>
      <c r="E502" s="15">
        <f>Tabla_Sala[[#This Row],[Hora de Salida]]</f>
        <v>45022.21875</v>
      </c>
      <c r="F502" s="16">
        <v>45022.053472222222</v>
      </c>
      <c r="G502" s="16">
        <v>45022.21875</v>
      </c>
      <c r="H502" s="16">
        <f>IF(Tabla_Sala[[#This Row],[Estado de la Mesa]]="Ocupada",(Tabla_Sala[[#This Row],[Hora de Salida]]-Tabla_Sala[[#This Row],[Hora de Llegada]]) + 15/1440, Tabla_Sala[[#This Row],[Hora de Salida]]-Tabla_Sala[[#This Row],[Hora de Llegada]])</f>
        <v>0.17569444444476781</v>
      </c>
      <c r="I502" s="16">
        <f>SUMIFS(Tabla_cocina[minutos preparacion],Tabla_cocina[Numero de Orden],Tabla_Sala[[#This Row],[Número de Orden]])</f>
        <v>2.9166666666666667E-2</v>
      </c>
      <c r="J502" s="16">
        <f>IF(Tabla_Sala[[#This Row],[Tiempo de Permanencia]]-Tabla_Sala[[#This Row],[Tiempo Preparacion]] &gt; 0, Tabla_Sala[[#This Row],[Tiempo de Permanencia]]-Tabla_Sala[[#This Row],[Tiempo Preparacion]], 0)</f>
        <v>0.14652777777810114</v>
      </c>
      <c r="K502" s="2" t="s">
        <v>117</v>
      </c>
      <c r="L502" s="2" t="s">
        <v>44</v>
      </c>
      <c r="M502" s="2" t="s">
        <v>41</v>
      </c>
      <c r="N502" s="5">
        <v>37.619999999999997</v>
      </c>
      <c r="O502" s="2" t="s">
        <v>55</v>
      </c>
      <c r="P502" s="7">
        <f>SUMIFS(Tabla_cocina[Ganancia Bruta],Tabla_cocina[Numero de Orden],Tabla_Sala[[#This Row],[Número de Orden]])</f>
        <v>93</v>
      </c>
      <c r="Q502" s="7">
        <f>Tabla_Sala[[#This Row],[Propina]]+Tabla_Sala[[#This Row],[Monto Total de la Cuenta]]</f>
        <v>130.62</v>
      </c>
      <c r="R502" t="str">
        <f t="shared" si="10"/>
        <v>Plato_6,  Plato_5</v>
      </c>
      <c r="S502" s="2" t="s">
        <v>76</v>
      </c>
      <c r="T502" s="2" t="s">
        <v>10</v>
      </c>
      <c r="U502" s="2" t="s">
        <v>78</v>
      </c>
      <c r="X502" t="str" cm="1">
        <f t="array" ref="X502">_xlfn.CONCAT(_xlfn._xlws.FILTER(Tabla_cocina[Nombre del Plato], Tabla_cocina[Numero de Orden]=Tabla_Sala[[#This Row],[Número de Orden]]), "")</f>
        <v>Plato_6Plato_5</v>
      </c>
      <c r="Y502" s="18" t="b">
        <f>IF(Tabla_Sala[[#This Row],[Tiempo de Degustacion]]&gt;0,TRUE,FALSE)</f>
        <v>1</v>
      </c>
    </row>
    <row r="503" spans="1:25" x14ac:dyDescent="0.3">
      <c r="A503" s="2">
        <v>501</v>
      </c>
      <c r="B503" s="2">
        <v>7</v>
      </c>
      <c r="C503" s="2" t="s">
        <v>521</v>
      </c>
      <c r="D503" s="4">
        <v>1</v>
      </c>
      <c r="E503" s="15">
        <f>Tabla_Sala[[#This Row],[Hora de Salida]]</f>
        <v>45022.271527777775</v>
      </c>
      <c r="F503" s="16">
        <v>45022.155555555553</v>
      </c>
      <c r="G503" s="16">
        <v>45022.271527777775</v>
      </c>
      <c r="H503" s="16">
        <f>IF(Tabla_Sala[[#This Row],[Estado de la Mesa]]="Ocupada",(Tabla_Sala[[#This Row],[Hora de Salida]]-Tabla_Sala[[#This Row],[Hora de Llegada]]) + 15/1440, Tabla_Sala[[#This Row],[Hora de Salida]]-Tabla_Sala[[#This Row],[Hora de Llegada]])</f>
        <v>0.1263888888885655</v>
      </c>
      <c r="I503" s="16">
        <f>SUMIFS(Tabla_cocina[minutos preparacion],Tabla_cocina[Numero de Orden],Tabla_Sala[[#This Row],[Número de Orden]])</f>
        <v>2.7083333333333334E-2</v>
      </c>
      <c r="J503" s="16">
        <f>IF(Tabla_Sala[[#This Row],[Tiempo de Permanencia]]-Tabla_Sala[[#This Row],[Tiempo Preparacion]] &gt; 0, Tabla_Sala[[#This Row],[Tiempo de Permanencia]]-Tabla_Sala[[#This Row],[Tiempo Preparacion]], 0)</f>
        <v>9.9305555555232169E-2</v>
      </c>
      <c r="K503" s="2" t="s">
        <v>111</v>
      </c>
      <c r="L503" s="2" t="s">
        <v>54</v>
      </c>
      <c r="M503" s="2" t="s">
        <v>47</v>
      </c>
      <c r="N503" s="5">
        <v>28.38</v>
      </c>
      <c r="O503" s="2" t="s">
        <v>55</v>
      </c>
      <c r="P503" s="7">
        <f>SUMIFS(Tabla_cocina[Ganancia Bruta],Tabla_cocina[Numero de Orden],Tabla_Sala[[#This Row],[Número de Orden]])</f>
        <v>138</v>
      </c>
      <c r="Q503" s="7">
        <f>Tabla_Sala[[#This Row],[Propina]]+Tabla_Sala[[#This Row],[Monto Total de la Cuenta]]</f>
        <v>166.38</v>
      </c>
      <c r="R503" t="str">
        <f t="shared" si="10"/>
        <v>Plato_20,  Plato_13,  Plato_16</v>
      </c>
      <c r="S503" s="2" t="s">
        <v>56</v>
      </c>
      <c r="T503" s="2" t="s">
        <v>11</v>
      </c>
      <c r="U503" s="2" t="s">
        <v>65</v>
      </c>
      <c r="V503" s="2" t="s">
        <v>57</v>
      </c>
      <c r="X503" t="str" cm="1">
        <f t="array" ref="X503">_xlfn.CONCAT(_xlfn._xlws.FILTER(Tabla_cocina[Nombre del Plato], Tabla_cocina[Numero de Orden]=Tabla_Sala[[#This Row],[Número de Orden]]), "")</f>
        <v>Plato_20Plato_13Plato_16</v>
      </c>
      <c r="Y503" s="18" t="b">
        <f>IF(Tabla_Sala[[#This Row],[Tiempo de Degustacion]]&gt;0,TRUE,FALSE)</f>
        <v>1</v>
      </c>
    </row>
    <row r="504" spans="1:25" x14ac:dyDescent="0.3">
      <c r="A504" s="2">
        <v>502</v>
      </c>
      <c r="B504" s="2">
        <v>5</v>
      </c>
      <c r="C504" s="2" t="s">
        <v>315</v>
      </c>
      <c r="D504" s="4">
        <v>2</v>
      </c>
      <c r="E504" s="15">
        <f>Tabla_Sala[[#This Row],[Hora de Salida]]</f>
        <v>45022.081250000003</v>
      </c>
      <c r="F504" s="16">
        <v>45022.03125</v>
      </c>
      <c r="G504" s="16">
        <v>45022.081250000003</v>
      </c>
      <c r="H504" s="16">
        <f>IF(Tabla_Sala[[#This Row],[Estado de la Mesa]]="Ocupada",(Tabla_Sala[[#This Row],[Hora de Salida]]-Tabla_Sala[[#This Row],[Hora de Llegada]]) + 15/1440, Tabla_Sala[[#This Row],[Hora de Salida]]-Tabla_Sala[[#This Row],[Hora de Llegada]])</f>
        <v>5.0000000002910383E-2</v>
      </c>
      <c r="I504" s="16">
        <f>SUMIFS(Tabla_cocina[minutos preparacion],Tabla_cocina[Numero de Orden],Tabla_Sala[[#This Row],[Número de Orden]])</f>
        <v>5.0694444444444445E-2</v>
      </c>
      <c r="J504" s="16">
        <f>IF(Tabla_Sala[[#This Row],[Tiempo de Permanencia]]-Tabla_Sala[[#This Row],[Tiempo Preparacion]] &gt; 0, Tabla_Sala[[#This Row],[Tiempo de Permanencia]]-Tabla_Sala[[#This Row],[Tiempo Preparacion]], 0)</f>
        <v>0</v>
      </c>
      <c r="K504" s="2" t="s">
        <v>115</v>
      </c>
      <c r="L504" s="2" t="s">
        <v>40</v>
      </c>
      <c r="M504" s="2" t="s">
        <v>47</v>
      </c>
      <c r="N504" s="5">
        <v>32.9</v>
      </c>
      <c r="O504" s="2" t="s">
        <v>42</v>
      </c>
      <c r="P504" s="7">
        <f>SUMIFS(Tabla_cocina[Ganancia Bruta],Tabla_cocina[Numero de Orden],Tabla_Sala[[#This Row],[Número de Orden]])</f>
        <v>139</v>
      </c>
      <c r="Q504" s="7">
        <f>Tabla_Sala[[#This Row],[Propina]]+Tabla_Sala[[#This Row],[Monto Total de la Cuenta]]</f>
        <v>171.9</v>
      </c>
      <c r="R504" t="str">
        <f t="shared" si="10"/>
        <v>Plato_5,  Plato_4,  Plato_11</v>
      </c>
      <c r="S504" s="2" t="s">
        <v>58</v>
      </c>
      <c r="T504" s="2" t="s">
        <v>19</v>
      </c>
      <c r="U504" s="2" t="s">
        <v>67</v>
      </c>
      <c r="V504" s="2" t="s">
        <v>63</v>
      </c>
      <c r="X504" t="str" cm="1">
        <f t="array" ref="X504">_xlfn.CONCAT(_xlfn._xlws.FILTER(Tabla_cocina[Nombre del Plato], Tabla_cocina[Numero de Orden]=Tabla_Sala[[#This Row],[Número de Orden]]), "")</f>
        <v>Plato_5Plato_4Plato_11</v>
      </c>
      <c r="Y504" s="18" t="b">
        <f>IF(Tabla_Sala[[#This Row],[Tiempo de Degustacion]]&gt;0,TRUE,FALSE)</f>
        <v>0</v>
      </c>
    </row>
    <row r="505" spans="1:25" x14ac:dyDescent="0.3">
      <c r="A505" s="2">
        <v>503</v>
      </c>
      <c r="B505" s="2">
        <v>3</v>
      </c>
      <c r="C505" s="2" t="s">
        <v>522</v>
      </c>
      <c r="D505" s="4">
        <v>1</v>
      </c>
      <c r="E505" s="15">
        <f>Tabla_Sala[[#This Row],[Hora de Salida]]</f>
        <v>45022.168055555558</v>
      </c>
      <c r="F505" s="16">
        <v>45022.097222222219</v>
      </c>
      <c r="G505" s="16">
        <v>45022.168055555558</v>
      </c>
      <c r="H505" s="16">
        <f>IF(Tabla_Sala[[#This Row],[Estado de la Mesa]]="Ocupada",(Tabla_Sala[[#This Row],[Hora de Salida]]-Tabla_Sala[[#This Row],[Hora de Llegada]]) + 15/1440, Tabla_Sala[[#This Row],[Hora de Salida]]-Tabla_Sala[[#This Row],[Hora de Llegada]])</f>
        <v>7.0833333338669036E-2</v>
      </c>
      <c r="I505" s="16">
        <f>SUMIFS(Tabla_cocina[minutos preparacion],Tabla_cocina[Numero de Orden],Tabla_Sala[[#This Row],[Número de Orden]])</f>
        <v>5.9027777777777776E-2</v>
      </c>
      <c r="J505" s="16">
        <f>IF(Tabla_Sala[[#This Row],[Tiempo de Permanencia]]-Tabla_Sala[[#This Row],[Tiempo Preparacion]] &gt; 0, Tabla_Sala[[#This Row],[Tiempo de Permanencia]]-Tabla_Sala[[#This Row],[Tiempo Preparacion]], 0)</f>
        <v>1.1805555560891259E-2</v>
      </c>
      <c r="K505" s="2" t="s">
        <v>109</v>
      </c>
      <c r="L505" s="2" t="s">
        <v>40</v>
      </c>
      <c r="M505" s="2" t="s">
        <v>47</v>
      </c>
      <c r="N505" s="5">
        <v>35.840000000000003</v>
      </c>
      <c r="O505" s="2" t="s">
        <v>42</v>
      </c>
      <c r="P505" s="7">
        <f>SUMIFS(Tabla_cocina[Ganancia Bruta],Tabla_cocina[Numero de Orden],Tabla_Sala[[#This Row],[Número de Orden]])</f>
        <v>137</v>
      </c>
      <c r="Q505" s="7">
        <f>Tabla_Sala[[#This Row],[Propina]]+Tabla_Sala[[#This Row],[Monto Total de la Cuenta]]</f>
        <v>172.84</v>
      </c>
      <c r="R505" t="str">
        <f t="shared" si="10"/>
        <v>Plato_20,  Plato_12</v>
      </c>
      <c r="S505" s="2" t="s">
        <v>43</v>
      </c>
      <c r="T505" s="2" t="s">
        <v>11</v>
      </c>
      <c r="U505" s="2" t="s">
        <v>60</v>
      </c>
      <c r="X505" t="str" cm="1">
        <f t="array" ref="X505">_xlfn.CONCAT(_xlfn._xlws.FILTER(Tabla_cocina[Nombre del Plato], Tabla_cocina[Numero de Orden]=Tabla_Sala[[#This Row],[Número de Orden]]), "")</f>
        <v>Plato_20Plato_12</v>
      </c>
      <c r="Y505" s="18" t="b">
        <f>IF(Tabla_Sala[[#This Row],[Tiempo de Degustacion]]&gt;0,TRUE,FALSE)</f>
        <v>1</v>
      </c>
    </row>
    <row r="506" spans="1:25" x14ac:dyDescent="0.3">
      <c r="A506" s="2">
        <v>504</v>
      </c>
      <c r="B506" s="2">
        <v>2</v>
      </c>
      <c r="C506" s="2" t="s">
        <v>523</v>
      </c>
      <c r="D506" s="4">
        <v>5</v>
      </c>
      <c r="E506" s="15">
        <f>Tabla_Sala[[#This Row],[Hora de Salida]]</f>
        <v>45022.2</v>
      </c>
      <c r="F506" s="16">
        <v>45022.090277777781</v>
      </c>
      <c r="G506" s="16">
        <v>45022.2</v>
      </c>
      <c r="H506" s="16">
        <f>IF(Tabla_Sala[[#This Row],[Estado de la Mesa]]="Ocupada",(Tabla_Sala[[#This Row],[Hora de Salida]]-Tabla_Sala[[#This Row],[Hora de Llegada]]) + 15/1440, Tabla_Sala[[#This Row],[Hora de Salida]]-Tabla_Sala[[#This Row],[Hora de Llegada]])</f>
        <v>0.10972222221607808</v>
      </c>
      <c r="I506" s="16">
        <f>SUMIFS(Tabla_cocina[minutos preparacion],Tabla_cocina[Numero de Orden],Tabla_Sala[[#This Row],[Número de Orden]])</f>
        <v>1.3194444444444444E-2</v>
      </c>
      <c r="J506" s="16">
        <f>IF(Tabla_Sala[[#This Row],[Tiempo de Permanencia]]-Tabla_Sala[[#This Row],[Tiempo Preparacion]] &gt; 0, Tabla_Sala[[#This Row],[Tiempo de Permanencia]]-Tabla_Sala[[#This Row],[Tiempo Preparacion]], 0)</f>
        <v>9.6527777771633641E-2</v>
      </c>
      <c r="K506" s="2" t="s">
        <v>115</v>
      </c>
      <c r="L506" s="2" t="s">
        <v>54</v>
      </c>
      <c r="M506" s="2" t="s">
        <v>45</v>
      </c>
      <c r="N506" s="5">
        <v>31.31</v>
      </c>
      <c r="O506" s="2" t="s">
        <v>42</v>
      </c>
      <c r="P506" s="7">
        <f>SUMIFS(Tabla_cocina[Ganancia Bruta],Tabla_cocina[Numero de Orden],Tabla_Sala[[#This Row],[Número de Orden]])</f>
        <v>54</v>
      </c>
      <c r="Q506" s="7">
        <f>Tabla_Sala[[#This Row],[Propina]]+Tabla_Sala[[#This Row],[Monto Total de la Cuenta]]</f>
        <v>85.31</v>
      </c>
      <c r="R506" t="str">
        <f t="shared" si="10"/>
        <v>Plato_6</v>
      </c>
      <c r="S506" s="2" t="s">
        <v>49</v>
      </c>
      <c r="T506" s="2" t="s">
        <v>10</v>
      </c>
      <c r="U506" s="2"/>
      <c r="X506" t="str" cm="1">
        <f t="array" ref="X506">_xlfn.CONCAT(_xlfn._xlws.FILTER(Tabla_cocina[Nombre del Plato], Tabla_cocina[Numero de Orden]=Tabla_Sala[[#This Row],[Número de Orden]]), "")</f>
        <v>Plato_6</v>
      </c>
      <c r="Y506" s="18" t="b">
        <f>IF(Tabla_Sala[[#This Row],[Tiempo de Degustacion]]&gt;0,TRUE,FALSE)</f>
        <v>1</v>
      </c>
    </row>
    <row r="507" spans="1:25" x14ac:dyDescent="0.3">
      <c r="A507" s="2">
        <v>505</v>
      </c>
      <c r="B507" s="2">
        <v>5</v>
      </c>
      <c r="C507" s="2" t="s">
        <v>524</v>
      </c>
      <c r="D507" s="4">
        <v>1</v>
      </c>
      <c r="E507" s="15">
        <f>Tabla_Sala[[#This Row],[Hora de Salida]]</f>
        <v>45022.254861111112</v>
      </c>
      <c r="F507" s="16">
        <v>45022.109722222223</v>
      </c>
      <c r="G507" s="16">
        <v>45022.254861111112</v>
      </c>
      <c r="H507" s="16">
        <f>IF(Tabla_Sala[[#This Row],[Estado de la Mesa]]="Ocupada",(Tabla_Sala[[#This Row],[Hora de Salida]]-Tabla_Sala[[#This Row],[Hora de Llegada]]) + 15/1440, Tabla_Sala[[#This Row],[Hora de Salida]]-Tabla_Sala[[#This Row],[Hora de Llegada]])</f>
        <v>0.14513888888905058</v>
      </c>
      <c r="I507" s="16">
        <f>SUMIFS(Tabla_cocina[minutos preparacion],Tabla_cocina[Numero de Orden],Tabla_Sala[[#This Row],[Número de Orden]])</f>
        <v>7.9861111111111105E-2</v>
      </c>
      <c r="J507" s="16">
        <f>IF(Tabla_Sala[[#This Row],[Tiempo de Permanencia]]-Tabla_Sala[[#This Row],[Tiempo Preparacion]] &gt; 0, Tabla_Sala[[#This Row],[Tiempo de Permanencia]]-Tabla_Sala[[#This Row],[Tiempo Preparacion]], 0)</f>
        <v>6.5277777777939472E-2</v>
      </c>
      <c r="K507" s="2" t="s">
        <v>113</v>
      </c>
      <c r="L507" s="2" t="s">
        <v>54</v>
      </c>
      <c r="M507" s="2" t="s">
        <v>47</v>
      </c>
      <c r="N507" s="5">
        <v>25.76</v>
      </c>
      <c r="O507" s="2" t="s">
        <v>42</v>
      </c>
      <c r="P507" s="7">
        <f>SUMIFS(Tabla_cocina[Ganancia Bruta],Tabla_cocina[Numero de Orden],Tabla_Sala[[#This Row],[Número de Orden]])</f>
        <v>155</v>
      </c>
      <c r="Q507" s="7">
        <f>Tabla_Sala[[#This Row],[Propina]]+Tabla_Sala[[#This Row],[Monto Total de la Cuenta]]</f>
        <v>180.76</v>
      </c>
      <c r="R507" t="str">
        <f t="shared" si="10"/>
        <v>Plato_20,  Plato_1</v>
      </c>
      <c r="S507" s="2" t="s">
        <v>46</v>
      </c>
      <c r="T507" s="2" t="s">
        <v>11</v>
      </c>
      <c r="U507" s="2" t="s">
        <v>71</v>
      </c>
      <c r="X507" t="str" cm="1">
        <f t="array" ref="X507">_xlfn.CONCAT(_xlfn._xlws.FILTER(Tabla_cocina[Nombre del Plato], Tabla_cocina[Numero de Orden]=Tabla_Sala[[#This Row],[Número de Orden]]), "")</f>
        <v>Plato_20Plato_1</v>
      </c>
      <c r="Y507" s="18" t="b">
        <f>IF(Tabla_Sala[[#This Row],[Tiempo de Degustacion]]&gt;0,TRUE,FALSE)</f>
        <v>1</v>
      </c>
    </row>
    <row r="508" spans="1:25" x14ac:dyDescent="0.3">
      <c r="A508" s="2">
        <v>506</v>
      </c>
      <c r="B508" s="2">
        <v>18</v>
      </c>
      <c r="C508" s="2" t="s">
        <v>525</v>
      </c>
      <c r="D508" s="4">
        <v>2</v>
      </c>
      <c r="E508" s="15">
        <f>Tabla_Sala[[#This Row],[Hora de Salida]]</f>
        <v>45022.168055555558</v>
      </c>
      <c r="F508" s="16">
        <v>45022.084027777775</v>
      </c>
      <c r="G508" s="16">
        <v>45022.168055555558</v>
      </c>
      <c r="H508" s="16">
        <f>IF(Tabla_Sala[[#This Row],[Estado de la Mesa]]="Ocupada",(Tabla_Sala[[#This Row],[Hora de Salida]]-Tabla_Sala[[#This Row],[Hora de Llegada]]) + 15/1440, Tabla_Sala[[#This Row],[Hora de Salida]]-Tabla_Sala[[#This Row],[Hora de Llegada]])</f>
        <v>9.44444444491334E-2</v>
      </c>
      <c r="I508" s="16">
        <f>SUMIFS(Tabla_cocina[minutos preparacion],Tabla_cocina[Numero de Orden],Tabla_Sala[[#This Row],[Número de Orden]])</f>
        <v>3.472222222222222E-3</v>
      </c>
      <c r="J508" s="16">
        <f>IF(Tabla_Sala[[#This Row],[Tiempo de Permanencia]]-Tabla_Sala[[#This Row],[Tiempo Preparacion]] &gt; 0, Tabla_Sala[[#This Row],[Tiempo de Permanencia]]-Tabla_Sala[[#This Row],[Tiempo Preparacion]], 0)</f>
        <v>9.0972222226911176E-2</v>
      </c>
      <c r="K508" s="2" t="s">
        <v>109</v>
      </c>
      <c r="L508" s="2" t="s">
        <v>54</v>
      </c>
      <c r="M508" s="2" t="s">
        <v>47</v>
      </c>
      <c r="N508" s="5">
        <v>11.65</v>
      </c>
      <c r="O508" s="2" t="s">
        <v>55</v>
      </c>
      <c r="P508" s="7">
        <f>SUMIFS(Tabla_cocina[Ganancia Bruta],Tabla_cocina[Numero de Orden],Tabla_Sala[[#This Row],[Número de Orden]])</f>
        <v>70</v>
      </c>
      <c r="Q508" s="7">
        <f>Tabla_Sala[[#This Row],[Propina]]+Tabla_Sala[[#This Row],[Monto Total de la Cuenta]]</f>
        <v>81.650000000000006</v>
      </c>
      <c r="R508" t="str">
        <f t="shared" si="10"/>
        <v>Plato_8</v>
      </c>
      <c r="S508" s="2" t="s">
        <v>52</v>
      </c>
      <c r="T508" s="2" t="s">
        <v>17</v>
      </c>
      <c r="U508" s="2"/>
      <c r="X508" t="str" cm="1">
        <f t="array" ref="X508">_xlfn.CONCAT(_xlfn._xlws.FILTER(Tabla_cocina[Nombre del Plato], Tabla_cocina[Numero de Orden]=Tabla_Sala[[#This Row],[Número de Orden]]), "")</f>
        <v>Plato_8</v>
      </c>
      <c r="Y508" s="18" t="b">
        <f>IF(Tabla_Sala[[#This Row],[Tiempo de Degustacion]]&gt;0,TRUE,FALSE)</f>
        <v>1</v>
      </c>
    </row>
    <row r="509" spans="1:25" x14ac:dyDescent="0.3">
      <c r="A509" s="2">
        <v>507</v>
      </c>
      <c r="B509" s="2">
        <v>18</v>
      </c>
      <c r="C509" s="2" t="s">
        <v>497</v>
      </c>
      <c r="D509" s="4">
        <v>4</v>
      </c>
      <c r="E509" s="15">
        <f>Tabla_Sala[[#This Row],[Hora de Salida]]</f>
        <v>45022.1875</v>
      </c>
      <c r="F509" s="16">
        <v>45022.143055555556</v>
      </c>
      <c r="G509" s="16">
        <v>45022.1875</v>
      </c>
      <c r="H509" s="16">
        <f>IF(Tabla_Sala[[#This Row],[Estado de la Mesa]]="Ocupada",(Tabla_Sala[[#This Row],[Hora de Salida]]-Tabla_Sala[[#This Row],[Hora de Llegada]]) + 15/1440, Tabla_Sala[[#This Row],[Hora de Salida]]-Tabla_Sala[[#This Row],[Hora de Llegada]])</f>
        <v>4.4444444443797693E-2</v>
      </c>
      <c r="I509" s="16">
        <f>SUMIFS(Tabla_cocina[minutos preparacion],Tabla_cocina[Numero de Orden],Tabla_Sala[[#This Row],[Número de Orden]])</f>
        <v>4.791666666666667E-2</v>
      </c>
      <c r="J509" s="16">
        <f>IF(Tabla_Sala[[#This Row],[Tiempo de Permanencia]]-Tabla_Sala[[#This Row],[Tiempo Preparacion]] &gt; 0, Tabla_Sala[[#This Row],[Tiempo de Permanencia]]-Tabla_Sala[[#This Row],[Tiempo Preparacion]], 0)</f>
        <v>0</v>
      </c>
      <c r="K509" s="2" t="s">
        <v>113</v>
      </c>
      <c r="L509" s="2" t="s">
        <v>44</v>
      </c>
      <c r="M509" s="2" t="s">
        <v>47</v>
      </c>
      <c r="N509" s="5">
        <v>43.42</v>
      </c>
      <c r="O509" s="2" t="s">
        <v>48</v>
      </c>
      <c r="P509" s="7">
        <f>SUMIFS(Tabla_cocina[Ganancia Bruta],Tabla_cocina[Numero de Orden],Tabla_Sala[[#This Row],[Número de Orden]])</f>
        <v>210</v>
      </c>
      <c r="Q509" s="7">
        <f>Tabla_Sala[[#This Row],[Propina]]+Tabla_Sala[[#This Row],[Monto Total de la Cuenta]]</f>
        <v>253.42000000000002</v>
      </c>
      <c r="R509" t="str">
        <f t="shared" si="10"/>
        <v>Plato_18,  Plato_19</v>
      </c>
      <c r="S509" s="2" t="s">
        <v>58</v>
      </c>
      <c r="T509" s="2" t="s">
        <v>20</v>
      </c>
      <c r="U509" s="2" t="s">
        <v>51</v>
      </c>
      <c r="X509" t="str" cm="1">
        <f t="array" ref="X509">_xlfn.CONCAT(_xlfn._xlws.FILTER(Tabla_cocina[Nombre del Plato], Tabla_cocina[Numero de Orden]=Tabla_Sala[[#This Row],[Número de Orden]]), "")</f>
        <v>Plato_18Plato_19</v>
      </c>
      <c r="Y509" s="18" t="b">
        <f>IF(Tabla_Sala[[#This Row],[Tiempo de Degustacion]]&gt;0,TRUE,FALSE)</f>
        <v>0</v>
      </c>
    </row>
    <row r="510" spans="1:25" x14ac:dyDescent="0.3">
      <c r="A510" s="2">
        <v>508</v>
      </c>
      <c r="B510" s="2">
        <v>6</v>
      </c>
      <c r="C510" s="2" t="s">
        <v>526</v>
      </c>
      <c r="D510" s="4">
        <v>1</v>
      </c>
      <c r="E510" s="15">
        <f>Tabla_Sala[[#This Row],[Hora de Salida]]</f>
        <v>45022.274305555555</v>
      </c>
      <c r="F510" s="16">
        <v>45022.118055555555</v>
      </c>
      <c r="G510" s="16">
        <v>45022.274305555555</v>
      </c>
      <c r="H510" s="16">
        <f>IF(Tabla_Sala[[#This Row],[Estado de la Mesa]]="Ocupada",(Tabla_Sala[[#This Row],[Hora de Salida]]-Tabla_Sala[[#This Row],[Hora de Llegada]]) + 15/1440, Tabla_Sala[[#This Row],[Hora de Salida]]-Tabla_Sala[[#This Row],[Hora de Llegada]])</f>
        <v>0.15625</v>
      </c>
      <c r="I510" s="16">
        <f>SUMIFS(Tabla_cocina[minutos preparacion],Tabla_cocina[Numero de Orden],Tabla_Sala[[#This Row],[Número de Orden]])</f>
        <v>2.361111111111111E-2</v>
      </c>
      <c r="J510" s="16">
        <f>IF(Tabla_Sala[[#This Row],[Tiempo de Permanencia]]-Tabla_Sala[[#This Row],[Tiempo Preparacion]] &gt; 0, Tabla_Sala[[#This Row],[Tiempo de Permanencia]]-Tabla_Sala[[#This Row],[Tiempo Preparacion]], 0)</f>
        <v>0.13263888888888889</v>
      </c>
      <c r="K510" s="2" t="s">
        <v>115</v>
      </c>
      <c r="L510" s="2" t="s">
        <v>40</v>
      </c>
      <c r="M510" s="2" t="s">
        <v>47</v>
      </c>
      <c r="N510" s="5">
        <v>42.8</v>
      </c>
      <c r="O510" s="2" t="s">
        <v>42</v>
      </c>
      <c r="P510" s="7">
        <f>SUMIFS(Tabla_cocina[Ganancia Bruta],Tabla_cocina[Numero de Orden],Tabla_Sala[[#This Row],[Número de Orden]])</f>
        <v>32</v>
      </c>
      <c r="Q510" s="7">
        <f>Tabla_Sala[[#This Row],[Propina]]+Tabla_Sala[[#This Row],[Monto Total de la Cuenta]]</f>
        <v>74.8</v>
      </c>
      <c r="R510" t="str">
        <f t="shared" si="10"/>
        <v>Plato_15</v>
      </c>
      <c r="S510" s="2" t="s">
        <v>49</v>
      </c>
      <c r="T510" s="2" t="s">
        <v>18</v>
      </c>
      <c r="U510" s="2"/>
      <c r="X510" t="str" cm="1">
        <f t="array" ref="X510">_xlfn.CONCAT(_xlfn._xlws.FILTER(Tabla_cocina[Nombre del Plato], Tabla_cocina[Numero de Orden]=Tabla_Sala[[#This Row],[Número de Orden]]), "")</f>
        <v>Plato_15</v>
      </c>
      <c r="Y510" s="18" t="b">
        <f>IF(Tabla_Sala[[#This Row],[Tiempo de Degustacion]]&gt;0,TRUE,FALSE)</f>
        <v>1</v>
      </c>
    </row>
    <row r="511" spans="1:25" x14ac:dyDescent="0.3">
      <c r="A511" s="2">
        <v>509</v>
      </c>
      <c r="B511" s="2">
        <v>5</v>
      </c>
      <c r="C511" s="2" t="s">
        <v>170</v>
      </c>
      <c r="D511" s="4">
        <v>3</v>
      </c>
      <c r="E511" s="15">
        <f>Tabla_Sala[[#This Row],[Hora de Salida]]</f>
        <v>45022.251388888886</v>
      </c>
      <c r="F511" s="16">
        <v>45022.133333333331</v>
      </c>
      <c r="G511" s="16">
        <v>45022.251388888886</v>
      </c>
      <c r="H511" s="16">
        <f>IF(Tabla_Sala[[#This Row],[Estado de la Mesa]]="Ocupada",(Tabla_Sala[[#This Row],[Hora de Salida]]-Tabla_Sala[[#This Row],[Hora de Llegada]]) + 15/1440, Tabla_Sala[[#This Row],[Hora de Salida]]-Tabla_Sala[[#This Row],[Hora de Llegada]])</f>
        <v>0.12847222222141377</v>
      </c>
      <c r="I511" s="16">
        <f>SUMIFS(Tabla_cocina[minutos preparacion],Tabla_cocina[Numero de Orden],Tabla_Sala[[#This Row],[Número de Orden]])</f>
        <v>3.2638888888888891E-2</v>
      </c>
      <c r="J511" s="16">
        <f>IF(Tabla_Sala[[#This Row],[Tiempo de Permanencia]]-Tabla_Sala[[#This Row],[Tiempo Preparacion]] &gt; 0, Tabla_Sala[[#This Row],[Tiempo de Permanencia]]-Tabla_Sala[[#This Row],[Tiempo Preparacion]], 0)</f>
        <v>9.5833333332524889E-2</v>
      </c>
      <c r="K511" s="2" t="s">
        <v>111</v>
      </c>
      <c r="L511" s="2" t="s">
        <v>44</v>
      </c>
      <c r="M511" s="2" t="s">
        <v>47</v>
      </c>
      <c r="N511" s="5">
        <v>16.260000000000002</v>
      </c>
      <c r="O511" s="2" t="s">
        <v>55</v>
      </c>
      <c r="P511" s="7">
        <f>SUMIFS(Tabla_cocina[Ganancia Bruta],Tabla_cocina[Numero de Orden],Tabla_Sala[[#This Row],[Número de Orden]])</f>
        <v>80</v>
      </c>
      <c r="Q511" s="7">
        <f>Tabla_Sala[[#This Row],[Propina]]+Tabla_Sala[[#This Row],[Monto Total de la Cuenta]]</f>
        <v>96.26</v>
      </c>
      <c r="R511" t="str">
        <f t="shared" si="10"/>
        <v>Plato_20</v>
      </c>
      <c r="S511" s="2" t="s">
        <v>49</v>
      </c>
      <c r="T511" s="2" t="s">
        <v>11</v>
      </c>
      <c r="U511" s="2"/>
      <c r="X511" t="str" cm="1">
        <f t="array" ref="X511">_xlfn.CONCAT(_xlfn._xlws.FILTER(Tabla_cocina[Nombre del Plato], Tabla_cocina[Numero de Orden]=Tabla_Sala[[#This Row],[Número de Orden]]), "")</f>
        <v>Plato_20</v>
      </c>
      <c r="Y511" s="18" t="b">
        <f>IF(Tabla_Sala[[#This Row],[Tiempo de Degustacion]]&gt;0,TRUE,FALSE)</f>
        <v>1</v>
      </c>
    </row>
    <row r="512" spans="1:25" x14ac:dyDescent="0.3">
      <c r="A512" s="2">
        <v>510</v>
      </c>
      <c r="B512" s="2">
        <v>6</v>
      </c>
      <c r="C512" s="2" t="s">
        <v>527</v>
      </c>
      <c r="D512" s="4">
        <v>4</v>
      </c>
      <c r="E512" s="15">
        <f>Tabla_Sala[[#This Row],[Hora de Salida]]</f>
        <v>45022.189583333333</v>
      </c>
      <c r="F512" s="16">
        <v>45022.147222222222</v>
      </c>
      <c r="G512" s="16">
        <v>45022.189583333333</v>
      </c>
      <c r="H512" s="16">
        <f>IF(Tabla_Sala[[#This Row],[Estado de la Mesa]]="Ocupada",(Tabla_Sala[[#This Row],[Hora de Salida]]-Tabla_Sala[[#This Row],[Hora de Llegada]]) + 15/1440, Tabla_Sala[[#This Row],[Hora de Salida]]-Tabla_Sala[[#This Row],[Hora de Llegada]])</f>
        <v>4.2361111110949423E-2</v>
      </c>
      <c r="I512" s="16">
        <f>SUMIFS(Tabla_cocina[minutos preparacion],Tabla_cocina[Numero de Orden],Tabla_Sala[[#This Row],[Número de Orden]])</f>
        <v>3.3333333333333333E-2</v>
      </c>
      <c r="J512" s="16">
        <f>IF(Tabla_Sala[[#This Row],[Tiempo de Permanencia]]-Tabla_Sala[[#This Row],[Tiempo Preparacion]] &gt; 0, Tabla_Sala[[#This Row],[Tiempo de Permanencia]]-Tabla_Sala[[#This Row],[Tiempo Preparacion]], 0)</f>
        <v>9.0277777776160903E-3</v>
      </c>
      <c r="K512" s="2" t="s">
        <v>117</v>
      </c>
      <c r="L512" s="2" t="s">
        <v>40</v>
      </c>
      <c r="M512" s="2" t="s">
        <v>47</v>
      </c>
      <c r="N512" s="5">
        <v>14.97</v>
      </c>
      <c r="O512" s="2" t="s">
        <v>48</v>
      </c>
      <c r="P512" s="7">
        <f>SUMIFS(Tabla_cocina[Ganancia Bruta],Tabla_cocina[Numero de Orden],Tabla_Sala[[#This Row],[Número de Orden]])</f>
        <v>36</v>
      </c>
      <c r="Q512" s="7">
        <f>Tabla_Sala[[#This Row],[Propina]]+Tabla_Sala[[#This Row],[Monto Total de la Cuenta]]</f>
        <v>50.97</v>
      </c>
      <c r="R512" t="str">
        <f t="shared" si="10"/>
        <v>Plato_19</v>
      </c>
      <c r="S512" s="2" t="s">
        <v>52</v>
      </c>
      <c r="T512" s="2" t="s">
        <v>12</v>
      </c>
      <c r="U512" s="2"/>
      <c r="X512" t="str" cm="1">
        <f t="array" ref="X512">_xlfn.CONCAT(_xlfn._xlws.FILTER(Tabla_cocina[Nombre del Plato], Tabla_cocina[Numero de Orden]=Tabla_Sala[[#This Row],[Número de Orden]]), "")</f>
        <v>Plato_19</v>
      </c>
      <c r="Y512" s="18" t="b">
        <f>IF(Tabla_Sala[[#This Row],[Tiempo de Degustacion]]&gt;0,TRUE,FALSE)</f>
        <v>1</v>
      </c>
    </row>
    <row r="513" spans="1:25" x14ac:dyDescent="0.3">
      <c r="A513" s="2">
        <v>511</v>
      </c>
      <c r="B513" s="2">
        <v>2</v>
      </c>
      <c r="C513" s="2" t="s">
        <v>528</v>
      </c>
      <c r="D513" s="4">
        <v>1</v>
      </c>
      <c r="E513" s="15">
        <f>Tabla_Sala[[#This Row],[Hora de Salida]]</f>
        <v>45022.140972222223</v>
      </c>
      <c r="F513" s="16">
        <v>45022.068055555559</v>
      </c>
      <c r="G513" s="16">
        <v>45022.140972222223</v>
      </c>
      <c r="H513" s="16">
        <f>IF(Tabla_Sala[[#This Row],[Estado de la Mesa]]="Ocupada",(Tabla_Sala[[#This Row],[Hora de Salida]]-Tabla_Sala[[#This Row],[Hora de Llegada]]) + 15/1440, Tabla_Sala[[#This Row],[Hora de Salida]]-Tabla_Sala[[#This Row],[Hora de Llegada]])</f>
        <v>7.2916666664241347E-2</v>
      </c>
      <c r="I513" s="16">
        <f>SUMIFS(Tabla_cocina[minutos preparacion],Tabla_cocina[Numero de Orden],Tabla_Sala[[#This Row],[Número de Orden]])</f>
        <v>2.6388888888888889E-2</v>
      </c>
      <c r="J513" s="16">
        <f>IF(Tabla_Sala[[#This Row],[Tiempo de Permanencia]]-Tabla_Sala[[#This Row],[Tiempo Preparacion]] &gt; 0, Tabla_Sala[[#This Row],[Tiempo de Permanencia]]-Tabla_Sala[[#This Row],[Tiempo Preparacion]], 0)</f>
        <v>4.6527777775352455E-2</v>
      </c>
      <c r="K513" s="2" t="s">
        <v>111</v>
      </c>
      <c r="L513" s="2" t="s">
        <v>40</v>
      </c>
      <c r="M513" s="2" t="s">
        <v>47</v>
      </c>
      <c r="N513" s="5">
        <v>35.950000000000003</v>
      </c>
      <c r="O513" s="2" t="s">
        <v>48</v>
      </c>
      <c r="P513" s="7">
        <f>SUMIFS(Tabla_cocina[Ganancia Bruta],Tabla_cocina[Numero de Orden],Tabla_Sala[[#This Row],[Número de Orden]])</f>
        <v>137</v>
      </c>
      <c r="Q513" s="7">
        <f>Tabla_Sala[[#This Row],[Propina]]+Tabla_Sala[[#This Row],[Monto Total de la Cuenta]]</f>
        <v>172.95</v>
      </c>
      <c r="R513" t="str">
        <f t="shared" si="10"/>
        <v>Plato_14,  Plato_18</v>
      </c>
      <c r="S513" s="2" t="s">
        <v>76</v>
      </c>
      <c r="T513" s="2" t="s">
        <v>22</v>
      </c>
      <c r="U513" s="2" t="s">
        <v>74</v>
      </c>
      <c r="X513" t="str" cm="1">
        <f t="array" ref="X513">_xlfn.CONCAT(_xlfn._xlws.FILTER(Tabla_cocina[Nombre del Plato], Tabla_cocina[Numero de Orden]=Tabla_Sala[[#This Row],[Número de Orden]]), "")</f>
        <v>Plato_14Plato_18</v>
      </c>
      <c r="Y513" s="18" t="b">
        <f>IF(Tabla_Sala[[#This Row],[Tiempo de Degustacion]]&gt;0,TRUE,FALSE)</f>
        <v>1</v>
      </c>
    </row>
    <row r="514" spans="1:25" x14ac:dyDescent="0.3">
      <c r="A514" s="2">
        <v>512</v>
      </c>
      <c r="B514" s="2">
        <v>2</v>
      </c>
      <c r="C514" s="2" t="s">
        <v>456</v>
      </c>
      <c r="D514" s="4">
        <v>1</v>
      </c>
      <c r="E514" s="15">
        <f>Tabla_Sala[[#This Row],[Hora de Salida]]</f>
        <v>45022.101388888892</v>
      </c>
      <c r="F514" s="16">
        <v>45022.054861111108</v>
      </c>
      <c r="G514" s="16">
        <v>45022.101388888892</v>
      </c>
      <c r="H514" s="16">
        <f>IF(Tabla_Sala[[#This Row],[Estado de la Mesa]]="Ocupada",(Tabla_Sala[[#This Row],[Hora de Salida]]-Tabla_Sala[[#This Row],[Hora de Llegada]]) + 15/1440, Tabla_Sala[[#This Row],[Hora de Salida]]-Tabla_Sala[[#This Row],[Hora de Llegada]])</f>
        <v>5.6944444450588584E-2</v>
      </c>
      <c r="I514" s="16">
        <f>SUMIFS(Tabla_cocina[minutos preparacion],Tabla_cocina[Numero de Orden],Tabla_Sala[[#This Row],[Número de Orden]])</f>
        <v>4.0972222222222222E-2</v>
      </c>
      <c r="J514" s="16">
        <f>IF(Tabla_Sala[[#This Row],[Tiempo de Permanencia]]-Tabla_Sala[[#This Row],[Tiempo Preparacion]] &gt; 0, Tabla_Sala[[#This Row],[Tiempo de Permanencia]]-Tabla_Sala[[#This Row],[Tiempo Preparacion]], 0)</f>
        <v>1.5972222228366362E-2</v>
      </c>
      <c r="K514" s="2" t="s">
        <v>115</v>
      </c>
      <c r="L514" s="2" t="s">
        <v>40</v>
      </c>
      <c r="M514" s="2" t="s">
        <v>47</v>
      </c>
      <c r="N514" s="5">
        <v>37.369999999999997</v>
      </c>
      <c r="O514" s="2" t="s">
        <v>55</v>
      </c>
      <c r="P514" s="7">
        <f>SUMIFS(Tabla_cocina[Ganancia Bruta],Tabla_cocina[Numero de Orden],Tabla_Sala[[#This Row],[Número de Orden]])</f>
        <v>128</v>
      </c>
      <c r="Q514" s="7">
        <f>Tabla_Sala[[#This Row],[Propina]]+Tabla_Sala[[#This Row],[Monto Total de la Cuenta]]</f>
        <v>165.37</v>
      </c>
      <c r="R514" t="str">
        <f t="shared" si="10"/>
        <v>Plato_3,  Plato_19</v>
      </c>
      <c r="S514" s="2" t="s">
        <v>43</v>
      </c>
      <c r="T514" s="2" t="s">
        <v>21</v>
      </c>
      <c r="U514" s="2" t="s">
        <v>51</v>
      </c>
      <c r="X514" t="str" cm="1">
        <f t="array" ref="X514">_xlfn.CONCAT(_xlfn._xlws.FILTER(Tabla_cocina[Nombre del Plato], Tabla_cocina[Numero de Orden]=Tabla_Sala[[#This Row],[Número de Orden]]), "")</f>
        <v>Plato_3Plato_19</v>
      </c>
      <c r="Y514" s="18" t="b">
        <f>IF(Tabla_Sala[[#This Row],[Tiempo de Degustacion]]&gt;0,TRUE,FALSE)</f>
        <v>1</v>
      </c>
    </row>
    <row r="515" spans="1:25" x14ac:dyDescent="0.3">
      <c r="A515" s="2">
        <v>513</v>
      </c>
      <c r="B515" s="2">
        <v>8</v>
      </c>
      <c r="C515" s="2" t="s">
        <v>125</v>
      </c>
      <c r="D515" s="4">
        <v>6</v>
      </c>
      <c r="E515" s="15">
        <f>Tabla_Sala[[#This Row],[Hora de Salida]]</f>
        <v>45022.20208333333</v>
      </c>
      <c r="F515" s="16">
        <v>45022.061111111114</v>
      </c>
      <c r="G515" s="16">
        <v>45022.20208333333</v>
      </c>
      <c r="H515" s="16">
        <f>IF(Tabla_Sala[[#This Row],[Estado de la Mesa]]="Ocupada",(Tabla_Sala[[#This Row],[Hora de Salida]]-Tabla_Sala[[#This Row],[Hora de Llegada]]) + 15/1440, Tabla_Sala[[#This Row],[Hora de Salida]]-Tabla_Sala[[#This Row],[Hora de Llegada]])</f>
        <v>0.15138888888274474</v>
      </c>
      <c r="I515" s="16">
        <f>SUMIFS(Tabla_cocina[minutos preparacion],Tabla_cocina[Numero de Orden],Tabla_Sala[[#This Row],[Número de Orden]])</f>
        <v>3.888888888888889E-2</v>
      </c>
      <c r="J515" s="16">
        <f>IF(Tabla_Sala[[#This Row],[Tiempo de Permanencia]]-Tabla_Sala[[#This Row],[Tiempo Preparacion]] &gt; 0, Tabla_Sala[[#This Row],[Tiempo de Permanencia]]-Tabla_Sala[[#This Row],[Tiempo Preparacion]], 0)</f>
        <v>0.11249999999385585</v>
      </c>
      <c r="K515" s="2" t="s">
        <v>109</v>
      </c>
      <c r="L515" s="2" t="s">
        <v>44</v>
      </c>
      <c r="M515" s="2" t="s">
        <v>47</v>
      </c>
      <c r="N515" s="5">
        <v>22.74</v>
      </c>
      <c r="O515" s="2" t="s">
        <v>55</v>
      </c>
      <c r="P515" s="7">
        <f>SUMIFS(Tabla_cocina[Ganancia Bruta],Tabla_cocina[Numero de Orden],Tabla_Sala[[#This Row],[Número de Orden]])</f>
        <v>54</v>
      </c>
      <c r="Q515" s="7">
        <f>Tabla_Sala[[#This Row],[Propina]]+Tabla_Sala[[#This Row],[Monto Total de la Cuenta]]</f>
        <v>76.739999999999995</v>
      </c>
      <c r="R515" t="str">
        <f t="shared" ref="R515:R578" si="11">_xlfn.TEXTJOIN(", ",TRUE,T515:W515)</f>
        <v>Plato_4</v>
      </c>
      <c r="S515" s="2" t="s">
        <v>58</v>
      </c>
      <c r="T515" s="2" t="s">
        <v>24</v>
      </c>
      <c r="U515" s="2"/>
      <c r="X515" t="str" cm="1">
        <f t="array" ref="X515">_xlfn.CONCAT(_xlfn._xlws.FILTER(Tabla_cocina[Nombre del Plato], Tabla_cocina[Numero de Orden]=Tabla_Sala[[#This Row],[Número de Orden]]), "")</f>
        <v>Plato_4</v>
      </c>
      <c r="Y515" s="18" t="b">
        <f>IF(Tabla_Sala[[#This Row],[Tiempo de Degustacion]]&gt;0,TRUE,FALSE)</f>
        <v>1</v>
      </c>
    </row>
    <row r="516" spans="1:25" x14ac:dyDescent="0.3">
      <c r="A516" s="2">
        <v>514</v>
      </c>
      <c r="B516" s="2">
        <v>18</v>
      </c>
      <c r="C516" s="2" t="s">
        <v>529</v>
      </c>
      <c r="D516" s="4">
        <v>5</v>
      </c>
      <c r="E516" s="15">
        <f>Tabla_Sala[[#This Row],[Hora de Salida]]</f>
        <v>45022.191666666666</v>
      </c>
      <c r="F516" s="16">
        <v>45022.054861111108</v>
      </c>
      <c r="G516" s="16">
        <v>45022.191666666666</v>
      </c>
      <c r="H516" s="16">
        <f>IF(Tabla_Sala[[#This Row],[Estado de la Mesa]]="Ocupada",(Tabla_Sala[[#This Row],[Hora de Salida]]-Tabla_Sala[[#This Row],[Hora de Llegada]]) + 15/1440, Tabla_Sala[[#This Row],[Hora de Salida]]-Tabla_Sala[[#This Row],[Hora de Llegada]])</f>
        <v>0.1368055555576575</v>
      </c>
      <c r="I516" s="16">
        <f>SUMIFS(Tabla_cocina[minutos preparacion],Tabla_cocina[Numero de Orden],Tabla_Sala[[#This Row],[Número de Orden]])</f>
        <v>7.7777777777777779E-2</v>
      </c>
      <c r="J516" s="16">
        <f>IF(Tabla_Sala[[#This Row],[Tiempo de Permanencia]]-Tabla_Sala[[#This Row],[Tiempo Preparacion]] &gt; 0, Tabla_Sala[[#This Row],[Tiempo de Permanencia]]-Tabla_Sala[[#This Row],[Tiempo Preparacion]], 0)</f>
        <v>5.902777777987972E-2</v>
      </c>
      <c r="K516" s="2" t="s">
        <v>117</v>
      </c>
      <c r="L516" s="2" t="s">
        <v>40</v>
      </c>
      <c r="M516" s="2" t="s">
        <v>47</v>
      </c>
      <c r="N516" s="5">
        <v>38.840000000000003</v>
      </c>
      <c r="O516" s="2" t="s">
        <v>48</v>
      </c>
      <c r="P516" s="7">
        <f>SUMIFS(Tabla_cocina[Ganancia Bruta],Tabla_cocina[Numero de Orden],Tabla_Sala[[#This Row],[Número de Orden]])</f>
        <v>174</v>
      </c>
      <c r="Q516" s="7">
        <f>Tabla_Sala[[#This Row],[Propina]]+Tabla_Sala[[#This Row],[Monto Total de la Cuenta]]</f>
        <v>212.84</v>
      </c>
      <c r="R516" t="str">
        <f t="shared" si="11"/>
        <v>Plato_10,  Plato_12,  Plato_3,  Plato_15</v>
      </c>
      <c r="S516" s="2" t="s">
        <v>70</v>
      </c>
      <c r="T516" s="2" t="s">
        <v>25</v>
      </c>
      <c r="U516" s="2" t="s">
        <v>60</v>
      </c>
      <c r="V516" s="2" t="s">
        <v>72</v>
      </c>
      <c r="W516" s="2" t="s">
        <v>73</v>
      </c>
      <c r="X516" t="str" cm="1">
        <f t="array" ref="X516">_xlfn.CONCAT(_xlfn._xlws.FILTER(Tabla_cocina[Nombre del Plato], Tabla_cocina[Numero de Orden]=Tabla_Sala[[#This Row],[Número de Orden]]), "")</f>
        <v>Plato_10Plato_12Plato_3Plato_15</v>
      </c>
      <c r="Y516" s="18" t="b">
        <f>IF(Tabla_Sala[[#This Row],[Tiempo de Degustacion]]&gt;0,TRUE,FALSE)</f>
        <v>1</v>
      </c>
    </row>
    <row r="517" spans="1:25" x14ac:dyDescent="0.3">
      <c r="A517" s="2">
        <v>515</v>
      </c>
      <c r="B517" s="2">
        <v>19</v>
      </c>
      <c r="C517" s="2" t="s">
        <v>403</v>
      </c>
      <c r="D517" s="4">
        <v>2</v>
      </c>
      <c r="E517" s="15">
        <f>Tabla_Sala[[#This Row],[Hora de Salida]]</f>
        <v>45022.085416666669</v>
      </c>
      <c r="F517" s="16">
        <v>45022.040277777778</v>
      </c>
      <c r="G517" s="16">
        <v>45022.085416666669</v>
      </c>
      <c r="H517" s="16">
        <f>IF(Tabla_Sala[[#This Row],[Estado de la Mesa]]="Ocupada",(Tabla_Sala[[#This Row],[Hora de Salida]]-Tabla_Sala[[#This Row],[Hora de Llegada]]) + 15/1440, Tabla_Sala[[#This Row],[Hora de Salida]]-Tabla_Sala[[#This Row],[Hora de Llegada]])</f>
        <v>5.5555555557172433E-2</v>
      </c>
      <c r="I517" s="16">
        <f>SUMIFS(Tabla_cocina[minutos preparacion],Tabla_cocina[Numero de Orden],Tabla_Sala[[#This Row],[Número de Orden]])</f>
        <v>9.0277777777777769E-3</v>
      </c>
      <c r="J517" s="16">
        <f>IF(Tabla_Sala[[#This Row],[Tiempo de Permanencia]]-Tabla_Sala[[#This Row],[Tiempo Preparacion]] &gt; 0, Tabla_Sala[[#This Row],[Tiempo de Permanencia]]-Tabla_Sala[[#This Row],[Tiempo Preparacion]], 0)</f>
        <v>4.6527777779394652E-2</v>
      </c>
      <c r="K517" s="2" t="s">
        <v>113</v>
      </c>
      <c r="L517" s="2" t="s">
        <v>40</v>
      </c>
      <c r="M517" s="2" t="s">
        <v>47</v>
      </c>
      <c r="N517" s="5">
        <v>43.79</v>
      </c>
      <c r="O517" s="2" t="s">
        <v>55</v>
      </c>
      <c r="P517" s="7">
        <f>SUMIFS(Tabla_cocina[Ganancia Bruta],Tabla_cocina[Numero de Orden],Tabla_Sala[[#This Row],[Número de Orden]])</f>
        <v>18</v>
      </c>
      <c r="Q517" s="7">
        <f>Tabla_Sala[[#This Row],[Propina]]+Tabla_Sala[[#This Row],[Monto Total de la Cuenta]]</f>
        <v>61.79</v>
      </c>
      <c r="R517" t="str">
        <f t="shared" si="11"/>
        <v>Plato_4</v>
      </c>
      <c r="S517" s="2" t="s">
        <v>70</v>
      </c>
      <c r="T517" s="2" t="s">
        <v>24</v>
      </c>
      <c r="U517" s="2"/>
      <c r="X517" t="str" cm="1">
        <f t="array" ref="X517">_xlfn.CONCAT(_xlfn._xlws.FILTER(Tabla_cocina[Nombre del Plato], Tabla_cocina[Numero de Orden]=Tabla_Sala[[#This Row],[Número de Orden]]), "")</f>
        <v>Plato_4</v>
      </c>
      <c r="Y517" s="18" t="b">
        <f>IF(Tabla_Sala[[#This Row],[Tiempo de Degustacion]]&gt;0,TRUE,FALSE)</f>
        <v>1</v>
      </c>
    </row>
    <row r="518" spans="1:25" x14ac:dyDescent="0.3">
      <c r="A518" s="2">
        <v>516</v>
      </c>
      <c r="B518" s="2">
        <v>7</v>
      </c>
      <c r="C518" s="2" t="s">
        <v>530</v>
      </c>
      <c r="D518" s="4">
        <v>2</v>
      </c>
      <c r="E518" s="15">
        <f>Tabla_Sala[[#This Row],[Hora de Salida]]</f>
        <v>45022.207638888889</v>
      </c>
      <c r="F518" s="16">
        <v>45022.163194444445</v>
      </c>
      <c r="G518" s="16">
        <v>45022.207638888889</v>
      </c>
      <c r="H518" s="16">
        <f>IF(Tabla_Sala[[#This Row],[Estado de la Mesa]]="Ocupada",(Tabla_Sala[[#This Row],[Hora de Salida]]-Tabla_Sala[[#This Row],[Hora de Llegada]]) + 15/1440, Tabla_Sala[[#This Row],[Hora de Salida]]-Tabla_Sala[[#This Row],[Hora de Llegada]])</f>
        <v>4.4444444443797693E-2</v>
      </c>
      <c r="I518" s="16">
        <f>SUMIFS(Tabla_cocina[minutos preparacion],Tabla_cocina[Numero de Orden],Tabla_Sala[[#This Row],[Número de Orden]])</f>
        <v>6.7361111111111122E-2</v>
      </c>
      <c r="J518" s="16">
        <f>IF(Tabla_Sala[[#This Row],[Tiempo de Permanencia]]-Tabla_Sala[[#This Row],[Tiempo Preparacion]] &gt; 0, Tabla_Sala[[#This Row],[Tiempo de Permanencia]]-Tabla_Sala[[#This Row],[Tiempo Preparacion]], 0)</f>
        <v>0</v>
      </c>
      <c r="K518" s="2" t="s">
        <v>117</v>
      </c>
      <c r="L518" s="2" t="s">
        <v>40</v>
      </c>
      <c r="M518" s="2" t="s">
        <v>47</v>
      </c>
      <c r="N518" s="5">
        <v>20.85</v>
      </c>
      <c r="O518" s="2" t="s">
        <v>42</v>
      </c>
      <c r="P518" s="7">
        <f>SUMIFS(Tabla_cocina[Ganancia Bruta],Tabla_cocina[Numero de Orden],Tabla_Sala[[#This Row],[Número de Orden]])</f>
        <v>146</v>
      </c>
      <c r="Q518" s="7">
        <f>Tabla_Sala[[#This Row],[Propina]]+Tabla_Sala[[#This Row],[Monto Total de la Cuenta]]</f>
        <v>166.85</v>
      </c>
      <c r="R518" t="str">
        <f t="shared" si="11"/>
        <v>Plato_12,  Plato_14,  Plato_3</v>
      </c>
      <c r="S518" s="2" t="s">
        <v>52</v>
      </c>
      <c r="T518" s="2" t="s">
        <v>16</v>
      </c>
      <c r="U518" s="2" t="s">
        <v>64</v>
      </c>
      <c r="V518" s="2" t="s">
        <v>72</v>
      </c>
      <c r="X518" t="str" cm="1">
        <f t="array" ref="X518">_xlfn.CONCAT(_xlfn._xlws.FILTER(Tabla_cocina[Nombre del Plato], Tabla_cocina[Numero de Orden]=Tabla_Sala[[#This Row],[Número de Orden]]), "")</f>
        <v>Plato_12Plato_14Plato_3</v>
      </c>
      <c r="Y518" s="18" t="b">
        <f>IF(Tabla_Sala[[#This Row],[Tiempo de Degustacion]]&gt;0,TRUE,FALSE)</f>
        <v>0</v>
      </c>
    </row>
    <row r="519" spans="1:25" x14ac:dyDescent="0.3">
      <c r="A519" s="2">
        <v>517</v>
      </c>
      <c r="B519" s="2">
        <v>4</v>
      </c>
      <c r="C519" s="2" t="s">
        <v>446</v>
      </c>
      <c r="D519" s="4">
        <v>5</v>
      </c>
      <c r="E519" s="15">
        <f>Tabla_Sala[[#This Row],[Hora de Salida]]</f>
        <v>45022.229166666664</v>
      </c>
      <c r="F519" s="16">
        <v>45022.065972222219</v>
      </c>
      <c r="G519" s="16">
        <v>45022.229166666664</v>
      </c>
      <c r="H519" s="16">
        <f>IF(Tabla_Sala[[#This Row],[Estado de la Mesa]]="Ocupada",(Tabla_Sala[[#This Row],[Hora de Salida]]-Tabla_Sala[[#This Row],[Hora de Llegada]]) + 15/1440, Tabla_Sala[[#This Row],[Hora de Salida]]-Tabla_Sala[[#This Row],[Hora de Llegada]])</f>
        <v>0.16319444444525288</v>
      </c>
      <c r="I519" s="16">
        <f>SUMIFS(Tabla_cocina[minutos preparacion],Tabla_cocina[Numero de Orden],Tabla_Sala[[#This Row],[Número de Orden]])</f>
        <v>4.5138888888888888E-2</v>
      </c>
      <c r="J519" s="16">
        <f>IF(Tabla_Sala[[#This Row],[Tiempo de Permanencia]]-Tabla_Sala[[#This Row],[Tiempo Preparacion]] &gt; 0, Tabla_Sala[[#This Row],[Tiempo de Permanencia]]-Tabla_Sala[[#This Row],[Tiempo Preparacion]], 0)</f>
        <v>0.11805555555636399</v>
      </c>
      <c r="K519" s="2" t="s">
        <v>117</v>
      </c>
      <c r="L519" s="2" t="s">
        <v>40</v>
      </c>
      <c r="M519" s="2" t="s">
        <v>45</v>
      </c>
      <c r="N519" s="5">
        <v>23.92</v>
      </c>
      <c r="O519" s="2" t="s">
        <v>42</v>
      </c>
      <c r="P519" s="7">
        <f>SUMIFS(Tabla_cocina[Ganancia Bruta],Tabla_cocina[Numero de Orden],Tabla_Sala[[#This Row],[Número de Orden]])</f>
        <v>103</v>
      </c>
      <c r="Q519" s="7">
        <f>Tabla_Sala[[#This Row],[Propina]]+Tabla_Sala[[#This Row],[Monto Total de la Cuenta]]</f>
        <v>126.92</v>
      </c>
      <c r="R519" t="str">
        <f t="shared" si="11"/>
        <v>Plato_7,  Plato_12,  Plato_5</v>
      </c>
      <c r="S519" s="2" t="s">
        <v>66</v>
      </c>
      <c r="T519" s="2" t="s">
        <v>5</v>
      </c>
      <c r="U519" s="2" t="s">
        <v>60</v>
      </c>
      <c r="V519" s="2" t="s">
        <v>78</v>
      </c>
      <c r="X519" t="str" cm="1">
        <f t="array" ref="X519">_xlfn.CONCAT(_xlfn._xlws.FILTER(Tabla_cocina[Nombre del Plato], Tabla_cocina[Numero de Orden]=Tabla_Sala[[#This Row],[Número de Orden]]), "")</f>
        <v>Plato_7Plato_12Plato_5</v>
      </c>
      <c r="Y519" s="18" t="b">
        <f>IF(Tabla_Sala[[#This Row],[Tiempo de Degustacion]]&gt;0,TRUE,FALSE)</f>
        <v>1</v>
      </c>
    </row>
    <row r="520" spans="1:25" x14ac:dyDescent="0.3">
      <c r="A520" s="2">
        <v>518</v>
      </c>
      <c r="B520" s="2">
        <v>5</v>
      </c>
      <c r="C520" s="2" t="s">
        <v>233</v>
      </c>
      <c r="D520" s="4">
        <v>6</v>
      </c>
      <c r="E520" s="15">
        <f>Tabla_Sala[[#This Row],[Hora de Salida]]</f>
        <v>45022.251388888886</v>
      </c>
      <c r="F520" s="16">
        <v>45022.088888888888</v>
      </c>
      <c r="G520" s="16">
        <v>45022.251388888886</v>
      </c>
      <c r="H520" s="16">
        <f>IF(Tabla_Sala[[#This Row],[Estado de la Mesa]]="Ocupada",(Tabla_Sala[[#This Row],[Hora de Salida]]-Tabla_Sala[[#This Row],[Hora de Llegada]]) + 15/1440, Tabla_Sala[[#This Row],[Hora de Salida]]-Tabla_Sala[[#This Row],[Hora de Llegada]])</f>
        <v>0.17291666666521147</v>
      </c>
      <c r="I520" s="16">
        <f>SUMIFS(Tabla_cocina[minutos preparacion],Tabla_cocina[Numero de Orden],Tabla_Sala[[#This Row],[Número de Orden]])</f>
        <v>3.6805555555555557E-2</v>
      </c>
      <c r="J520" s="16">
        <f>IF(Tabla_Sala[[#This Row],[Tiempo de Permanencia]]-Tabla_Sala[[#This Row],[Tiempo Preparacion]] &gt; 0, Tabla_Sala[[#This Row],[Tiempo de Permanencia]]-Tabla_Sala[[#This Row],[Tiempo Preparacion]], 0)</f>
        <v>0.1361111111096559</v>
      </c>
      <c r="K520" s="2" t="s">
        <v>117</v>
      </c>
      <c r="L520" s="2" t="s">
        <v>44</v>
      </c>
      <c r="M520" s="2" t="s">
        <v>47</v>
      </c>
      <c r="N520" s="5">
        <v>18.48</v>
      </c>
      <c r="O520" s="2" t="s">
        <v>55</v>
      </c>
      <c r="P520" s="7">
        <f>SUMIFS(Tabla_cocina[Ganancia Bruta],Tabla_cocina[Numero de Orden],Tabla_Sala[[#This Row],[Número de Orden]])</f>
        <v>77</v>
      </c>
      <c r="Q520" s="7">
        <f>Tabla_Sala[[#This Row],[Propina]]+Tabla_Sala[[#This Row],[Monto Total de la Cuenta]]</f>
        <v>95.48</v>
      </c>
      <c r="R520" t="str">
        <f t="shared" si="11"/>
        <v>Plato_11,  Plato_5</v>
      </c>
      <c r="S520" s="2" t="s">
        <v>46</v>
      </c>
      <c r="T520" s="2" t="s">
        <v>14</v>
      </c>
      <c r="U520" s="2" t="s">
        <v>78</v>
      </c>
      <c r="X520" t="str" cm="1">
        <f t="array" ref="X520">_xlfn.CONCAT(_xlfn._xlws.FILTER(Tabla_cocina[Nombre del Plato], Tabla_cocina[Numero de Orden]=Tabla_Sala[[#This Row],[Número de Orden]]), "")</f>
        <v>Plato_11Plato_5</v>
      </c>
      <c r="Y520" s="18" t="b">
        <f>IF(Tabla_Sala[[#This Row],[Tiempo de Degustacion]]&gt;0,TRUE,FALSE)</f>
        <v>1</v>
      </c>
    </row>
    <row r="521" spans="1:25" x14ac:dyDescent="0.3">
      <c r="A521" s="2">
        <v>519</v>
      </c>
      <c r="B521" s="2">
        <v>6</v>
      </c>
      <c r="C521" s="2" t="s">
        <v>531</v>
      </c>
      <c r="D521" s="4">
        <v>2</v>
      </c>
      <c r="E521" s="15">
        <f>Tabla_Sala[[#This Row],[Hora de Salida]]</f>
        <v>45022.15902777778</v>
      </c>
      <c r="F521" s="16">
        <v>45022.033333333333</v>
      </c>
      <c r="G521" s="16">
        <v>45022.15902777778</v>
      </c>
      <c r="H521" s="16">
        <f>IF(Tabla_Sala[[#This Row],[Estado de la Mesa]]="Ocupada",(Tabla_Sala[[#This Row],[Hora de Salida]]-Tabla_Sala[[#This Row],[Hora de Llegada]]) + 15/1440, Tabla_Sala[[#This Row],[Hora de Salida]]-Tabla_Sala[[#This Row],[Hora de Llegada]])</f>
        <v>0.12569444444670808</v>
      </c>
      <c r="I521" s="16">
        <f>SUMIFS(Tabla_cocina[minutos preparacion],Tabla_cocina[Numero de Orden],Tabla_Sala[[#This Row],[Número de Orden]])</f>
        <v>0.10833333333333334</v>
      </c>
      <c r="J521" s="16">
        <f>IF(Tabla_Sala[[#This Row],[Tiempo de Permanencia]]-Tabla_Sala[[#This Row],[Tiempo Preparacion]] &gt; 0, Tabla_Sala[[#This Row],[Tiempo de Permanencia]]-Tabla_Sala[[#This Row],[Tiempo Preparacion]], 0)</f>
        <v>1.7361111113374739E-2</v>
      </c>
      <c r="K521" s="2" t="s">
        <v>115</v>
      </c>
      <c r="L521" s="2" t="s">
        <v>40</v>
      </c>
      <c r="M521" s="2" t="s">
        <v>47</v>
      </c>
      <c r="N521" s="5">
        <v>34.590000000000003</v>
      </c>
      <c r="O521" s="2" t="s">
        <v>48</v>
      </c>
      <c r="P521" s="7">
        <f>SUMIFS(Tabla_cocina[Ganancia Bruta],Tabla_cocina[Numero de Orden],Tabla_Sala[[#This Row],[Número de Orden]])</f>
        <v>245</v>
      </c>
      <c r="Q521" s="7">
        <f>Tabla_Sala[[#This Row],[Propina]]+Tabla_Sala[[#This Row],[Monto Total de la Cuenta]]</f>
        <v>279.59000000000003</v>
      </c>
      <c r="R521" t="str">
        <f t="shared" si="11"/>
        <v>Plato_6,  Plato_20,  Plato_5</v>
      </c>
      <c r="S521" s="2" t="s">
        <v>52</v>
      </c>
      <c r="T521" s="2" t="s">
        <v>10</v>
      </c>
      <c r="U521" s="2" t="s">
        <v>68</v>
      </c>
      <c r="V521" s="2" t="s">
        <v>78</v>
      </c>
      <c r="X521" t="str" cm="1">
        <f t="array" ref="X521">_xlfn.CONCAT(_xlfn._xlws.FILTER(Tabla_cocina[Nombre del Plato], Tabla_cocina[Numero de Orden]=Tabla_Sala[[#This Row],[Número de Orden]]), "")</f>
        <v>Plato_6Plato_20Plato_5</v>
      </c>
      <c r="Y521" s="18" t="b">
        <f>IF(Tabla_Sala[[#This Row],[Tiempo de Degustacion]]&gt;0,TRUE,FALSE)</f>
        <v>1</v>
      </c>
    </row>
    <row r="522" spans="1:25" x14ac:dyDescent="0.3">
      <c r="A522" s="2">
        <v>520</v>
      </c>
      <c r="B522" s="2">
        <v>4</v>
      </c>
      <c r="C522" s="2" t="s">
        <v>532</v>
      </c>
      <c r="D522" s="4">
        <v>4</v>
      </c>
      <c r="E522" s="15">
        <f>Tabla_Sala[[#This Row],[Hora de Salida]]</f>
        <v>45022.265972222223</v>
      </c>
      <c r="F522" s="16">
        <v>45022.149305555555</v>
      </c>
      <c r="G522" s="16">
        <v>45022.265972222223</v>
      </c>
      <c r="H522" s="16">
        <f>IF(Tabla_Sala[[#This Row],[Estado de la Mesa]]="Ocupada",(Tabla_Sala[[#This Row],[Hora de Salida]]-Tabla_Sala[[#This Row],[Hora de Llegada]]) + 15/1440, Tabla_Sala[[#This Row],[Hora de Salida]]-Tabla_Sala[[#This Row],[Hora de Llegada]])</f>
        <v>0.11666666666860692</v>
      </c>
      <c r="I522" s="16">
        <f>SUMIFS(Tabla_cocina[minutos preparacion],Tabla_cocina[Numero de Orden],Tabla_Sala[[#This Row],[Número de Orden]])</f>
        <v>8.4027777777777785E-2</v>
      </c>
      <c r="J522" s="16">
        <f>IF(Tabla_Sala[[#This Row],[Tiempo de Permanencia]]-Tabla_Sala[[#This Row],[Tiempo Preparacion]] &gt; 0, Tabla_Sala[[#This Row],[Tiempo de Permanencia]]-Tabla_Sala[[#This Row],[Tiempo Preparacion]], 0)</f>
        <v>3.2638888890829137E-2</v>
      </c>
      <c r="K522" s="2" t="s">
        <v>117</v>
      </c>
      <c r="L522" s="2" t="s">
        <v>54</v>
      </c>
      <c r="M522" s="2" t="s">
        <v>47</v>
      </c>
      <c r="N522" s="5">
        <v>43.99</v>
      </c>
      <c r="O522" s="2" t="s">
        <v>48</v>
      </c>
      <c r="P522" s="7">
        <f>SUMIFS(Tabla_cocina[Ganancia Bruta],Tabla_cocina[Numero de Orden],Tabla_Sala[[#This Row],[Número de Orden]])</f>
        <v>280</v>
      </c>
      <c r="Q522" s="7">
        <f>Tabla_Sala[[#This Row],[Propina]]+Tabla_Sala[[#This Row],[Monto Total de la Cuenta]]</f>
        <v>323.99</v>
      </c>
      <c r="R522" t="str">
        <f t="shared" si="11"/>
        <v>Plato_9,  Plato_18,  Plato_17,  Plato_2</v>
      </c>
      <c r="S522" s="2" t="s">
        <v>46</v>
      </c>
      <c r="T522" s="2" t="s">
        <v>13</v>
      </c>
      <c r="U522" s="2" t="s">
        <v>74</v>
      </c>
      <c r="V522" s="2" t="s">
        <v>50</v>
      </c>
      <c r="W522" s="2" t="s">
        <v>79</v>
      </c>
      <c r="X522" t="str" cm="1">
        <f t="array" ref="X522">_xlfn.CONCAT(_xlfn._xlws.FILTER(Tabla_cocina[Nombre del Plato], Tabla_cocina[Numero de Orden]=Tabla_Sala[[#This Row],[Número de Orden]]), "")</f>
        <v>Plato_9Plato_18Plato_17Plato_2</v>
      </c>
      <c r="Y522" s="18" t="b">
        <f>IF(Tabla_Sala[[#This Row],[Tiempo de Degustacion]]&gt;0,TRUE,FALSE)</f>
        <v>1</v>
      </c>
    </row>
    <row r="523" spans="1:25" x14ac:dyDescent="0.3">
      <c r="A523" s="2">
        <v>521</v>
      </c>
      <c r="B523" s="2">
        <v>18</v>
      </c>
      <c r="C523" s="2" t="s">
        <v>533</v>
      </c>
      <c r="D523" s="4">
        <v>2</v>
      </c>
      <c r="E523" s="15">
        <f>Tabla_Sala[[#This Row],[Hora de Salida]]</f>
        <v>45022.120833333334</v>
      </c>
      <c r="F523" s="16">
        <v>45022.029861111114</v>
      </c>
      <c r="G523" s="16">
        <v>45022.120833333334</v>
      </c>
      <c r="H523" s="16">
        <f>IF(Tabla_Sala[[#This Row],[Estado de la Mesa]]="Ocupada",(Tabla_Sala[[#This Row],[Hora de Salida]]-Tabla_Sala[[#This Row],[Hora de Llegada]]) + 15/1440, Tabla_Sala[[#This Row],[Hora de Salida]]-Tabla_Sala[[#This Row],[Hora de Llegada]])</f>
        <v>9.0972222220443655E-2</v>
      </c>
      <c r="I523" s="16">
        <f>SUMIFS(Tabla_cocina[minutos preparacion],Tabla_cocina[Numero de Orden],Tabla_Sala[[#This Row],[Número de Orden]])</f>
        <v>6.3194444444444442E-2</v>
      </c>
      <c r="J523" s="16">
        <f>IF(Tabla_Sala[[#This Row],[Tiempo de Permanencia]]-Tabla_Sala[[#This Row],[Tiempo Preparacion]] &gt; 0, Tabla_Sala[[#This Row],[Tiempo de Permanencia]]-Tabla_Sala[[#This Row],[Tiempo Preparacion]], 0)</f>
        <v>2.7777777775999213E-2</v>
      </c>
      <c r="K523" s="2" t="s">
        <v>117</v>
      </c>
      <c r="L523" s="2" t="s">
        <v>40</v>
      </c>
      <c r="M523" s="2" t="s">
        <v>47</v>
      </c>
      <c r="N523" s="5">
        <v>15.18</v>
      </c>
      <c r="O523" s="2" t="s">
        <v>48</v>
      </c>
      <c r="P523" s="7">
        <f>SUMIFS(Tabla_cocina[Ganancia Bruta],Tabla_cocina[Numero de Orden],Tabla_Sala[[#This Row],[Número de Orden]])</f>
        <v>210</v>
      </c>
      <c r="Q523" s="7">
        <f>Tabla_Sala[[#This Row],[Propina]]+Tabla_Sala[[#This Row],[Monto Total de la Cuenta]]</f>
        <v>225.18</v>
      </c>
      <c r="R523" t="str">
        <f t="shared" si="11"/>
        <v>Plato_1,  Plato_9,  Plato_18</v>
      </c>
      <c r="S523" s="2" t="s">
        <v>58</v>
      </c>
      <c r="T523" s="2" t="s">
        <v>26</v>
      </c>
      <c r="U523" s="2" t="s">
        <v>75</v>
      </c>
      <c r="V523" s="2" t="s">
        <v>74</v>
      </c>
      <c r="X523" t="str" cm="1">
        <f t="array" ref="X523">_xlfn.CONCAT(_xlfn._xlws.FILTER(Tabla_cocina[Nombre del Plato], Tabla_cocina[Numero de Orden]=Tabla_Sala[[#This Row],[Número de Orden]]), "")</f>
        <v>Plato_1Plato_9Plato_18</v>
      </c>
      <c r="Y523" s="18" t="b">
        <f>IF(Tabla_Sala[[#This Row],[Tiempo de Degustacion]]&gt;0,TRUE,FALSE)</f>
        <v>1</v>
      </c>
    </row>
    <row r="524" spans="1:25" x14ac:dyDescent="0.3">
      <c r="A524" s="2">
        <v>522</v>
      </c>
      <c r="B524" s="2">
        <v>2</v>
      </c>
      <c r="C524" s="2" t="s">
        <v>121</v>
      </c>
      <c r="D524" s="4">
        <v>5</v>
      </c>
      <c r="E524" s="15">
        <f>Tabla_Sala[[#This Row],[Hora de Salida]]</f>
        <v>45022.18472222222</v>
      </c>
      <c r="F524" s="16">
        <v>45022.068055555559</v>
      </c>
      <c r="G524" s="16">
        <v>45022.18472222222</v>
      </c>
      <c r="H524" s="16">
        <f>IF(Tabla_Sala[[#This Row],[Estado de la Mesa]]="Ocupada",(Tabla_Sala[[#This Row],[Hora de Salida]]-Tabla_Sala[[#This Row],[Hora de Llegada]]) + 15/1440, Tabla_Sala[[#This Row],[Hora de Salida]]-Tabla_Sala[[#This Row],[Hora de Llegada]])</f>
        <v>0.11666666666133096</v>
      </c>
      <c r="I524" s="16">
        <f>SUMIFS(Tabla_cocina[minutos preparacion],Tabla_cocina[Numero de Orden],Tabla_Sala[[#This Row],[Número de Orden]])</f>
        <v>3.2638888888888891E-2</v>
      </c>
      <c r="J524" s="16">
        <f>IF(Tabla_Sala[[#This Row],[Tiempo de Permanencia]]-Tabla_Sala[[#This Row],[Tiempo Preparacion]] &gt; 0, Tabla_Sala[[#This Row],[Tiempo de Permanencia]]-Tabla_Sala[[#This Row],[Tiempo Preparacion]], 0)</f>
        <v>8.402777777244208E-2</v>
      </c>
      <c r="K524" s="2" t="s">
        <v>117</v>
      </c>
      <c r="L524" s="2" t="s">
        <v>40</v>
      </c>
      <c r="M524" s="2" t="s">
        <v>45</v>
      </c>
      <c r="N524" s="5">
        <v>35.35</v>
      </c>
      <c r="O524" s="2" t="s">
        <v>48</v>
      </c>
      <c r="P524" s="7">
        <f>SUMIFS(Tabla_cocina[Ganancia Bruta],Tabla_cocina[Numero de Orden],Tabla_Sala[[#This Row],[Número de Orden]])</f>
        <v>84</v>
      </c>
      <c r="Q524" s="7">
        <f>Tabla_Sala[[#This Row],[Propina]]+Tabla_Sala[[#This Row],[Monto Total de la Cuenta]]</f>
        <v>119.35</v>
      </c>
      <c r="R524" t="str">
        <f t="shared" si="11"/>
        <v>Plato_16</v>
      </c>
      <c r="S524" s="2" t="s">
        <v>61</v>
      </c>
      <c r="T524" s="2" t="s">
        <v>15</v>
      </c>
      <c r="U524" s="2"/>
      <c r="X524" t="str" cm="1">
        <f t="array" ref="X524">_xlfn.CONCAT(_xlfn._xlws.FILTER(Tabla_cocina[Nombre del Plato], Tabla_cocina[Numero de Orden]=Tabla_Sala[[#This Row],[Número de Orden]]), "")</f>
        <v>Plato_16</v>
      </c>
      <c r="Y524" s="18" t="b">
        <f>IF(Tabla_Sala[[#This Row],[Tiempo de Degustacion]]&gt;0,TRUE,FALSE)</f>
        <v>1</v>
      </c>
    </row>
    <row r="525" spans="1:25" x14ac:dyDescent="0.3">
      <c r="A525" s="2">
        <v>523</v>
      </c>
      <c r="B525" s="2">
        <v>4</v>
      </c>
      <c r="C525" s="2" t="s">
        <v>534</v>
      </c>
      <c r="D525" s="4">
        <v>3</v>
      </c>
      <c r="E525" s="15">
        <f>Tabla_Sala[[#This Row],[Hora de Salida]]</f>
        <v>45022.195833333331</v>
      </c>
      <c r="F525" s="16">
        <v>45022.068749999999</v>
      </c>
      <c r="G525" s="16">
        <v>45022.195833333331</v>
      </c>
      <c r="H525" s="16">
        <f>IF(Tabla_Sala[[#This Row],[Estado de la Mesa]]="Ocupada",(Tabla_Sala[[#This Row],[Hora de Salida]]-Tabla_Sala[[#This Row],[Hora de Llegada]]) + 15/1440, Tabla_Sala[[#This Row],[Hora de Salida]]-Tabla_Sala[[#This Row],[Hora de Llegada]])</f>
        <v>0.13749999999951493</v>
      </c>
      <c r="I525" s="16">
        <f>SUMIFS(Tabla_cocina[minutos preparacion],Tabla_cocina[Numero de Orden],Tabla_Sala[[#This Row],[Número de Orden]])</f>
        <v>3.5416666666666666E-2</v>
      </c>
      <c r="J525" s="16">
        <f>IF(Tabla_Sala[[#This Row],[Tiempo de Permanencia]]-Tabla_Sala[[#This Row],[Tiempo Preparacion]] &gt; 0, Tabla_Sala[[#This Row],[Tiempo de Permanencia]]-Tabla_Sala[[#This Row],[Tiempo Preparacion]], 0)</f>
        <v>0.10208333333284826</v>
      </c>
      <c r="K525" s="2" t="s">
        <v>115</v>
      </c>
      <c r="L525" s="2" t="s">
        <v>40</v>
      </c>
      <c r="M525" s="2" t="s">
        <v>47</v>
      </c>
      <c r="N525" s="5">
        <v>45.41</v>
      </c>
      <c r="O525" s="2" t="s">
        <v>55</v>
      </c>
      <c r="P525" s="7">
        <f>SUMIFS(Tabla_cocina[Ganancia Bruta],Tabla_cocina[Numero de Orden],Tabla_Sala[[#This Row],[Número de Orden]])</f>
        <v>81</v>
      </c>
      <c r="Q525" s="7">
        <f>Tabla_Sala[[#This Row],[Propina]]+Tabla_Sala[[#This Row],[Monto Total de la Cuenta]]</f>
        <v>126.41</v>
      </c>
      <c r="R525" t="str">
        <f t="shared" si="11"/>
        <v>Plato_6</v>
      </c>
      <c r="S525" s="2" t="s">
        <v>76</v>
      </c>
      <c r="T525" s="2" t="s">
        <v>10</v>
      </c>
      <c r="U525" s="2"/>
      <c r="X525" t="str" cm="1">
        <f t="array" ref="X525">_xlfn.CONCAT(_xlfn._xlws.FILTER(Tabla_cocina[Nombre del Plato], Tabla_cocina[Numero de Orden]=Tabla_Sala[[#This Row],[Número de Orden]]), "")</f>
        <v>Plato_6</v>
      </c>
      <c r="Y525" s="18" t="b">
        <f>IF(Tabla_Sala[[#This Row],[Tiempo de Degustacion]]&gt;0,TRUE,FALSE)</f>
        <v>1</v>
      </c>
    </row>
    <row r="526" spans="1:25" x14ac:dyDescent="0.3">
      <c r="A526" s="2">
        <v>524</v>
      </c>
      <c r="B526" s="2">
        <v>16</v>
      </c>
      <c r="C526" s="2" t="s">
        <v>535</v>
      </c>
      <c r="D526" s="4">
        <v>4</v>
      </c>
      <c r="E526" s="15">
        <f>Tabla_Sala[[#This Row],[Hora de Salida]]</f>
        <v>45022.105555555558</v>
      </c>
      <c r="F526" s="16">
        <v>45022.002083333333</v>
      </c>
      <c r="G526" s="16">
        <v>45022.105555555558</v>
      </c>
      <c r="H526" s="16">
        <f>IF(Tabla_Sala[[#This Row],[Estado de la Mesa]]="Ocupada",(Tabla_Sala[[#This Row],[Hora de Salida]]-Tabla_Sala[[#This Row],[Hora de Llegada]]) + 15/1440, Tabla_Sala[[#This Row],[Hora de Salida]]-Tabla_Sala[[#This Row],[Hora de Llegada]])</f>
        <v>0.1138888888914759</v>
      </c>
      <c r="I526" s="16">
        <f>SUMIFS(Tabla_cocina[minutos preparacion],Tabla_cocina[Numero de Orden],Tabla_Sala[[#This Row],[Número de Orden]])</f>
        <v>4.2361111111111106E-2</v>
      </c>
      <c r="J526" s="16">
        <f>IF(Tabla_Sala[[#This Row],[Tiempo de Permanencia]]-Tabla_Sala[[#This Row],[Tiempo Preparacion]] &gt; 0, Tabla_Sala[[#This Row],[Tiempo de Permanencia]]-Tabla_Sala[[#This Row],[Tiempo Preparacion]], 0)</f>
        <v>7.1527777780364787E-2</v>
      </c>
      <c r="K526" s="2" t="s">
        <v>109</v>
      </c>
      <c r="L526" s="2" t="s">
        <v>40</v>
      </c>
      <c r="M526" s="2" t="s">
        <v>47</v>
      </c>
      <c r="N526" s="5">
        <v>26.91</v>
      </c>
      <c r="O526" s="2" t="s">
        <v>55</v>
      </c>
      <c r="P526" s="7">
        <f>SUMIFS(Tabla_cocina[Ganancia Bruta],Tabla_cocina[Numero de Orden],Tabla_Sala[[#This Row],[Número de Orden]])</f>
        <v>76</v>
      </c>
      <c r="Q526" s="7">
        <f>Tabla_Sala[[#This Row],[Propina]]+Tabla_Sala[[#This Row],[Monto Total de la Cuenta]]</f>
        <v>102.91</v>
      </c>
      <c r="R526" t="str">
        <f t="shared" si="11"/>
        <v>Plato_5,  Plato_6</v>
      </c>
      <c r="S526" s="2" t="s">
        <v>53</v>
      </c>
      <c r="T526" s="2" t="s">
        <v>19</v>
      </c>
      <c r="U526" s="2" t="s">
        <v>77</v>
      </c>
      <c r="X526" t="str" cm="1">
        <f t="array" ref="X526">_xlfn.CONCAT(_xlfn._xlws.FILTER(Tabla_cocina[Nombre del Plato], Tabla_cocina[Numero de Orden]=Tabla_Sala[[#This Row],[Número de Orden]]), "")</f>
        <v>Plato_5Plato_6</v>
      </c>
      <c r="Y526" s="18" t="b">
        <f>IF(Tabla_Sala[[#This Row],[Tiempo de Degustacion]]&gt;0,TRUE,FALSE)</f>
        <v>1</v>
      </c>
    </row>
    <row r="527" spans="1:25" x14ac:dyDescent="0.3">
      <c r="A527" s="2">
        <v>525</v>
      </c>
      <c r="B527" s="2">
        <v>16</v>
      </c>
      <c r="C527" s="2" t="s">
        <v>295</v>
      </c>
      <c r="D527" s="4">
        <v>3</v>
      </c>
      <c r="E527" s="15">
        <f>Tabla_Sala[[#This Row],[Hora de Salida]]</f>
        <v>45022.301388888889</v>
      </c>
      <c r="F527" s="16">
        <v>45022.143750000003</v>
      </c>
      <c r="G527" s="16">
        <v>45022.301388888889</v>
      </c>
      <c r="H527" s="16">
        <f>IF(Tabla_Sala[[#This Row],[Estado de la Mesa]]="Ocupada",(Tabla_Sala[[#This Row],[Hora de Salida]]-Tabla_Sala[[#This Row],[Hora de Llegada]]) + 15/1440, Tabla_Sala[[#This Row],[Hora de Salida]]-Tabla_Sala[[#This Row],[Hora de Llegada]])</f>
        <v>0.16805555555280685</v>
      </c>
      <c r="I527" s="16">
        <f>SUMIFS(Tabla_cocina[minutos preparacion],Tabla_cocina[Numero de Orden],Tabla_Sala[[#This Row],[Número de Orden]])</f>
        <v>5.347222222222222E-2</v>
      </c>
      <c r="J527" s="16">
        <f>IF(Tabla_Sala[[#This Row],[Tiempo de Permanencia]]-Tabla_Sala[[#This Row],[Tiempo Preparacion]] &gt; 0, Tabla_Sala[[#This Row],[Tiempo de Permanencia]]-Tabla_Sala[[#This Row],[Tiempo Preparacion]], 0)</f>
        <v>0.11458333333058462</v>
      </c>
      <c r="K527" s="2" t="s">
        <v>109</v>
      </c>
      <c r="L527" s="2" t="s">
        <v>40</v>
      </c>
      <c r="M527" s="2" t="s">
        <v>47</v>
      </c>
      <c r="N527" s="5">
        <v>32.869999999999997</v>
      </c>
      <c r="O527" s="2" t="s">
        <v>55</v>
      </c>
      <c r="P527" s="7">
        <f>SUMIFS(Tabla_cocina[Ganancia Bruta],Tabla_cocina[Numero de Orden],Tabla_Sala[[#This Row],[Número de Orden]])</f>
        <v>197</v>
      </c>
      <c r="Q527" s="7">
        <f>Tabla_Sala[[#This Row],[Propina]]+Tabla_Sala[[#This Row],[Monto Total de la Cuenta]]</f>
        <v>229.87</v>
      </c>
      <c r="R527" t="str">
        <f t="shared" si="11"/>
        <v>Plato_14,  Plato_8,  Plato_17</v>
      </c>
      <c r="S527" s="2" t="s">
        <v>56</v>
      </c>
      <c r="T527" s="2" t="s">
        <v>22</v>
      </c>
      <c r="U527" s="2" t="s">
        <v>62</v>
      </c>
      <c r="V527" s="2" t="s">
        <v>50</v>
      </c>
      <c r="X527" t="str" cm="1">
        <f t="array" ref="X527">_xlfn.CONCAT(_xlfn._xlws.FILTER(Tabla_cocina[Nombre del Plato], Tabla_cocina[Numero de Orden]=Tabla_Sala[[#This Row],[Número de Orden]]), "")</f>
        <v>Plato_14Plato_8Plato_17</v>
      </c>
      <c r="Y527" s="18" t="b">
        <f>IF(Tabla_Sala[[#This Row],[Tiempo de Degustacion]]&gt;0,TRUE,FALSE)</f>
        <v>1</v>
      </c>
    </row>
    <row r="528" spans="1:25" x14ac:dyDescent="0.3">
      <c r="A528" s="2">
        <v>526</v>
      </c>
      <c r="B528" s="2">
        <v>4</v>
      </c>
      <c r="C528" s="2" t="s">
        <v>536</v>
      </c>
      <c r="D528" s="4">
        <v>6</v>
      </c>
      <c r="E528" s="15">
        <f>Tabla_Sala[[#This Row],[Hora de Salida]]</f>
        <v>45022.236805555556</v>
      </c>
      <c r="F528" s="16">
        <v>45022.155555555553</v>
      </c>
      <c r="G528" s="16">
        <v>45022.236805555556</v>
      </c>
      <c r="H528" s="16">
        <f>IF(Tabla_Sala[[#This Row],[Estado de la Mesa]]="Ocupada",(Tabla_Sala[[#This Row],[Hora de Salida]]-Tabla_Sala[[#This Row],[Hora de Llegada]]) + 15/1440, Tabla_Sala[[#This Row],[Hora de Salida]]-Tabla_Sala[[#This Row],[Hora de Llegada]])</f>
        <v>8.1250000002910383E-2</v>
      </c>
      <c r="I528" s="16">
        <f>SUMIFS(Tabla_cocina[minutos preparacion],Tabla_cocina[Numero de Orden],Tabla_Sala[[#This Row],[Número de Orden]])</f>
        <v>1.5277777777777777E-2</v>
      </c>
      <c r="J528" s="16">
        <f>IF(Tabla_Sala[[#This Row],[Tiempo de Permanencia]]-Tabla_Sala[[#This Row],[Tiempo Preparacion]] &gt; 0, Tabla_Sala[[#This Row],[Tiempo de Permanencia]]-Tabla_Sala[[#This Row],[Tiempo Preparacion]], 0)</f>
        <v>6.5972222225132604E-2</v>
      </c>
      <c r="K528" s="2" t="s">
        <v>117</v>
      </c>
      <c r="L528" s="2" t="s">
        <v>54</v>
      </c>
      <c r="M528" s="2" t="s">
        <v>41</v>
      </c>
      <c r="N528" s="5">
        <v>43.02</v>
      </c>
      <c r="O528" s="2" t="s">
        <v>48</v>
      </c>
      <c r="P528" s="7">
        <f>SUMIFS(Tabla_cocina[Ganancia Bruta],Tabla_cocina[Numero de Orden],Tabla_Sala[[#This Row],[Número de Orden]])</f>
        <v>33</v>
      </c>
      <c r="Q528" s="7">
        <f>Tabla_Sala[[#This Row],[Propina]]+Tabla_Sala[[#This Row],[Monto Total de la Cuenta]]</f>
        <v>76.02000000000001</v>
      </c>
      <c r="R528" t="str">
        <f t="shared" si="11"/>
        <v>Plato_11</v>
      </c>
      <c r="S528" s="2" t="s">
        <v>58</v>
      </c>
      <c r="T528" s="2" t="s">
        <v>14</v>
      </c>
      <c r="U528" s="2"/>
      <c r="X528" t="str" cm="1">
        <f t="array" ref="X528">_xlfn.CONCAT(_xlfn._xlws.FILTER(Tabla_cocina[Nombre del Plato], Tabla_cocina[Numero de Orden]=Tabla_Sala[[#This Row],[Número de Orden]]), "")</f>
        <v>Plato_11</v>
      </c>
      <c r="Y528" s="18" t="b">
        <f>IF(Tabla_Sala[[#This Row],[Tiempo de Degustacion]]&gt;0,TRUE,FALSE)</f>
        <v>1</v>
      </c>
    </row>
    <row r="529" spans="1:25" x14ac:dyDescent="0.3">
      <c r="A529" s="2">
        <v>527</v>
      </c>
      <c r="B529" s="2">
        <v>19</v>
      </c>
      <c r="C529" s="2" t="s">
        <v>537</v>
      </c>
      <c r="D529" s="4">
        <v>4</v>
      </c>
      <c r="E529" s="15">
        <f>Tabla_Sala[[#This Row],[Hora de Salida]]</f>
        <v>45022.246527777781</v>
      </c>
      <c r="F529" s="16">
        <v>45022.15347222222</v>
      </c>
      <c r="G529" s="16">
        <v>45022.246527777781</v>
      </c>
      <c r="H529" s="16">
        <f>IF(Tabla_Sala[[#This Row],[Estado de la Mesa]]="Ocupada",(Tabla_Sala[[#This Row],[Hora de Salida]]-Tabla_Sala[[#This Row],[Hora de Llegada]]) + 15/1440, Tabla_Sala[[#This Row],[Hora de Salida]]-Tabla_Sala[[#This Row],[Hora de Llegada]])</f>
        <v>0.10347222222723455</v>
      </c>
      <c r="I529" s="16">
        <f>SUMIFS(Tabla_cocina[minutos preparacion],Tabla_cocina[Numero de Orden],Tabla_Sala[[#This Row],[Número de Orden]])</f>
        <v>2.1527777777777778E-2</v>
      </c>
      <c r="J529" s="16">
        <f>IF(Tabla_Sala[[#This Row],[Tiempo de Permanencia]]-Tabla_Sala[[#This Row],[Tiempo Preparacion]] &gt; 0, Tabla_Sala[[#This Row],[Tiempo de Permanencia]]-Tabla_Sala[[#This Row],[Tiempo Preparacion]], 0)</f>
        <v>8.1944444449456783E-2</v>
      </c>
      <c r="K529" s="2" t="s">
        <v>111</v>
      </c>
      <c r="L529" s="2" t="s">
        <v>44</v>
      </c>
      <c r="M529" s="2" t="s">
        <v>45</v>
      </c>
      <c r="N529" s="5">
        <v>22.95</v>
      </c>
      <c r="O529" s="2" t="s">
        <v>55</v>
      </c>
      <c r="P529" s="7">
        <f>SUMIFS(Tabla_cocina[Ganancia Bruta],Tabla_cocina[Numero de Orden],Tabla_Sala[[#This Row],[Número de Orden]])</f>
        <v>54</v>
      </c>
      <c r="Q529" s="7">
        <f>Tabla_Sala[[#This Row],[Propina]]+Tabla_Sala[[#This Row],[Monto Total de la Cuenta]]</f>
        <v>76.95</v>
      </c>
      <c r="R529" t="str">
        <f t="shared" si="11"/>
        <v>Plato_6</v>
      </c>
      <c r="S529" s="2" t="s">
        <v>43</v>
      </c>
      <c r="T529" s="2" t="s">
        <v>10</v>
      </c>
      <c r="U529" s="2"/>
      <c r="X529" t="str" cm="1">
        <f t="array" ref="X529">_xlfn.CONCAT(_xlfn._xlws.FILTER(Tabla_cocina[Nombre del Plato], Tabla_cocina[Numero de Orden]=Tabla_Sala[[#This Row],[Número de Orden]]), "")</f>
        <v>Plato_6</v>
      </c>
      <c r="Y529" s="18" t="b">
        <f>IF(Tabla_Sala[[#This Row],[Tiempo de Degustacion]]&gt;0,TRUE,FALSE)</f>
        <v>1</v>
      </c>
    </row>
    <row r="530" spans="1:25" x14ac:dyDescent="0.3">
      <c r="A530" s="2">
        <v>528</v>
      </c>
      <c r="B530" s="2">
        <v>14</v>
      </c>
      <c r="C530" s="2" t="s">
        <v>538</v>
      </c>
      <c r="D530" s="4">
        <v>2</v>
      </c>
      <c r="E530" s="15">
        <f>Tabla_Sala[[#This Row],[Hora de Salida]]</f>
        <v>45022.158333333333</v>
      </c>
      <c r="F530" s="16">
        <v>45022.074305555558</v>
      </c>
      <c r="G530" s="16">
        <v>45022.158333333333</v>
      </c>
      <c r="H530" s="16">
        <f>IF(Tabla_Sala[[#This Row],[Estado de la Mesa]]="Ocupada",(Tabla_Sala[[#This Row],[Hora de Salida]]-Tabla_Sala[[#This Row],[Hora de Llegada]]) + 15/1440, Tabla_Sala[[#This Row],[Hora de Salida]]-Tabla_Sala[[#This Row],[Hora de Llegada]])</f>
        <v>8.4027777775190771E-2</v>
      </c>
      <c r="I530" s="16">
        <f>SUMIFS(Tabla_cocina[minutos preparacion],Tabla_cocina[Numero de Orden],Tabla_Sala[[#This Row],[Número de Orden]])</f>
        <v>8.4027777777777785E-2</v>
      </c>
      <c r="J530" s="16">
        <f>IF(Tabla_Sala[[#This Row],[Tiempo de Permanencia]]-Tabla_Sala[[#This Row],[Tiempo Preparacion]] &gt; 0, Tabla_Sala[[#This Row],[Tiempo de Permanencia]]-Tabla_Sala[[#This Row],[Tiempo Preparacion]], 0)</f>
        <v>0</v>
      </c>
      <c r="K530" s="2" t="s">
        <v>113</v>
      </c>
      <c r="L530" s="2" t="s">
        <v>40</v>
      </c>
      <c r="M530" s="2" t="s">
        <v>41</v>
      </c>
      <c r="N530" s="5">
        <v>15.62</v>
      </c>
      <c r="O530" s="2" t="s">
        <v>42</v>
      </c>
      <c r="P530" s="7">
        <f>SUMIFS(Tabla_cocina[Ganancia Bruta],Tabla_cocina[Numero de Orden],Tabla_Sala[[#This Row],[Número de Orden]])</f>
        <v>78</v>
      </c>
      <c r="Q530" s="7">
        <f>Tabla_Sala[[#This Row],[Propina]]+Tabla_Sala[[#This Row],[Monto Total de la Cuenta]]</f>
        <v>93.62</v>
      </c>
      <c r="R530" t="str">
        <f t="shared" si="11"/>
        <v>Plato_3,  Plato_20,  Plato_4</v>
      </c>
      <c r="S530" s="2" t="s">
        <v>58</v>
      </c>
      <c r="T530" s="2" t="s">
        <v>21</v>
      </c>
      <c r="U530" s="2" t="s">
        <v>68</v>
      </c>
      <c r="V530" s="2" t="s">
        <v>67</v>
      </c>
      <c r="X530" t="str" cm="1">
        <f t="array" ref="X530">_xlfn.CONCAT(_xlfn._xlws.FILTER(Tabla_cocina[Nombre del Plato], Tabla_cocina[Numero de Orden]=Tabla_Sala[[#This Row],[Número de Orden]]), "")</f>
        <v>Plato_3Plato_20Plato_4</v>
      </c>
      <c r="Y530" s="18" t="b">
        <f>IF(Tabla_Sala[[#This Row],[Tiempo de Degustacion]]&gt;0,TRUE,FALSE)</f>
        <v>0</v>
      </c>
    </row>
    <row r="531" spans="1:25" x14ac:dyDescent="0.3">
      <c r="A531" s="2">
        <v>529</v>
      </c>
      <c r="B531" s="2">
        <v>1</v>
      </c>
      <c r="C531" s="2" t="s">
        <v>539</v>
      </c>
      <c r="D531" s="4">
        <v>2</v>
      </c>
      <c r="E531" s="15">
        <f>Tabla_Sala[[#This Row],[Hora de Salida]]</f>
        <v>45022.195833333331</v>
      </c>
      <c r="F531" s="16">
        <v>45022.081944444442</v>
      </c>
      <c r="G531" s="16">
        <v>45022.195833333331</v>
      </c>
      <c r="H531" s="16">
        <f>IF(Tabla_Sala[[#This Row],[Estado de la Mesa]]="Ocupada",(Tabla_Sala[[#This Row],[Hora de Salida]]-Tabla_Sala[[#This Row],[Hora de Llegada]]) + 15/1440, Tabla_Sala[[#This Row],[Hora de Salida]]-Tabla_Sala[[#This Row],[Hora de Llegada]])</f>
        <v>0.12430555555571725</v>
      </c>
      <c r="I531" s="16">
        <f>SUMIFS(Tabla_cocina[minutos preparacion],Tabla_cocina[Numero de Orden],Tabla_Sala[[#This Row],[Número de Orden]])</f>
        <v>0.10902777777777778</v>
      </c>
      <c r="J531" s="16">
        <f>IF(Tabla_Sala[[#This Row],[Tiempo de Permanencia]]-Tabla_Sala[[#This Row],[Tiempo Preparacion]] &gt; 0, Tabla_Sala[[#This Row],[Tiempo de Permanencia]]-Tabla_Sala[[#This Row],[Tiempo Preparacion]], 0)</f>
        <v>1.5277777777939469E-2</v>
      </c>
      <c r="K531" s="2" t="s">
        <v>109</v>
      </c>
      <c r="L531" s="2" t="s">
        <v>40</v>
      </c>
      <c r="M531" s="2" t="s">
        <v>47</v>
      </c>
      <c r="N531" s="5">
        <v>25.91</v>
      </c>
      <c r="O531" s="2" t="s">
        <v>55</v>
      </c>
      <c r="P531" s="7">
        <f>SUMIFS(Tabla_cocina[Ganancia Bruta],Tabla_cocina[Numero de Orden],Tabla_Sala[[#This Row],[Número de Orden]])</f>
        <v>208</v>
      </c>
      <c r="Q531" s="7">
        <f>Tabla_Sala[[#This Row],[Propina]]+Tabla_Sala[[#This Row],[Monto Total de la Cuenta]]</f>
        <v>233.91</v>
      </c>
      <c r="R531" t="str">
        <f t="shared" si="11"/>
        <v>Plato_18,  Plato_19,  Plato_14,  Plato_16</v>
      </c>
      <c r="S531" s="2" t="s">
        <v>43</v>
      </c>
      <c r="T531" s="2" t="s">
        <v>20</v>
      </c>
      <c r="U531" s="2" t="s">
        <v>51</v>
      </c>
      <c r="V531" s="2" t="s">
        <v>64</v>
      </c>
      <c r="W531" s="2" t="s">
        <v>57</v>
      </c>
      <c r="X531" t="str" cm="1">
        <f t="array" ref="X531">_xlfn.CONCAT(_xlfn._xlws.FILTER(Tabla_cocina[Nombre del Plato], Tabla_cocina[Numero de Orden]=Tabla_Sala[[#This Row],[Número de Orden]]), "")</f>
        <v>Plato_18Plato_19Plato_14Plato_16</v>
      </c>
      <c r="Y531" s="18" t="b">
        <f>IF(Tabla_Sala[[#This Row],[Tiempo de Degustacion]]&gt;0,TRUE,FALSE)</f>
        <v>1</v>
      </c>
    </row>
    <row r="532" spans="1:25" x14ac:dyDescent="0.3">
      <c r="A532" s="2">
        <v>530</v>
      </c>
      <c r="B532" s="2">
        <v>7</v>
      </c>
      <c r="C532" s="2" t="s">
        <v>540</v>
      </c>
      <c r="D532" s="4">
        <v>5</v>
      </c>
      <c r="E532" s="15">
        <f>Tabla_Sala[[#This Row],[Hora de Salida]]</f>
        <v>45022.254861111112</v>
      </c>
      <c r="F532" s="16">
        <v>45022.092361111114</v>
      </c>
      <c r="G532" s="16">
        <v>45022.254861111112</v>
      </c>
      <c r="H532" s="16">
        <f>IF(Tabla_Sala[[#This Row],[Estado de la Mesa]]="Ocupada",(Tabla_Sala[[#This Row],[Hora de Salida]]-Tabla_Sala[[#This Row],[Hora de Llegada]]) + 15/1440, Tabla_Sala[[#This Row],[Hora de Salida]]-Tabla_Sala[[#This Row],[Hora de Llegada]])</f>
        <v>0.17291666666521147</v>
      </c>
      <c r="I532" s="16">
        <f>SUMIFS(Tabla_cocina[minutos preparacion],Tabla_cocina[Numero de Orden],Tabla_Sala[[#This Row],[Número de Orden]])</f>
        <v>7.3611111111111113E-2</v>
      </c>
      <c r="J532" s="16">
        <f>IF(Tabla_Sala[[#This Row],[Tiempo de Permanencia]]-Tabla_Sala[[#This Row],[Tiempo Preparacion]] &gt; 0, Tabla_Sala[[#This Row],[Tiempo de Permanencia]]-Tabla_Sala[[#This Row],[Tiempo Preparacion]], 0)</f>
        <v>9.9305555554100353E-2</v>
      </c>
      <c r="K532" s="2" t="s">
        <v>115</v>
      </c>
      <c r="L532" s="2" t="s">
        <v>40</v>
      </c>
      <c r="M532" s="2" t="s">
        <v>47</v>
      </c>
      <c r="N532" s="5">
        <v>30.19</v>
      </c>
      <c r="O532" s="2" t="s">
        <v>55</v>
      </c>
      <c r="P532" s="7">
        <f>SUMIFS(Tabla_cocina[Ganancia Bruta],Tabla_cocina[Numero de Orden],Tabla_Sala[[#This Row],[Número de Orden]])</f>
        <v>160</v>
      </c>
      <c r="Q532" s="7">
        <f>Tabla_Sala[[#This Row],[Propina]]+Tabla_Sala[[#This Row],[Monto Total de la Cuenta]]</f>
        <v>190.19</v>
      </c>
      <c r="R532" t="str">
        <f t="shared" si="11"/>
        <v>Plato_4,  Plato_16,  Plato_1</v>
      </c>
      <c r="S532" s="2" t="s">
        <v>52</v>
      </c>
      <c r="T532" s="2" t="s">
        <v>24</v>
      </c>
      <c r="U532" s="2" t="s">
        <v>57</v>
      </c>
      <c r="V532" s="2" t="s">
        <v>71</v>
      </c>
      <c r="X532" t="str" cm="1">
        <f t="array" ref="X532">_xlfn.CONCAT(_xlfn._xlws.FILTER(Tabla_cocina[Nombre del Plato], Tabla_cocina[Numero de Orden]=Tabla_Sala[[#This Row],[Número de Orden]]), "")</f>
        <v>Plato_4Plato_16Plato_1</v>
      </c>
      <c r="Y532" s="18" t="b">
        <f>IF(Tabla_Sala[[#This Row],[Tiempo de Degustacion]]&gt;0,TRUE,FALSE)</f>
        <v>1</v>
      </c>
    </row>
    <row r="533" spans="1:25" x14ac:dyDescent="0.3">
      <c r="A533" s="2">
        <v>531</v>
      </c>
      <c r="B533" s="2">
        <v>9</v>
      </c>
      <c r="C533" s="2" t="s">
        <v>438</v>
      </c>
      <c r="D533" s="4">
        <v>6</v>
      </c>
      <c r="E533" s="15">
        <f>Tabla_Sala[[#This Row],[Hora de Salida]]</f>
        <v>45022.211111111108</v>
      </c>
      <c r="F533" s="16">
        <v>45022.127083333333</v>
      </c>
      <c r="G533" s="16">
        <v>45022.211111111108</v>
      </c>
      <c r="H533" s="16">
        <f>IF(Tabla_Sala[[#This Row],[Estado de la Mesa]]="Ocupada",(Tabla_Sala[[#This Row],[Hora de Salida]]-Tabla_Sala[[#This Row],[Hora de Llegada]]) + 15/1440, Tabla_Sala[[#This Row],[Hora de Salida]]-Tabla_Sala[[#This Row],[Hora de Llegada]])</f>
        <v>8.4027777775190771E-2</v>
      </c>
      <c r="I533" s="16">
        <f>SUMIFS(Tabla_cocina[minutos preparacion],Tabla_cocina[Numero de Orden],Tabla_Sala[[#This Row],[Número de Orden]])</f>
        <v>0.13819444444444445</v>
      </c>
      <c r="J533" s="16">
        <f>IF(Tabla_Sala[[#This Row],[Tiempo de Permanencia]]-Tabla_Sala[[#This Row],[Tiempo Preparacion]] &gt; 0, Tabla_Sala[[#This Row],[Tiempo de Permanencia]]-Tabla_Sala[[#This Row],[Tiempo Preparacion]], 0)</f>
        <v>0</v>
      </c>
      <c r="K533" s="2" t="s">
        <v>113</v>
      </c>
      <c r="L533" s="2" t="s">
        <v>54</v>
      </c>
      <c r="M533" s="2" t="s">
        <v>45</v>
      </c>
      <c r="N533" s="5">
        <v>34.39</v>
      </c>
      <c r="O533" s="2" t="s">
        <v>48</v>
      </c>
      <c r="P533" s="7">
        <f>SUMIFS(Tabla_cocina[Ganancia Bruta],Tabla_cocina[Numero de Orden],Tabla_Sala[[#This Row],[Número de Orden]])</f>
        <v>244</v>
      </c>
      <c r="Q533" s="7">
        <f>Tabla_Sala[[#This Row],[Propina]]+Tabla_Sala[[#This Row],[Monto Total de la Cuenta]]</f>
        <v>278.39</v>
      </c>
      <c r="R533" t="str">
        <f t="shared" si="11"/>
        <v>Plato_13,  Plato_20,  Plato_4,  Plato_9</v>
      </c>
      <c r="S533" s="2" t="s">
        <v>52</v>
      </c>
      <c r="T533" s="2" t="s">
        <v>23</v>
      </c>
      <c r="U533" s="2" t="s">
        <v>68</v>
      </c>
      <c r="V533" s="2" t="s">
        <v>67</v>
      </c>
      <c r="W533" s="2" t="s">
        <v>75</v>
      </c>
      <c r="X533" t="str" cm="1">
        <f t="array" ref="X533">_xlfn.CONCAT(_xlfn._xlws.FILTER(Tabla_cocina[Nombre del Plato], Tabla_cocina[Numero de Orden]=Tabla_Sala[[#This Row],[Número de Orden]]), "")</f>
        <v>Plato_13Plato_20Plato_4Plato_9</v>
      </c>
      <c r="Y533" s="18" t="b">
        <f>IF(Tabla_Sala[[#This Row],[Tiempo de Degustacion]]&gt;0,TRUE,FALSE)</f>
        <v>0</v>
      </c>
    </row>
    <row r="534" spans="1:25" x14ac:dyDescent="0.3">
      <c r="A534" s="2">
        <v>532</v>
      </c>
      <c r="B534" s="2">
        <v>13</v>
      </c>
      <c r="C534" s="2" t="s">
        <v>164</v>
      </c>
      <c r="D534" s="4">
        <v>3</v>
      </c>
      <c r="E534" s="15">
        <f>Tabla_Sala[[#This Row],[Hora de Salida]]</f>
        <v>45022.226388888892</v>
      </c>
      <c r="F534" s="16">
        <v>45022.074999999997</v>
      </c>
      <c r="G534" s="16">
        <v>45022.226388888892</v>
      </c>
      <c r="H534" s="16">
        <f>IF(Tabla_Sala[[#This Row],[Estado de la Mesa]]="Ocupada",(Tabla_Sala[[#This Row],[Hora de Salida]]-Tabla_Sala[[#This Row],[Hora de Llegada]]) + 15/1440, Tabla_Sala[[#This Row],[Hora de Salida]]-Tabla_Sala[[#This Row],[Hora de Llegada]])</f>
        <v>0.15138888889487134</v>
      </c>
      <c r="I534" s="16">
        <f>SUMIFS(Tabla_cocina[minutos preparacion],Tabla_cocina[Numero de Orden],Tabla_Sala[[#This Row],[Número de Orden]])</f>
        <v>4.0972222222222215E-2</v>
      </c>
      <c r="J534" s="16">
        <f>IF(Tabla_Sala[[#This Row],[Tiempo de Permanencia]]-Tabla_Sala[[#This Row],[Tiempo Preparacion]] &gt; 0, Tabla_Sala[[#This Row],[Tiempo de Permanencia]]-Tabla_Sala[[#This Row],[Tiempo Preparacion]], 0)</f>
        <v>0.11041666667264913</v>
      </c>
      <c r="K534" s="2" t="s">
        <v>109</v>
      </c>
      <c r="L534" s="2" t="s">
        <v>44</v>
      </c>
      <c r="M534" s="2" t="s">
        <v>41</v>
      </c>
      <c r="N534" s="5">
        <v>17.95</v>
      </c>
      <c r="O534" s="2" t="s">
        <v>42</v>
      </c>
      <c r="P534" s="7">
        <f>SUMIFS(Tabla_cocina[Ganancia Bruta],Tabla_cocina[Numero de Orden],Tabla_Sala[[#This Row],[Número de Orden]])</f>
        <v>137</v>
      </c>
      <c r="Q534" s="7">
        <f>Tabla_Sala[[#This Row],[Propina]]+Tabla_Sala[[#This Row],[Monto Total de la Cuenta]]</f>
        <v>154.94999999999999</v>
      </c>
      <c r="R534" t="str">
        <f t="shared" si="11"/>
        <v>Plato_13,  Plato_10,  Plato_15</v>
      </c>
      <c r="S534" s="2" t="s">
        <v>76</v>
      </c>
      <c r="T534" s="2" t="s">
        <v>23</v>
      </c>
      <c r="U534" s="2" t="s">
        <v>69</v>
      </c>
      <c r="V534" s="2" t="s">
        <v>73</v>
      </c>
      <c r="X534" t="str" cm="1">
        <f t="array" ref="X534">_xlfn.CONCAT(_xlfn._xlws.FILTER(Tabla_cocina[Nombre del Plato], Tabla_cocina[Numero de Orden]=Tabla_Sala[[#This Row],[Número de Orden]]), "")</f>
        <v>Plato_13Plato_10Plato_15</v>
      </c>
      <c r="Y534" s="18" t="b">
        <f>IF(Tabla_Sala[[#This Row],[Tiempo de Degustacion]]&gt;0,TRUE,FALSE)</f>
        <v>1</v>
      </c>
    </row>
    <row r="535" spans="1:25" x14ac:dyDescent="0.3">
      <c r="A535" s="2">
        <v>533</v>
      </c>
      <c r="B535" s="2">
        <v>1</v>
      </c>
      <c r="C535" s="2" t="s">
        <v>296</v>
      </c>
      <c r="D535" s="4">
        <v>3</v>
      </c>
      <c r="E535" s="15">
        <f>Tabla_Sala[[#This Row],[Hora de Salida]]</f>
        <v>45022.222222222219</v>
      </c>
      <c r="F535" s="16">
        <v>45022.134722222225</v>
      </c>
      <c r="G535" s="16">
        <v>45022.222222222219</v>
      </c>
      <c r="H535" s="16">
        <f>IF(Tabla_Sala[[#This Row],[Estado de la Mesa]]="Ocupada",(Tabla_Sala[[#This Row],[Hora de Salida]]-Tabla_Sala[[#This Row],[Hora de Llegada]]) + 15/1440, Tabla_Sala[[#This Row],[Hora de Salida]]-Tabla_Sala[[#This Row],[Hora de Llegada]])</f>
        <v>8.7499999994179234E-2</v>
      </c>
      <c r="I535" s="16">
        <f>SUMIFS(Tabla_cocina[minutos preparacion],Tabla_cocina[Numero de Orden],Tabla_Sala[[#This Row],[Número de Orden]])</f>
        <v>3.3333333333333333E-2</v>
      </c>
      <c r="J535" s="16">
        <f>IF(Tabla_Sala[[#This Row],[Tiempo de Permanencia]]-Tabla_Sala[[#This Row],[Tiempo Preparacion]] &gt; 0, Tabla_Sala[[#This Row],[Tiempo de Permanencia]]-Tabla_Sala[[#This Row],[Tiempo Preparacion]], 0)</f>
        <v>5.4166666660845901E-2</v>
      </c>
      <c r="K535" s="2" t="s">
        <v>115</v>
      </c>
      <c r="L535" s="2" t="s">
        <v>54</v>
      </c>
      <c r="M535" s="2" t="s">
        <v>41</v>
      </c>
      <c r="N535" s="5">
        <v>20.09</v>
      </c>
      <c r="O535" s="2" t="s">
        <v>48</v>
      </c>
      <c r="P535" s="7">
        <f>SUMIFS(Tabla_cocina[Ganancia Bruta],Tabla_cocina[Numero de Orden],Tabla_Sala[[#This Row],[Número de Orden]])</f>
        <v>41</v>
      </c>
      <c r="Q535" s="7">
        <f>Tabla_Sala[[#This Row],[Propina]]+Tabla_Sala[[#This Row],[Monto Total de la Cuenta]]</f>
        <v>61.09</v>
      </c>
      <c r="R535" t="str">
        <f t="shared" si="11"/>
        <v>Plato_3,  Plato_13</v>
      </c>
      <c r="S535" s="2" t="s">
        <v>66</v>
      </c>
      <c r="T535" s="2" t="s">
        <v>21</v>
      </c>
      <c r="U535" s="2" t="s">
        <v>65</v>
      </c>
      <c r="X535" t="str" cm="1">
        <f t="array" ref="X535">_xlfn.CONCAT(_xlfn._xlws.FILTER(Tabla_cocina[Nombre del Plato], Tabla_cocina[Numero de Orden]=Tabla_Sala[[#This Row],[Número de Orden]]), "")</f>
        <v>Plato_3Plato_13</v>
      </c>
      <c r="Y535" s="18" t="b">
        <f>IF(Tabla_Sala[[#This Row],[Tiempo de Degustacion]]&gt;0,TRUE,FALSE)</f>
        <v>1</v>
      </c>
    </row>
    <row r="536" spans="1:25" x14ac:dyDescent="0.3">
      <c r="A536" s="2">
        <v>534</v>
      </c>
      <c r="B536" s="2">
        <v>1</v>
      </c>
      <c r="C536" s="2" t="s">
        <v>541</v>
      </c>
      <c r="D536" s="4">
        <v>6</v>
      </c>
      <c r="E536" s="15">
        <f>Tabla_Sala[[#This Row],[Hora de Salida]]</f>
        <v>45022.186805555553</v>
      </c>
      <c r="F536" s="16">
        <v>45022.043055555558</v>
      </c>
      <c r="G536" s="16">
        <v>45022.186805555553</v>
      </c>
      <c r="H536" s="16">
        <f>IF(Tabla_Sala[[#This Row],[Estado de la Mesa]]="Ocupada",(Tabla_Sala[[#This Row],[Hora de Salida]]-Tabla_Sala[[#This Row],[Hora de Llegada]]) + 15/1440, Tabla_Sala[[#This Row],[Hora de Salida]]-Tabla_Sala[[#This Row],[Hora de Llegada]])</f>
        <v>0.14374999999563443</v>
      </c>
      <c r="I536" s="16">
        <f>SUMIFS(Tabla_cocina[minutos preparacion],Tabla_cocina[Numero de Orden],Tabla_Sala[[#This Row],[Número de Orden]])</f>
        <v>5.2777777777777785E-2</v>
      </c>
      <c r="J536" s="16">
        <f>IF(Tabla_Sala[[#This Row],[Tiempo de Permanencia]]-Tabla_Sala[[#This Row],[Tiempo Preparacion]] &gt; 0, Tabla_Sala[[#This Row],[Tiempo de Permanencia]]-Tabla_Sala[[#This Row],[Tiempo Preparacion]], 0)</f>
        <v>9.0972222217856641E-2</v>
      </c>
      <c r="K536" s="2" t="s">
        <v>117</v>
      </c>
      <c r="L536" s="2" t="s">
        <v>54</v>
      </c>
      <c r="M536" s="2" t="s">
        <v>47</v>
      </c>
      <c r="N536" s="5">
        <v>23.59</v>
      </c>
      <c r="O536" s="2" t="s">
        <v>42</v>
      </c>
      <c r="P536" s="7">
        <f>SUMIFS(Tabla_cocina[Ganancia Bruta],Tabla_cocina[Numero de Orden],Tabla_Sala[[#This Row],[Número de Orden]])</f>
        <v>147</v>
      </c>
      <c r="Q536" s="7">
        <f>Tabla_Sala[[#This Row],[Propina]]+Tabla_Sala[[#This Row],[Monto Total de la Cuenta]]</f>
        <v>170.59</v>
      </c>
      <c r="R536" t="str">
        <f t="shared" si="11"/>
        <v>Plato_7,  Plato_9,  Plato_8</v>
      </c>
      <c r="S536" s="2" t="s">
        <v>49</v>
      </c>
      <c r="T536" s="2" t="s">
        <v>5</v>
      </c>
      <c r="U536" s="2" t="s">
        <v>75</v>
      </c>
      <c r="V536" s="2" t="s">
        <v>62</v>
      </c>
      <c r="X536" t="str" cm="1">
        <f t="array" ref="X536">_xlfn.CONCAT(_xlfn._xlws.FILTER(Tabla_cocina[Nombre del Plato], Tabla_cocina[Numero de Orden]=Tabla_Sala[[#This Row],[Número de Orden]]), "")</f>
        <v>Plato_7Plato_9Plato_8</v>
      </c>
      <c r="Y536" s="18" t="b">
        <f>IF(Tabla_Sala[[#This Row],[Tiempo de Degustacion]]&gt;0,TRUE,FALSE)</f>
        <v>1</v>
      </c>
    </row>
    <row r="537" spans="1:25" x14ac:dyDescent="0.3">
      <c r="A537" s="2">
        <v>535</v>
      </c>
      <c r="B537" s="2">
        <v>15</v>
      </c>
      <c r="C537" s="2" t="s">
        <v>212</v>
      </c>
      <c r="D537" s="4">
        <v>3</v>
      </c>
      <c r="E537" s="15">
        <f>Tabla_Sala[[#This Row],[Hora de Salida]]</f>
        <v>45022.147222222222</v>
      </c>
      <c r="F537" s="16">
        <v>45022.039583333331</v>
      </c>
      <c r="G537" s="16">
        <v>45022.147222222222</v>
      </c>
      <c r="H537" s="16">
        <f>IF(Tabla_Sala[[#This Row],[Estado de la Mesa]]="Ocupada",(Tabla_Sala[[#This Row],[Hora de Salida]]-Tabla_Sala[[#This Row],[Hora de Llegada]]) + 15/1440, Tabla_Sala[[#This Row],[Hora de Salida]]-Tabla_Sala[[#This Row],[Hora de Llegada]])</f>
        <v>0.10763888889050577</v>
      </c>
      <c r="I537" s="16">
        <f>SUMIFS(Tabla_cocina[minutos preparacion],Tabla_cocina[Numero de Orden],Tabla_Sala[[#This Row],[Número de Orden]])</f>
        <v>7.8472222222222221E-2</v>
      </c>
      <c r="J537" s="16">
        <f>IF(Tabla_Sala[[#This Row],[Tiempo de Permanencia]]-Tabla_Sala[[#This Row],[Tiempo Preparacion]] &gt; 0, Tabla_Sala[[#This Row],[Tiempo de Permanencia]]-Tabla_Sala[[#This Row],[Tiempo Preparacion]], 0)</f>
        <v>2.9166666668283547E-2</v>
      </c>
      <c r="K537" s="2" t="s">
        <v>111</v>
      </c>
      <c r="L537" s="2" t="s">
        <v>44</v>
      </c>
      <c r="M537" s="2" t="s">
        <v>47</v>
      </c>
      <c r="N537" s="5">
        <v>39.450000000000003</v>
      </c>
      <c r="O537" s="2" t="s">
        <v>48</v>
      </c>
      <c r="P537" s="7">
        <f>SUMIFS(Tabla_cocina[Ganancia Bruta],Tabla_cocina[Numero de Orden],Tabla_Sala[[#This Row],[Número de Orden]])</f>
        <v>276</v>
      </c>
      <c r="Q537" s="7">
        <f>Tabla_Sala[[#This Row],[Propina]]+Tabla_Sala[[#This Row],[Monto Total de la Cuenta]]</f>
        <v>315.45</v>
      </c>
      <c r="R537" t="str">
        <f t="shared" si="11"/>
        <v>Plato_20,  Plato_9,  Plato_7,  Plato_13</v>
      </c>
      <c r="S537" s="2" t="s">
        <v>70</v>
      </c>
      <c r="T537" s="2" t="s">
        <v>11</v>
      </c>
      <c r="U537" s="2" t="s">
        <v>75</v>
      </c>
      <c r="V537" s="2" t="s">
        <v>59</v>
      </c>
      <c r="W537" s="2" t="s">
        <v>65</v>
      </c>
      <c r="X537" t="str" cm="1">
        <f t="array" ref="X537">_xlfn.CONCAT(_xlfn._xlws.FILTER(Tabla_cocina[Nombre del Plato], Tabla_cocina[Numero de Orden]=Tabla_Sala[[#This Row],[Número de Orden]]), "")</f>
        <v>Plato_20Plato_9Plato_7Plato_13</v>
      </c>
      <c r="Y537" s="18" t="b">
        <f>IF(Tabla_Sala[[#This Row],[Tiempo de Degustacion]]&gt;0,TRUE,FALSE)</f>
        <v>1</v>
      </c>
    </row>
    <row r="538" spans="1:25" x14ac:dyDescent="0.3">
      <c r="A538" s="2">
        <v>536</v>
      </c>
      <c r="B538" s="2">
        <v>9</v>
      </c>
      <c r="C538" s="2" t="s">
        <v>542</v>
      </c>
      <c r="D538" s="4">
        <v>2</v>
      </c>
      <c r="E538" s="15">
        <f>Tabla_Sala[[#This Row],[Hora de Salida]]</f>
        <v>45022.193749999999</v>
      </c>
      <c r="F538" s="16">
        <v>45022.104861111111</v>
      </c>
      <c r="G538" s="16">
        <v>45022.193749999999</v>
      </c>
      <c r="H538" s="16">
        <f>IF(Tabla_Sala[[#This Row],[Estado de la Mesa]]="Ocupada",(Tabla_Sala[[#This Row],[Hora de Salida]]-Tabla_Sala[[#This Row],[Hora de Llegada]]) + 15/1440, Tabla_Sala[[#This Row],[Hora de Salida]]-Tabla_Sala[[#This Row],[Hora de Llegada]])</f>
        <v>8.8888888887595385E-2</v>
      </c>
      <c r="I538" s="16">
        <f>SUMIFS(Tabla_cocina[minutos preparacion],Tabla_cocina[Numero de Orden],Tabla_Sala[[#This Row],[Número de Orden]])</f>
        <v>0.10555555555555556</v>
      </c>
      <c r="J538" s="16">
        <f>IF(Tabla_Sala[[#This Row],[Tiempo de Permanencia]]-Tabla_Sala[[#This Row],[Tiempo Preparacion]] &gt; 0, Tabla_Sala[[#This Row],[Tiempo de Permanencia]]-Tabla_Sala[[#This Row],[Tiempo Preparacion]], 0)</f>
        <v>0</v>
      </c>
      <c r="K538" s="2" t="s">
        <v>117</v>
      </c>
      <c r="L538" s="2" t="s">
        <v>40</v>
      </c>
      <c r="M538" s="2" t="s">
        <v>47</v>
      </c>
      <c r="N538" s="5">
        <v>46</v>
      </c>
      <c r="O538" s="2" t="s">
        <v>42</v>
      </c>
      <c r="P538" s="7">
        <f>SUMIFS(Tabla_cocina[Ganancia Bruta],Tabla_cocina[Numero de Orden],Tabla_Sala[[#This Row],[Número de Orden]])</f>
        <v>212</v>
      </c>
      <c r="Q538" s="7">
        <f>Tabla_Sala[[#This Row],[Propina]]+Tabla_Sala[[#This Row],[Monto Total de la Cuenta]]</f>
        <v>258</v>
      </c>
      <c r="R538" t="str">
        <f t="shared" si="11"/>
        <v>Plato_4,  Plato_9,  Plato_14,  Plato_2</v>
      </c>
      <c r="S538" s="2" t="s">
        <v>70</v>
      </c>
      <c r="T538" s="2" t="s">
        <v>24</v>
      </c>
      <c r="U538" s="2" t="s">
        <v>75</v>
      </c>
      <c r="V538" s="2" t="s">
        <v>64</v>
      </c>
      <c r="W538" s="2" t="s">
        <v>79</v>
      </c>
      <c r="X538" t="str" cm="1">
        <f t="array" ref="X538">_xlfn.CONCAT(_xlfn._xlws.FILTER(Tabla_cocina[Nombre del Plato], Tabla_cocina[Numero de Orden]=Tabla_Sala[[#This Row],[Número de Orden]]), "")</f>
        <v>Plato_4Plato_9Plato_14Plato_2</v>
      </c>
      <c r="Y538" s="18" t="b">
        <f>IF(Tabla_Sala[[#This Row],[Tiempo de Degustacion]]&gt;0,TRUE,FALSE)</f>
        <v>0</v>
      </c>
    </row>
    <row r="539" spans="1:25" x14ac:dyDescent="0.3">
      <c r="A539" s="2">
        <v>537</v>
      </c>
      <c r="B539" s="2">
        <v>18</v>
      </c>
      <c r="C539" s="2" t="s">
        <v>235</v>
      </c>
      <c r="D539" s="4">
        <v>6</v>
      </c>
      <c r="E539" s="15">
        <f>Tabla_Sala[[#This Row],[Hora de Salida]]</f>
        <v>45022.089583333334</v>
      </c>
      <c r="F539" s="16">
        <v>45022.01666666667</v>
      </c>
      <c r="G539" s="16">
        <v>45022.089583333334</v>
      </c>
      <c r="H539" s="16">
        <f>IF(Tabla_Sala[[#This Row],[Estado de la Mesa]]="Ocupada",(Tabla_Sala[[#This Row],[Hora de Salida]]-Tabla_Sala[[#This Row],[Hora de Llegada]]) + 15/1440, Tabla_Sala[[#This Row],[Hora de Salida]]-Tabla_Sala[[#This Row],[Hora de Llegada]])</f>
        <v>8.3333333330908019E-2</v>
      </c>
      <c r="I539" s="16">
        <f>SUMIFS(Tabla_cocina[minutos preparacion],Tabla_cocina[Numero de Orden],Tabla_Sala[[#This Row],[Número de Orden]])</f>
        <v>1.4583333333333334E-2</v>
      </c>
      <c r="J539" s="16">
        <f>IF(Tabla_Sala[[#This Row],[Tiempo de Permanencia]]-Tabla_Sala[[#This Row],[Tiempo Preparacion]] &gt; 0, Tabla_Sala[[#This Row],[Tiempo de Permanencia]]-Tabla_Sala[[#This Row],[Tiempo Preparacion]], 0)</f>
        <v>6.8749999997574682E-2</v>
      </c>
      <c r="K539" s="2" t="s">
        <v>109</v>
      </c>
      <c r="L539" s="2" t="s">
        <v>44</v>
      </c>
      <c r="M539" s="2" t="s">
        <v>41</v>
      </c>
      <c r="N539" s="5">
        <v>28.68</v>
      </c>
      <c r="O539" s="2" t="s">
        <v>55</v>
      </c>
      <c r="P539" s="7">
        <f>SUMIFS(Tabla_cocina[Ganancia Bruta],Tabla_cocina[Numero de Orden],Tabla_Sala[[#This Row],[Número de Orden]])</f>
        <v>63</v>
      </c>
      <c r="Q539" s="7">
        <f>Tabla_Sala[[#This Row],[Propina]]+Tabla_Sala[[#This Row],[Monto Total de la Cuenta]]</f>
        <v>91.68</v>
      </c>
      <c r="R539" t="str">
        <f t="shared" si="11"/>
        <v>Plato_13</v>
      </c>
      <c r="S539" s="2" t="s">
        <v>53</v>
      </c>
      <c r="T539" s="2" t="s">
        <v>23</v>
      </c>
      <c r="U539" s="2"/>
      <c r="X539" t="str" cm="1">
        <f t="array" ref="X539">_xlfn.CONCAT(_xlfn._xlws.FILTER(Tabla_cocina[Nombre del Plato], Tabla_cocina[Numero de Orden]=Tabla_Sala[[#This Row],[Número de Orden]]), "")</f>
        <v>Plato_13</v>
      </c>
      <c r="Y539" s="18" t="b">
        <f>IF(Tabla_Sala[[#This Row],[Tiempo de Degustacion]]&gt;0,TRUE,FALSE)</f>
        <v>1</v>
      </c>
    </row>
    <row r="540" spans="1:25" x14ac:dyDescent="0.3">
      <c r="A540" s="2">
        <v>538</v>
      </c>
      <c r="B540" s="2">
        <v>14</v>
      </c>
      <c r="C540" s="2" t="s">
        <v>353</v>
      </c>
      <c r="D540" s="4">
        <v>4</v>
      </c>
      <c r="E540" s="15">
        <f>Tabla_Sala[[#This Row],[Hora de Salida]]</f>
        <v>45022.231249999997</v>
      </c>
      <c r="F540" s="16">
        <v>45022.138194444444</v>
      </c>
      <c r="G540" s="16">
        <v>45022.231249999997</v>
      </c>
      <c r="H540" s="16">
        <f>IF(Tabla_Sala[[#This Row],[Estado de la Mesa]]="Ocupada",(Tabla_Sala[[#This Row],[Hora de Salida]]-Tabla_Sala[[#This Row],[Hora de Llegada]]) + 15/1440, Tabla_Sala[[#This Row],[Hora de Salida]]-Tabla_Sala[[#This Row],[Hora de Llegada]])</f>
        <v>9.3055555553291924E-2</v>
      </c>
      <c r="I540" s="16">
        <f>SUMIFS(Tabla_cocina[minutos preparacion],Tabla_cocina[Numero de Orden],Tabla_Sala[[#This Row],[Número de Orden]])</f>
        <v>0.13750000000000001</v>
      </c>
      <c r="J540" s="16">
        <f>IF(Tabla_Sala[[#This Row],[Tiempo de Permanencia]]-Tabla_Sala[[#This Row],[Tiempo Preparacion]] &gt; 0, Tabla_Sala[[#This Row],[Tiempo de Permanencia]]-Tabla_Sala[[#This Row],[Tiempo Preparacion]], 0)</f>
        <v>0</v>
      </c>
      <c r="K540" s="2" t="s">
        <v>117</v>
      </c>
      <c r="L540" s="2" t="s">
        <v>54</v>
      </c>
      <c r="M540" s="2" t="s">
        <v>41</v>
      </c>
      <c r="N540" s="5">
        <v>41.35</v>
      </c>
      <c r="O540" s="2" t="s">
        <v>48</v>
      </c>
      <c r="P540" s="7">
        <f>SUMIFS(Tabla_cocina[Ganancia Bruta],Tabla_cocina[Numero de Orden],Tabla_Sala[[#This Row],[Número de Orden]])</f>
        <v>142</v>
      </c>
      <c r="Q540" s="7">
        <f>Tabla_Sala[[#This Row],[Propina]]+Tabla_Sala[[#This Row],[Monto Total de la Cuenta]]</f>
        <v>183.35</v>
      </c>
      <c r="R540" t="str">
        <f t="shared" si="11"/>
        <v>Plato_2,  Plato_14,  Plato_11,  Plato_16</v>
      </c>
      <c r="S540" s="2" t="s">
        <v>46</v>
      </c>
      <c r="T540" s="2" t="s">
        <v>7</v>
      </c>
      <c r="U540" s="2" t="s">
        <v>64</v>
      </c>
      <c r="V540" s="2" t="s">
        <v>63</v>
      </c>
      <c r="W540" s="2" t="s">
        <v>57</v>
      </c>
      <c r="X540" t="str" cm="1">
        <f t="array" ref="X540">_xlfn.CONCAT(_xlfn._xlws.FILTER(Tabla_cocina[Nombre del Plato], Tabla_cocina[Numero de Orden]=Tabla_Sala[[#This Row],[Número de Orden]]), "")</f>
        <v>Plato_2Plato_14Plato_11Plato_16</v>
      </c>
      <c r="Y540" s="18" t="b">
        <f>IF(Tabla_Sala[[#This Row],[Tiempo de Degustacion]]&gt;0,TRUE,FALSE)</f>
        <v>0</v>
      </c>
    </row>
    <row r="541" spans="1:25" x14ac:dyDescent="0.3">
      <c r="A541" s="2">
        <v>539</v>
      </c>
      <c r="B541" s="2">
        <v>18</v>
      </c>
      <c r="C541" s="2" t="s">
        <v>543</v>
      </c>
      <c r="D541" s="4">
        <v>3</v>
      </c>
      <c r="E541" s="15">
        <f>Tabla_Sala[[#This Row],[Hora de Salida]]</f>
        <v>45022.291666666664</v>
      </c>
      <c r="F541" s="16">
        <v>45022.160416666666</v>
      </c>
      <c r="G541" s="16">
        <v>45022.291666666664</v>
      </c>
      <c r="H541" s="16">
        <f>IF(Tabla_Sala[[#This Row],[Estado de la Mesa]]="Ocupada",(Tabla_Sala[[#This Row],[Hora de Salida]]-Tabla_Sala[[#This Row],[Hora de Llegada]]) + 15/1440, Tabla_Sala[[#This Row],[Hora de Salida]]-Tabla_Sala[[#This Row],[Hora de Llegada]])</f>
        <v>0.13124999999854481</v>
      </c>
      <c r="I541" s="16">
        <f>SUMIFS(Tabla_cocina[minutos preparacion],Tabla_cocina[Numero de Orden],Tabla_Sala[[#This Row],[Número de Orden]])</f>
        <v>8.9583333333333334E-2</v>
      </c>
      <c r="J541" s="16">
        <f>IF(Tabla_Sala[[#This Row],[Tiempo de Permanencia]]-Tabla_Sala[[#This Row],[Tiempo Preparacion]] &gt; 0, Tabla_Sala[[#This Row],[Tiempo de Permanencia]]-Tabla_Sala[[#This Row],[Tiempo Preparacion]], 0)</f>
        <v>4.1666666665211474E-2</v>
      </c>
      <c r="K541" s="2" t="s">
        <v>113</v>
      </c>
      <c r="L541" s="2" t="s">
        <v>44</v>
      </c>
      <c r="M541" s="2" t="s">
        <v>45</v>
      </c>
      <c r="N541" s="5">
        <v>20.9</v>
      </c>
      <c r="O541" s="2" t="s">
        <v>48</v>
      </c>
      <c r="P541" s="7">
        <f>SUMIFS(Tabla_cocina[Ganancia Bruta],Tabla_cocina[Numero de Orden],Tabla_Sala[[#This Row],[Número de Orden]])</f>
        <v>240</v>
      </c>
      <c r="Q541" s="7">
        <f>Tabla_Sala[[#This Row],[Propina]]+Tabla_Sala[[#This Row],[Monto Total de la Cuenta]]</f>
        <v>260.89999999999998</v>
      </c>
      <c r="R541" t="str">
        <f t="shared" si="11"/>
        <v>Plato_2,  Plato_6,  Plato_9,  Plato_4</v>
      </c>
      <c r="S541" s="2" t="s">
        <v>46</v>
      </c>
      <c r="T541" s="2" t="s">
        <v>7</v>
      </c>
      <c r="U541" s="2" t="s">
        <v>77</v>
      </c>
      <c r="V541" s="2" t="s">
        <v>75</v>
      </c>
      <c r="W541" s="2" t="s">
        <v>67</v>
      </c>
      <c r="X541" t="str" cm="1">
        <f t="array" ref="X541">_xlfn.CONCAT(_xlfn._xlws.FILTER(Tabla_cocina[Nombre del Plato], Tabla_cocina[Numero de Orden]=Tabla_Sala[[#This Row],[Número de Orden]]), "")</f>
        <v>Plato_2Plato_6Plato_9Plato_4</v>
      </c>
      <c r="Y541" s="18" t="b">
        <f>IF(Tabla_Sala[[#This Row],[Tiempo de Degustacion]]&gt;0,TRUE,FALSE)</f>
        <v>1</v>
      </c>
    </row>
    <row r="542" spans="1:25" x14ac:dyDescent="0.3">
      <c r="A542" s="2">
        <v>540</v>
      </c>
      <c r="B542" s="2">
        <v>6</v>
      </c>
      <c r="C542" s="2" t="s">
        <v>544</v>
      </c>
      <c r="D542" s="4">
        <v>4</v>
      </c>
      <c r="E542" s="15">
        <f>Tabla_Sala[[#This Row],[Hora de Salida]]</f>
        <v>45022.288888888892</v>
      </c>
      <c r="F542" s="16">
        <v>45022.156944444447</v>
      </c>
      <c r="G542" s="16">
        <v>45022.288888888892</v>
      </c>
      <c r="H542" s="16">
        <f>IF(Tabla_Sala[[#This Row],[Estado de la Mesa]]="Ocupada",(Tabla_Sala[[#This Row],[Hora de Salida]]-Tabla_Sala[[#This Row],[Hora de Llegada]]) + 15/1440, Tabla_Sala[[#This Row],[Hora de Salida]]-Tabla_Sala[[#This Row],[Hora de Llegada]])</f>
        <v>0.13194444444525288</v>
      </c>
      <c r="I542" s="16">
        <f>SUMIFS(Tabla_cocina[minutos preparacion],Tabla_cocina[Numero de Orden],Tabla_Sala[[#This Row],[Número de Orden]])</f>
        <v>5.694444444444445E-2</v>
      </c>
      <c r="J542" s="16">
        <f>IF(Tabla_Sala[[#This Row],[Tiempo de Permanencia]]-Tabla_Sala[[#This Row],[Tiempo Preparacion]] &gt; 0, Tabla_Sala[[#This Row],[Tiempo de Permanencia]]-Tabla_Sala[[#This Row],[Tiempo Preparacion]], 0)</f>
        <v>7.5000000000808434E-2</v>
      </c>
      <c r="K542" s="2" t="s">
        <v>111</v>
      </c>
      <c r="L542" s="2" t="s">
        <v>40</v>
      </c>
      <c r="M542" s="2" t="s">
        <v>47</v>
      </c>
      <c r="N542" s="5">
        <v>47.85</v>
      </c>
      <c r="O542" s="2" t="s">
        <v>42</v>
      </c>
      <c r="P542" s="7">
        <f>SUMIFS(Tabla_cocina[Ganancia Bruta],Tabla_cocina[Numero de Orden],Tabla_Sala[[#This Row],[Número de Orden]])</f>
        <v>124</v>
      </c>
      <c r="Q542" s="7">
        <f>Tabla_Sala[[#This Row],[Propina]]+Tabla_Sala[[#This Row],[Monto Total de la Cuenta]]</f>
        <v>171.85</v>
      </c>
      <c r="R542" t="str">
        <f t="shared" si="11"/>
        <v>Plato_4,  Plato_8</v>
      </c>
      <c r="S542" s="2" t="s">
        <v>61</v>
      </c>
      <c r="T542" s="2" t="s">
        <v>24</v>
      </c>
      <c r="U542" s="2" t="s">
        <v>62</v>
      </c>
      <c r="X542" t="str" cm="1">
        <f t="array" ref="X542">_xlfn.CONCAT(_xlfn._xlws.FILTER(Tabla_cocina[Nombre del Plato], Tabla_cocina[Numero de Orden]=Tabla_Sala[[#This Row],[Número de Orden]]), "")</f>
        <v>Plato_4Plato_8</v>
      </c>
      <c r="Y542" s="18" t="b">
        <f>IF(Tabla_Sala[[#This Row],[Tiempo de Degustacion]]&gt;0,TRUE,FALSE)</f>
        <v>1</v>
      </c>
    </row>
    <row r="543" spans="1:25" x14ac:dyDescent="0.3">
      <c r="A543" s="2">
        <v>541</v>
      </c>
      <c r="B543" s="2">
        <v>19</v>
      </c>
      <c r="C543" s="2" t="s">
        <v>135</v>
      </c>
      <c r="D543" s="4">
        <v>2</v>
      </c>
      <c r="E543" s="15">
        <f>Tabla_Sala[[#This Row],[Hora de Salida]]</f>
        <v>45022.188888888886</v>
      </c>
      <c r="F543" s="16">
        <v>45022.022916666669</v>
      </c>
      <c r="G543" s="16">
        <v>45022.188888888886</v>
      </c>
      <c r="H543" s="16">
        <f>IF(Tabla_Sala[[#This Row],[Estado de la Mesa]]="Ocupada",(Tabla_Sala[[#This Row],[Hora de Salida]]-Tabla_Sala[[#This Row],[Hora de Llegada]]) + 15/1440, Tabla_Sala[[#This Row],[Hora de Salida]]-Tabla_Sala[[#This Row],[Hora de Llegada]])</f>
        <v>0.16597222221753327</v>
      </c>
      <c r="I543" s="16">
        <f>SUMIFS(Tabla_cocina[minutos preparacion],Tabla_cocina[Numero de Orden],Tabla_Sala[[#This Row],[Número de Orden]])</f>
        <v>8.611111111111111E-2</v>
      </c>
      <c r="J543" s="16">
        <f>IF(Tabla_Sala[[#This Row],[Tiempo de Permanencia]]-Tabla_Sala[[#This Row],[Tiempo Preparacion]] &gt; 0, Tabla_Sala[[#This Row],[Tiempo de Permanencia]]-Tabla_Sala[[#This Row],[Tiempo Preparacion]], 0)</f>
        <v>7.9861111106422161E-2</v>
      </c>
      <c r="K543" s="2" t="s">
        <v>111</v>
      </c>
      <c r="L543" s="2" t="s">
        <v>44</v>
      </c>
      <c r="M543" s="2" t="s">
        <v>41</v>
      </c>
      <c r="N543" s="5">
        <v>33.700000000000003</v>
      </c>
      <c r="O543" s="2" t="s">
        <v>42</v>
      </c>
      <c r="P543" s="7">
        <f>SUMIFS(Tabla_cocina[Ganancia Bruta],Tabla_cocina[Numero de Orden],Tabla_Sala[[#This Row],[Número de Orden]])</f>
        <v>202</v>
      </c>
      <c r="Q543" s="7">
        <f>Tabla_Sala[[#This Row],[Propina]]+Tabla_Sala[[#This Row],[Monto Total de la Cuenta]]</f>
        <v>235.7</v>
      </c>
      <c r="R543" t="str">
        <f t="shared" si="11"/>
        <v>Plato_12,  Plato_11,  Plato_9,  Plato_14</v>
      </c>
      <c r="S543" s="2" t="s">
        <v>46</v>
      </c>
      <c r="T543" s="2" t="s">
        <v>16</v>
      </c>
      <c r="U543" s="2" t="s">
        <v>63</v>
      </c>
      <c r="V543" s="2" t="s">
        <v>75</v>
      </c>
      <c r="W543" s="2" t="s">
        <v>64</v>
      </c>
      <c r="X543" t="str" cm="1">
        <f t="array" ref="X543">_xlfn.CONCAT(_xlfn._xlws.FILTER(Tabla_cocina[Nombre del Plato], Tabla_cocina[Numero de Orden]=Tabla_Sala[[#This Row],[Número de Orden]]), "")</f>
        <v>Plato_12Plato_11Plato_9Plato_14</v>
      </c>
      <c r="Y543" s="18" t="b">
        <f>IF(Tabla_Sala[[#This Row],[Tiempo de Degustacion]]&gt;0,TRUE,FALSE)</f>
        <v>1</v>
      </c>
    </row>
    <row r="544" spans="1:25" x14ac:dyDescent="0.3">
      <c r="A544" s="2">
        <v>542</v>
      </c>
      <c r="B544" s="2">
        <v>9</v>
      </c>
      <c r="C544" s="2" t="s">
        <v>229</v>
      </c>
      <c r="D544" s="4">
        <v>5</v>
      </c>
      <c r="E544" s="15">
        <f>Tabla_Sala[[#This Row],[Hora de Salida]]</f>
        <v>45022.196527777778</v>
      </c>
      <c r="F544" s="16">
        <v>45022.115972222222</v>
      </c>
      <c r="G544" s="16">
        <v>45022.196527777778</v>
      </c>
      <c r="H544" s="16">
        <f>IF(Tabla_Sala[[#This Row],[Estado de la Mesa]]="Ocupada",(Tabla_Sala[[#This Row],[Hora de Salida]]-Tabla_Sala[[#This Row],[Hora de Llegada]]) + 15/1440, Tabla_Sala[[#This Row],[Hora de Salida]]-Tabla_Sala[[#This Row],[Hora de Llegada]])</f>
        <v>8.0555555556202307E-2</v>
      </c>
      <c r="I544" s="16">
        <f>SUMIFS(Tabla_cocina[minutos preparacion],Tabla_cocina[Numero de Orden],Tabla_Sala[[#This Row],[Número de Orden]])</f>
        <v>7.9861111111111105E-2</v>
      </c>
      <c r="J544" s="16">
        <f>IF(Tabla_Sala[[#This Row],[Tiempo de Permanencia]]-Tabla_Sala[[#This Row],[Tiempo Preparacion]] &gt; 0, Tabla_Sala[[#This Row],[Tiempo de Permanencia]]-Tabla_Sala[[#This Row],[Tiempo Preparacion]], 0)</f>
        <v>6.944444450912024E-4</v>
      </c>
      <c r="K544" s="2" t="s">
        <v>109</v>
      </c>
      <c r="L544" s="2" t="s">
        <v>44</v>
      </c>
      <c r="M544" s="2" t="s">
        <v>47</v>
      </c>
      <c r="N544" s="5">
        <v>49.05</v>
      </c>
      <c r="O544" s="2" t="s">
        <v>42</v>
      </c>
      <c r="P544" s="7">
        <f>SUMIFS(Tabla_cocina[Ganancia Bruta],Tabla_cocina[Numero de Orden],Tabla_Sala[[#This Row],[Número de Orden]])</f>
        <v>148</v>
      </c>
      <c r="Q544" s="7">
        <f>Tabla_Sala[[#This Row],[Propina]]+Tabla_Sala[[#This Row],[Monto Total de la Cuenta]]</f>
        <v>197.05</v>
      </c>
      <c r="R544" t="str">
        <f t="shared" si="11"/>
        <v>Plato_18,  Plato_10,  Plato_6</v>
      </c>
      <c r="S544" s="2" t="s">
        <v>70</v>
      </c>
      <c r="T544" s="2" t="s">
        <v>20</v>
      </c>
      <c r="U544" s="2" t="s">
        <v>69</v>
      </c>
      <c r="V544" s="2" t="s">
        <v>77</v>
      </c>
      <c r="X544" t="str" cm="1">
        <f t="array" ref="X544">_xlfn.CONCAT(_xlfn._xlws.FILTER(Tabla_cocina[Nombre del Plato], Tabla_cocina[Numero de Orden]=Tabla_Sala[[#This Row],[Número de Orden]]), "")</f>
        <v>Plato_18Plato_10Plato_6</v>
      </c>
      <c r="Y544" s="18" t="b">
        <f>IF(Tabla_Sala[[#This Row],[Tiempo de Degustacion]]&gt;0,TRUE,FALSE)</f>
        <v>1</v>
      </c>
    </row>
    <row r="545" spans="1:25" x14ac:dyDescent="0.3">
      <c r="A545" s="2">
        <v>543</v>
      </c>
      <c r="B545" s="2">
        <v>19</v>
      </c>
      <c r="C545" s="2" t="s">
        <v>545</v>
      </c>
      <c r="D545" s="4">
        <v>5</v>
      </c>
      <c r="E545" s="15">
        <f>Tabla_Sala[[#This Row],[Hora de Salida]]</f>
        <v>45022.150694444441</v>
      </c>
      <c r="F545" s="16">
        <v>45022.032638888886</v>
      </c>
      <c r="G545" s="16">
        <v>45022.150694444441</v>
      </c>
      <c r="H545" s="16">
        <f>IF(Tabla_Sala[[#This Row],[Estado de la Mesa]]="Ocupada",(Tabla_Sala[[#This Row],[Hora de Salida]]-Tabla_Sala[[#This Row],[Hora de Llegada]]) + 15/1440, Tabla_Sala[[#This Row],[Hora de Salida]]-Tabla_Sala[[#This Row],[Hora de Llegada]])</f>
        <v>0.11805555555474712</v>
      </c>
      <c r="I545" s="16">
        <f>SUMIFS(Tabla_cocina[minutos preparacion],Tabla_cocina[Numero de Orden],Tabla_Sala[[#This Row],[Número de Orden]])</f>
        <v>5.1388888888888887E-2</v>
      </c>
      <c r="J545" s="16">
        <f>IF(Tabla_Sala[[#This Row],[Tiempo de Permanencia]]-Tabla_Sala[[#This Row],[Tiempo Preparacion]] &gt; 0, Tabla_Sala[[#This Row],[Tiempo de Permanencia]]-Tabla_Sala[[#This Row],[Tiempo Preparacion]], 0)</f>
        <v>6.6666666665858229E-2</v>
      </c>
      <c r="K545" s="2" t="s">
        <v>117</v>
      </c>
      <c r="L545" s="2" t="s">
        <v>54</v>
      </c>
      <c r="M545" s="2" t="s">
        <v>47</v>
      </c>
      <c r="N545" s="5">
        <v>49.37</v>
      </c>
      <c r="O545" s="2" t="s">
        <v>42</v>
      </c>
      <c r="P545" s="7">
        <f>SUMIFS(Tabla_cocina[Ganancia Bruta],Tabla_cocina[Numero de Orden],Tabla_Sala[[#This Row],[Número de Orden]])</f>
        <v>206</v>
      </c>
      <c r="Q545" s="7">
        <f>Tabla_Sala[[#This Row],[Propina]]+Tabla_Sala[[#This Row],[Monto Total de la Cuenta]]</f>
        <v>255.37</v>
      </c>
      <c r="R545" t="str">
        <f t="shared" si="11"/>
        <v>Plato_16,  Plato_6,  Plato_15</v>
      </c>
      <c r="S545" s="2" t="s">
        <v>52</v>
      </c>
      <c r="T545" s="2" t="s">
        <v>15</v>
      </c>
      <c r="U545" s="2" t="s">
        <v>77</v>
      </c>
      <c r="V545" s="2" t="s">
        <v>73</v>
      </c>
      <c r="X545" t="str" cm="1">
        <f t="array" ref="X545">_xlfn.CONCAT(_xlfn._xlws.FILTER(Tabla_cocina[Nombre del Plato], Tabla_cocina[Numero de Orden]=Tabla_Sala[[#This Row],[Número de Orden]]), "")</f>
        <v>Plato_16Plato_6Plato_15</v>
      </c>
      <c r="Y545" s="18" t="b">
        <f>IF(Tabla_Sala[[#This Row],[Tiempo de Degustacion]]&gt;0,TRUE,FALSE)</f>
        <v>1</v>
      </c>
    </row>
    <row r="546" spans="1:25" x14ac:dyDescent="0.3">
      <c r="A546" s="2">
        <v>544</v>
      </c>
      <c r="B546" s="2">
        <v>7</v>
      </c>
      <c r="C546" s="2" t="s">
        <v>546</v>
      </c>
      <c r="D546" s="4">
        <v>4</v>
      </c>
      <c r="E546" s="15">
        <f>Tabla_Sala[[#This Row],[Hora de Salida]]</f>
        <v>45022.197916666664</v>
      </c>
      <c r="F546" s="16">
        <v>45022.136805555558</v>
      </c>
      <c r="G546" s="16">
        <v>45022.197916666664</v>
      </c>
      <c r="H546" s="16">
        <f>IF(Tabla_Sala[[#This Row],[Estado de la Mesa]]="Ocupada",(Tabla_Sala[[#This Row],[Hora de Salida]]-Tabla_Sala[[#This Row],[Hora de Llegada]]) + 15/1440, Tabla_Sala[[#This Row],[Hora de Salida]]-Tabla_Sala[[#This Row],[Hora de Llegada]])</f>
        <v>7.152777777325052E-2</v>
      </c>
      <c r="I546" s="16">
        <f>SUMIFS(Tabla_cocina[minutos preparacion],Tabla_cocina[Numero de Orden],Tabla_Sala[[#This Row],[Número de Orden]])</f>
        <v>3.3333333333333333E-2</v>
      </c>
      <c r="J546" s="16">
        <f>IF(Tabla_Sala[[#This Row],[Tiempo de Permanencia]]-Tabla_Sala[[#This Row],[Tiempo Preparacion]] &gt; 0, Tabla_Sala[[#This Row],[Tiempo de Permanencia]]-Tabla_Sala[[#This Row],[Tiempo Preparacion]], 0)</f>
        <v>3.8194444439917187E-2</v>
      </c>
      <c r="K546" s="2" t="s">
        <v>115</v>
      </c>
      <c r="L546" s="2" t="s">
        <v>40</v>
      </c>
      <c r="M546" s="2" t="s">
        <v>47</v>
      </c>
      <c r="N546" s="5">
        <v>44.91</v>
      </c>
      <c r="O546" s="2" t="s">
        <v>55</v>
      </c>
      <c r="P546" s="7">
        <f>SUMIFS(Tabla_cocina[Ganancia Bruta],Tabla_cocina[Numero de Orden],Tabla_Sala[[#This Row],[Número de Orden]])</f>
        <v>70</v>
      </c>
      <c r="Q546" s="7">
        <f>Tabla_Sala[[#This Row],[Propina]]+Tabla_Sala[[#This Row],[Monto Total de la Cuenta]]</f>
        <v>114.91</v>
      </c>
      <c r="R546" t="str">
        <f t="shared" si="11"/>
        <v>Plato_8</v>
      </c>
      <c r="S546" s="2" t="s">
        <v>66</v>
      </c>
      <c r="T546" s="2" t="s">
        <v>17</v>
      </c>
      <c r="U546" s="2"/>
      <c r="X546" t="str" cm="1">
        <f t="array" ref="X546">_xlfn.CONCAT(_xlfn._xlws.FILTER(Tabla_cocina[Nombre del Plato], Tabla_cocina[Numero de Orden]=Tabla_Sala[[#This Row],[Número de Orden]]), "")</f>
        <v>Plato_8</v>
      </c>
      <c r="Y546" s="18" t="b">
        <f>IF(Tabla_Sala[[#This Row],[Tiempo de Degustacion]]&gt;0,TRUE,FALSE)</f>
        <v>1</v>
      </c>
    </row>
    <row r="547" spans="1:25" x14ac:dyDescent="0.3">
      <c r="A547" s="2">
        <v>545</v>
      </c>
      <c r="B547" s="2">
        <v>20</v>
      </c>
      <c r="C547" s="2" t="s">
        <v>547</v>
      </c>
      <c r="D547" s="4">
        <v>5</v>
      </c>
      <c r="E547" s="15">
        <f>Tabla_Sala[[#This Row],[Hora de Salida]]</f>
        <v>45022.18472222222</v>
      </c>
      <c r="F547" s="16">
        <v>45022.11041666667</v>
      </c>
      <c r="G547" s="16">
        <v>45022.18472222222</v>
      </c>
      <c r="H547" s="16">
        <f>IF(Tabla_Sala[[#This Row],[Estado de la Mesa]]="Ocupada",(Tabla_Sala[[#This Row],[Hora de Salida]]-Tabla_Sala[[#This Row],[Hora de Llegada]]) + 15/1440, Tabla_Sala[[#This Row],[Hora de Salida]]-Tabla_Sala[[#This Row],[Hora de Llegada]])</f>
        <v>8.4722222217048213E-2</v>
      </c>
      <c r="I547" s="16">
        <f>SUMIFS(Tabla_cocina[minutos preparacion],Tabla_cocina[Numero de Orden],Tabla_Sala[[#This Row],[Número de Orden]])</f>
        <v>6.8750000000000006E-2</v>
      </c>
      <c r="J547" s="16">
        <f>IF(Tabla_Sala[[#This Row],[Tiempo de Permanencia]]-Tabla_Sala[[#This Row],[Tiempo Preparacion]] &gt; 0, Tabla_Sala[[#This Row],[Tiempo de Permanencia]]-Tabla_Sala[[#This Row],[Tiempo Preparacion]], 0)</f>
        <v>1.5972222217048207E-2</v>
      </c>
      <c r="K547" s="2" t="s">
        <v>113</v>
      </c>
      <c r="L547" s="2" t="s">
        <v>40</v>
      </c>
      <c r="M547" s="2" t="s">
        <v>45</v>
      </c>
      <c r="N547" s="5">
        <v>12.18</v>
      </c>
      <c r="O547" s="2" t="s">
        <v>55</v>
      </c>
      <c r="P547" s="7">
        <f>SUMIFS(Tabla_cocina[Ganancia Bruta],Tabla_cocina[Numero de Orden],Tabla_Sala[[#This Row],[Número de Orden]])</f>
        <v>130</v>
      </c>
      <c r="Q547" s="7">
        <f>Tabla_Sala[[#This Row],[Propina]]+Tabla_Sala[[#This Row],[Monto Total de la Cuenta]]</f>
        <v>142.18</v>
      </c>
      <c r="R547" t="str">
        <f t="shared" si="11"/>
        <v>Plato_11,  Plato_17</v>
      </c>
      <c r="S547" s="2" t="s">
        <v>70</v>
      </c>
      <c r="T547" s="2" t="s">
        <v>14</v>
      </c>
      <c r="U547" s="2" t="s">
        <v>50</v>
      </c>
      <c r="X547" t="str" cm="1">
        <f t="array" ref="X547">_xlfn.CONCAT(_xlfn._xlws.FILTER(Tabla_cocina[Nombre del Plato], Tabla_cocina[Numero de Orden]=Tabla_Sala[[#This Row],[Número de Orden]]), "")</f>
        <v>Plato_11Plato_17</v>
      </c>
      <c r="Y547" s="18" t="b">
        <f>IF(Tabla_Sala[[#This Row],[Tiempo de Degustacion]]&gt;0,TRUE,FALSE)</f>
        <v>1</v>
      </c>
    </row>
    <row r="548" spans="1:25" x14ac:dyDescent="0.3">
      <c r="A548" s="2">
        <v>546</v>
      </c>
      <c r="B548" s="2">
        <v>5</v>
      </c>
      <c r="C548" s="2" t="s">
        <v>548</v>
      </c>
      <c r="D548" s="4">
        <v>2</v>
      </c>
      <c r="E548" s="15">
        <f>Tabla_Sala[[#This Row],[Hora de Salida]]</f>
        <v>45022.228472222225</v>
      </c>
      <c r="F548" s="16">
        <v>45022.134722222225</v>
      </c>
      <c r="G548" s="16">
        <v>45022.228472222225</v>
      </c>
      <c r="H548" s="16">
        <f>IF(Tabla_Sala[[#This Row],[Estado de la Mesa]]="Ocupada",(Tabla_Sala[[#This Row],[Hora de Salida]]-Tabla_Sala[[#This Row],[Hora de Llegada]]) + 15/1440, Tabla_Sala[[#This Row],[Hora de Salida]]-Tabla_Sala[[#This Row],[Hora de Llegada]])</f>
        <v>9.375E-2</v>
      </c>
      <c r="I548" s="16">
        <f>SUMIFS(Tabla_cocina[minutos preparacion],Tabla_cocina[Numero de Orden],Tabla_Sala[[#This Row],[Número de Orden]])</f>
        <v>6.3194444444444442E-2</v>
      </c>
      <c r="J548" s="16">
        <f>IF(Tabla_Sala[[#This Row],[Tiempo de Permanencia]]-Tabla_Sala[[#This Row],[Tiempo Preparacion]] &gt; 0, Tabla_Sala[[#This Row],[Tiempo de Permanencia]]-Tabla_Sala[[#This Row],[Tiempo Preparacion]], 0)</f>
        <v>3.0555555555555558E-2</v>
      </c>
      <c r="K548" s="2" t="s">
        <v>117</v>
      </c>
      <c r="L548" s="2" t="s">
        <v>40</v>
      </c>
      <c r="M548" s="2" t="s">
        <v>41</v>
      </c>
      <c r="N548" s="5">
        <v>47.81</v>
      </c>
      <c r="O548" s="2" t="s">
        <v>42</v>
      </c>
      <c r="P548" s="7">
        <f>SUMIFS(Tabla_cocina[Ganancia Bruta],Tabla_cocina[Numero de Orden],Tabla_Sala[[#This Row],[Número de Orden]])</f>
        <v>92</v>
      </c>
      <c r="Q548" s="7">
        <f>Tabla_Sala[[#This Row],[Propina]]+Tabla_Sala[[#This Row],[Monto Total de la Cuenta]]</f>
        <v>139.81</v>
      </c>
      <c r="R548" t="str">
        <f t="shared" si="11"/>
        <v>Plato_15,  Plato_16</v>
      </c>
      <c r="S548" s="2" t="s">
        <v>58</v>
      </c>
      <c r="T548" s="2" t="s">
        <v>18</v>
      </c>
      <c r="U548" s="2" t="s">
        <v>57</v>
      </c>
      <c r="X548" t="str" cm="1">
        <f t="array" ref="X548">_xlfn.CONCAT(_xlfn._xlws.FILTER(Tabla_cocina[Nombre del Plato], Tabla_cocina[Numero de Orden]=Tabla_Sala[[#This Row],[Número de Orden]]), "")</f>
        <v>Plato_15Plato_16</v>
      </c>
      <c r="Y548" s="18" t="b">
        <f>IF(Tabla_Sala[[#This Row],[Tiempo de Degustacion]]&gt;0,TRUE,FALSE)</f>
        <v>1</v>
      </c>
    </row>
    <row r="549" spans="1:25" x14ac:dyDescent="0.3">
      <c r="A549" s="2">
        <v>547</v>
      </c>
      <c r="B549" s="2">
        <v>9</v>
      </c>
      <c r="C549" s="2" t="s">
        <v>549</v>
      </c>
      <c r="D549" s="4">
        <v>3</v>
      </c>
      <c r="E549" s="15">
        <f>Tabla_Sala[[#This Row],[Hora de Salida]]</f>
        <v>45022.191666666666</v>
      </c>
      <c r="F549" s="16">
        <v>45022.113194444442</v>
      </c>
      <c r="G549" s="16">
        <v>45022.191666666666</v>
      </c>
      <c r="H549" s="16">
        <f>IF(Tabla_Sala[[#This Row],[Estado de la Mesa]]="Ocupada",(Tabla_Sala[[#This Row],[Hora de Salida]]-Tabla_Sala[[#This Row],[Hora de Llegada]]) + 15/1440, Tabla_Sala[[#This Row],[Hora de Salida]]-Tabla_Sala[[#This Row],[Hora de Llegada]])</f>
        <v>8.8888888890020709E-2</v>
      </c>
      <c r="I549" s="16">
        <f>SUMIFS(Tabla_cocina[minutos preparacion],Tabla_cocina[Numero de Orden],Tabla_Sala[[#This Row],[Número de Orden]])</f>
        <v>6.7361111111111108E-2</v>
      </c>
      <c r="J549" s="16">
        <f>IF(Tabla_Sala[[#This Row],[Tiempo de Permanencia]]-Tabla_Sala[[#This Row],[Tiempo Preparacion]] &gt; 0, Tabla_Sala[[#This Row],[Tiempo de Permanencia]]-Tabla_Sala[[#This Row],[Tiempo Preparacion]], 0)</f>
        <v>2.1527777778909601E-2</v>
      </c>
      <c r="K549" s="2" t="s">
        <v>115</v>
      </c>
      <c r="L549" s="2" t="s">
        <v>54</v>
      </c>
      <c r="M549" s="2" t="s">
        <v>47</v>
      </c>
      <c r="N549" s="5">
        <v>20.04</v>
      </c>
      <c r="O549" s="2" t="s">
        <v>55</v>
      </c>
      <c r="P549" s="7">
        <f>SUMIFS(Tabla_cocina[Ganancia Bruta],Tabla_cocina[Numero de Orden],Tabla_Sala[[#This Row],[Número de Orden]])</f>
        <v>227</v>
      </c>
      <c r="Q549" s="7">
        <f>Tabla_Sala[[#This Row],[Propina]]+Tabla_Sala[[#This Row],[Monto Total de la Cuenta]]</f>
        <v>247.04</v>
      </c>
      <c r="R549" t="str">
        <f t="shared" si="11"/>
        <v>Plato_17,  Plato_11,  Plato_8</v>
      </c>
      <c r="S549" s="2" t="s">
        <v>46</v>
      </c>
      <c r="T549" s="2" t="s">
        <v>9</v>
      </c>
      <c r="U549" s="2" t="s">
        <v>63</v>
      </c>
      <c r="V549" s="2" t="s">
        <v>62</v>
      </c>
      <c r="X549" t="str" cm="1">
        <f t="array" ref="X549">_xlfn.CONCAT(_xlfn._xlws.FILTER(Tabla_cocina[Nombre del Plato], Tabla_cocina[Numero de Orden]=Tabla_Sala[[#This Row],[Número de Orden]]), "")</f>
        <v>Plato_17Plato_11Plato_8</v>
      </c>
      <c r="Y549" s="18" t="b">
        <f>IF(Tabla_Sala[[#This Row],[Tiempo de Degustacion]]&gt;0,TRUE,FALSE)</f>
        <v>1</v>
      </c>
    </row>
    <row r="550" spans="1:25" x14ac:dyDescent="0.3">
      <c r="A550" s="2">
        <v>548</v>
      </c>
      <c r="B550" s="2">
        <v>4</v>
      </c>
      <c r="C550" s="2" t="s">
        <v>550</v>
      </c>
      <c r="D550" s="4">
        <v>2</v>
      </c>
      <c r="E550" s="15">
        <f>Tabla_Sala[[#This Row],[Hora de Salida]]</f>
        <v>45022.168749999997</v>
      </c>
      <c r="F550" s="16">
        <v>45022.038194444445</v>
      </c>
      <c r="G550" s="16">
        <v>45022.168749999997</v>
      </c>
      <c r="H550" s="16">
        <f>IF(Tabla_Sala[[#This Row],[Estado de la Mesa]]="Ocupada",(Tabla_Sala[[#This Row],[Hora de Salida]]-Tabla_Sala[[#This Row],[Hora de Llegada]]) + 15/1440, Tabla_Sala[[#This Row],[Hora de Salida]]-Tabla_Sala[[#This Row],[Hora de Llegada]])</f>
        <v>0.13055555555183673</v>
      </c>
      <c r="I550" s="16">
        <f>SUMIFS(Tabla_cocina[minutos preparacion],Tabla_cocina[Numero de Orden],Tabla_Sala[[#This Row],[Número de Orden]])</f>
        <v>7.3611111111111113E-2</v>
      </c>
      <c r="J550" s="16">
        <f>IF(Tabla_Sala[[#This Row],[Tiempo de Permanencia]]-Tabla_Sala[[#This Row],[Tiempo Preparacion]] &gt; 0, Tabla_Sala[[#This Row],[Tiempo de Permanencia]]-Tabla_Sala[[#This Row],[Tiempo Preparacion]], 0)</f>
        <v>5.694444444072562E-2</v>
      </c>
      <c r="K550" s="2" t="s">
        <v>113</v>
      </c>
      <c r="L550" s="2" t="s">
        <v>40</v>
      </c>
      <c r="M550" s="2" t="s">
        <v>47</v>
      </c>
      <c r="N550" s="5">
        <v>28.88</v>
      </c>
      <c r="O550" s="2" t="s">
        <v>48</v>
      </c>
      <c r="P550" s="7">
        <f>SUMIFS(Tabla_cocina[Ganancia Bruta],Tabla_cocina[Numero de Orden],Tabla_Sala[[#This Row],[Número de Orden]])</f>
        <v>96</v>
      </c>
      <c r="Q550" s="7">
        <f>Tabla_Sala[[#This Row],[Propina]]+Tabla_Sala[[#This Row],[Monto Total de la Cuenta]]</f>
        <v>124.88</v>
      </c>
      <c r="R550" t="str">
        <f t="shared" si="11"/>
        <v>Plato_18,  Plato_17</v>
      </c>
      <c r="S550" s="2" t="s">
        <v>70</v>
      </c>
      <c r="T550" s="2" t="s">
        <v>20</v>
      </c>
      <c r="U550" s="2" t="s">
        <v>50</v>
      </c>
      <c r="X550" t="str" cm="1">
        <f t="array" ref="X550">_xlfn.CONCAT(_xlfn._xlws.FILTER(Tabla_cocina[Nombre del Plato], Tabla_cocina[Numero de Orden]=Tabla_Sala[[#This Row],[Número de Orden]]), "")</f>
        <v>Plato_18Plato_17</v>
      </c>
      <c r="Y550" s="18" t="b">
        <f>IF(Tabla_Sala[[#This Row],[Tiempo de Degustacion]]&gt;0,TRUE,FALSE)</f>
        <v>1</v>
      </c>
    </row>
    <row r="551" spans="1:25" x14ac:dyDescent="0.3">
      <c r="A551" s="2">
        <v>549</v>
      </c>
      <c r="B551" s="2">
        <v>12</v>
      </c>
      <c r="C551" s="2" t="s">
        <v>374</v>
      </c>
      <c r="D551" s="4">
        <v>2</v>
      </c>
      <c r="E551" s="15">
        <f>Tabla_Sala[[#This Row],[Hora de Salida]]</f>
        <v>45022.226388888892</v>
      </c>
      <c r="F551" s="16">
        <v>45022.064583333333</v>
      </c>
      <c r="G551" s="16">
        <v>45022.226388888892</v>
      </c>
      <c r="H551" s="16">
        <f>IF(Tabla_Sala[[#This Row],[Estado de la Mesa]]="Ocupada",(Tabla_Sala[[#This Row],[Hora de Salida]]-Tabla_Sala[[#This Row],[Hora de Llegada]]) + 15/1440, Tabla_Sala[[#This Row],[Hora de Salida]]-Tabla_Sala[[#This Row],[Hora de Llegada]])</f>
        <v>0.16180555555911269</v>
      </c>
      <c r="I551" s="16">
        <f>SUMIFS(Tabla_cocina[minutos preparacion],Tabla_cocina[Numero de Orden],Tabla_Sala[[#This Row],[Número de Orden]])</f>
        <v>6.8055555555555564E-2</v>
      </c>
      <c r="J551" s="16">
        <f>IF(Tabla_Sala[[#This Row],[Tiempo de Permanencia]]-Tabla_Sala[[#This Row],[Tiempo Preparacion]] &gt; 0, Tabla_Sala[[#This Row],[Tiempo de Permanencia]]-Tabla_Sala[[#This Row],[Tiempo Preparacion]], 0)</f>
        <v>9.3750000003557127E-2</v>
      </c>
      <c r="K551" s="2" t="s">
        <v>111</v>
      </c>
      <c r="L551" s="2" t="s">
        <v>40</v>
      </c>
      <c r="M551" s="2" t="s">
        <v>47</v>
      </c>
      <c r="N551" s="5">
        <v>35.340000000000003</v>
      </c>
      <c r="O551" s="2" t="s">
        <v>48</v>
      </c>
      <c r="P551" s="7">
        <f>SUMIFS(Tabla_cocina[Ganancia Bruta],Tabla_cocina[Numero de Orden],Tabla_Sala[[#This Row],[Número de Orden]])</f>
        <v>162</v>
      </c>
      <c r="Q551" s="7">
        <f>Tabla_Sala[[#This Row],[Propina]]+Tabla_Sala[[#This Row],[Monto Total de la Cuenta]]</f>
        <v>197.34</v>
      </c>
      <c r="R551" t="str">
        <f t="shared" si="11"/>
        <v>Plato_1,  Plato_8,  Plato_18</v>
      </c>
      <c r="S551" s="2" t="s">
        <v>46</v>
      </c>
      <c r="T551" s="2" t="s">
        <v>26</v>
      </c>
      <c r="U551" s="2" t="s">
        <v>62</v>
      </c>
      <c r="V551" s="2" t="s">
        <v>74</v>
      </c>
      <c r="X551" t="str" cm="1">
        <f t="array" ref="X551">_xlfn.CONCAT(_xlfn._xlws.FILTER(Tabla_cocina[Nombre del Plato], Tabla_cocina[Numero de Orden]=Tabla_Sala[[#This Row],[Número de Orden]]), "")</f>
        <v>Plato_1Plato_8Plato_18</v>
      </c>
      <c r="Y551" s="18" t="b">
        <f>IF(Tabla_Sala[[#This Row],[Tiempo de Degustacion]]&gt;0,TRUE,FALSE)</f>
        <v>1</v>
      </c>
    </row>
    <row r="552" spans="1:25" x14ac:dyDescent="0.3">
      <c r="A552" s="2">
        <v>550</v>
      </c>
      <c r="B552" s="2">
        <v>1</v>
      </c>
      <c r="C552" s="2" t="s">
        <v>485</v>
      </c>
      <c r="D552" s="4">
        <v>6</v>
      </c>
      <c r="E552" s="15">
        <f>Tabla_Sala[[#This Row],[Hora de Salida]]</f>
        <v>45022.11041666667</v>
      </c>
      <c r="F552" s="16">
        <v>45022.047222222223</v>
      </c>
      <c r="G552" s="16">
        <v>45022.11041666667</v>
      </c>
      <c r="H552" s="16">
        <f>IF(Tabla_Sala[[#This Row],[Estado de la Mesa]]="Ocupada",(Tabla_Sala[[#This Row],[Hora de Salida]]-Tabla_Sala[[#This Row],[Hora de Llegada]]) + 15/1440, Tabla_Sala[[#This Row],[Hora de Salida]]-Tabla_Sala[[#This Row],[Hora de Llegada]])</f>
        <v>7.3611111113374747E-2</v>
      </c>
      <c r="I552" s="16">
        <f>SUMIFS(Tabla_cocina[minutos preparacion],Tabla_cocina[Numero de Orden],Tabla_Sala[[#This Row],[Número de Orden]])</f>
        <v>3.9583333333333331E-2</v>
      </c>
      <c r="J552" s="16">
        <f>IF(Tabla_Sala[[#This Row],[Tiempo de Permanencia]]-Tabla_Sala[[#This Row],[Tiempo Preparacion]] &gt; 0, Tabla_Sala[[#This Row],[Tiempo de Permanencia]]-Tabla_Sala[[#This Row],[Tiempo Preparacion]], 0)</f>
        <v>3.4027777780041416E-2</v>
      </c>
      <c r="K552" s="2" t="s">
        <v>109</v>
      </c>
      <c r="L552" s="2" t="s">
        <v>40</v>
      </c>
      <c r="M552" s="2" t="s">
        <v>47</v>
      </c>
      <c r="N552" s="5">
        <v>28.33</v>
      </c>
      <c r="O552" s="2" t="s">
        <v>55</v>
      </c>
      <c r="P552" s="7">
        <f>SUMIFS(Tabla_cocina[Ganancia Bruta],Tabla_cocina[Numero de Orden],Tabla_Sala[[#This Row],[Número de Orden]])</f>
        <v>124</v>
      </c>
      <c r="Q552" s="7">
        <f>Tabla_Sala[[#This Row],[Propina]]+Tabla_Sala[[#This Row],[Monto Total de la Cuenta]]</f>
        <v>152.32999999999998</v>
      </c>
      <c r="R552" t="str">
        <f t="shared" si="11"/>
        <v>Plato_2,  Plato_7,  Plato_3</v>
      </c>
      <c r="S552" s="2" t="s">
        <v>49</v>
      </c>
      <c r="T552" s="2" t="s">
        <v>7</v>
      </c>
      <c r="U552" s="2" t="s">
        <v>59</v>
      </c>
      <c r="V552" s="2" t="s">
        <v>72</v>
      </c>
      <c r="X552" t="str" cm="1">
        <f t="array" ref="X552">_xlfn.CONCAT(_xlfn._xlws.FILTER(Tabla_cocina[Nombre del Plato], Tabla_cocina[Numero de Orden]=Tabla_Sala[[#This Row],[Número de Orden]]), "")</f>
        <v>Plato_2Plato_7Plato_3</v>
      </c>
      <c r="Y552" s="18" t="b">
        <f>IF(Tabla_Sala[[#This Row],[Tiempo de Degustacion]]&gt;0,TRUE,FALSE)</f>
        <v>1</v>
      </c>
    </row>
    <row r="553" spans="1:25" x14ac:dyDescent="0.3">
      <c r="A553" s="2">
        <v>551</v>
      </c>
      <c r="B553" s="2">
        <v>4</v>
      </c>
      <c r="C553" s="2" t="s">
        <v>551</v>
      </c>
      <c r="D553" s="4">
        <v>2</v>
      </c>
      <c r="E553" s="15">
        <f>Tabla_Sala[[#This Row],[Hora de Salida]]</f>
        <v>45022.173611111109</v>
      </c>
      <c r="F553" s="16">
        <v>45022.123611111114</v>
      </c>
      <c r="G553" s="16">
        <v>45022.173611111109</v>
      </c>
      <c r="H553" s="16">
        <f>IF(Tabla_Sala[[#This Row],[Estado de la Mesa]]="Ocupada",(Tabla_Sala[[#This Row],[Hora de Salida]]-Tabla_Sala[[#This Row],[Hora de Llegada]]) + 15/1440, Tabla_Sala[[#This Row],[Hora de Salida]]-Tabla_Sala[[#This Row],[Hora de Llegada]])</f>
        <v>4.9999999995634425E-2</v>
      </c>
      <c r="I553" s="16">
        <f>SUMIFS(Tabla_cocina[minutos preparacion],Tabla_cocina[Numero de Orden],Tabla_Sala[[#This Row],[Número de Orden]])</f>
        <v>8.5416666666666669E-2</v>
      </c>
      <c r="J553" s="16">
        <f>IF(Tabla_Sala[[#This Row],[Tiempo de Permanencia]]-Tabla_Sala[[#This Row],[Tiempo Preparacion]] &gt; 0, Tabla_Sala[[#This Row],[Tiempo de Permanencia]]-Tabla_Sala[[#This Row],[Tiempo Preparacion]], 0)</f>
        <v>0</v>
      </c>
      <c r="K553" s="2" t="s">
        <v>109</v>
      </c>
      <c r="L553" s="2" t="s">
        <v>44</v>
      </c>
      <c r="M553" s="2" t="s">
        <v>47</v>
      </c>
      <c r="N553" s="5">
        <v>17.54</v>
      </c>
      <c r="O553" s="2" t="s">
        <v>42</v>
      </c>
      <c r="P553" s="7">
        <f>SUMIFS(Tabla_cocina[Ganancia Bruta],Tabla_cocina[Numero de Orden],Tabla_Sala[[#This Row],[Número de Orden]])</f>
        <v>171</v>
      </c>
      <c r="Q553" s="7">
        <f>Tabla_Sala[[#This Row],[Propina]]+Tabla_Sala[[#This Row],[Monto Total de la Cuenta]]</f>
        <v>188.54</v>
      </c>
      <c r="R553" t="str">
        <f t="shared" si="11"/>
        <v>Plato_2,  Plato_3,  Plato_4,  Plato_13</v>
      </c>
      <c r="S553" s="2" t="s">
        <v>52</v>
      </c>
      <c r="T553" s="2" t="s">
        <v>7</v>
      </c>
      <c r="U553" s="2" t="s">
        <v>72</v>
      </c>
      <c r="V553" s="2" t="s">
        <v>67</v>
      </c>
      <c r="W553" s="2" t="s">
        <v>65</v>
      </c>
      <c r="X553" t="str" cm="1">
        <f t="array" ref="X553">_xlfn.CONCAT(_xlfn._xlws.FILTER(Tabla_cocina[Nombre del Plato], Tabla_cocina[Numero de Orden]=Tabla_Sala[[#This Row],[Número de Orden]]), "")</f>
        <v>Plato_2Plato_3Plato_4Plato_13</v>
      </c>
      <c r="Y553" s="18" t="b">
        <f>IF(Tabla_Sala[[#This Row],[Tiempo de Degustacion]]&gt;0,TRUE,FALSE)</f>
        <v>0</v>
      </c>
    </row>
    <row r="554" spans="1:25" x14ac:dyDescent="0.3">
      <c r="A554" s="2">
        <v>552</v>
      </c>
      <c r="B554" s="2">
        <v>11</v>
      </c>
      <c r="C554" s="2" t="s">
        <v>552</v>
      </c>
      <c r="D554" s="4">
        <v>6</v>
      </c>
      <c r="E554" s="15">
        <f>Tabla_Sala[[#This Row],[Hora de Salida]]</f>
        <v>45022.162499999999</v>
      </c>
      <c r="F554" s="16">
        <v>45022.018055555556</v>
      </c>
      <c r="G554" s="16">
        <v>45022.162499999999</v>
      </c>
      <c r="H554" s="16">
        <f>IF(Tabla_Sala[[#This Row],[Estado de la Mesa]]="Ocupada",(Tabla_Sala[[#This Row],[Hora de Salida]]-Tabla_Sala[[#This Row],[Hora de Llegada]]) + 15/1440, Tabla_Sala[[#This Row],[Hora de Salida]]-Tabla_Sala[[#This Row],[Hora de Llegada]])</f>
        <v>0.1444444444423425</v>
      </c>
      <c r="I554" s="16">
        <f>SUMIFS(Tabla_cocina[minutos preparacion],Tabla_cocina[Numero de Orden],Tabla_Sala[[#This Row],[Número de Orden]])</f>
        <v>7.9861111111111105E-2</v>
      </c>
      <c r="J554" s="16">
        <f>IF(Tabla_Sala[[#This Row],[Tiempo de Permanencia]]-Tabla_Sala[[#This Row],[Tiempo Preparacion]] &gt; 0, Tabla_Sala[[#This Row],[Tiempo de Permanencia]]-Tabla_Sala[[#This Row],[Tiempo Preparacion]], 0)</f>
        <v>6.4583333331231396E-2</v>
      </c>
      <c r="K554" s="2" t="s">
        <v>109</v>
      </c>
      <c r="L554" s="2" t="s">
        <v>54</v>
      </c>
      <c r="M554" s="2" t="s">
        <v>41</v>
      </c>
      <c r="N554" s="5">
        <v>10.28</v>
      </c>
      <c r="O554" s="2" t="s">
        <v>48</v>
      </c>
      <c r="P554" s="7">
        <f>SUMIFS(Tabla_cocina[Ganancia Bruta],Tabla_cocina[Numero de Orden],Tabla_Sala[[#This Row],[Número de Orden]])</f>
        <v>243</v>
      </c>
      <c r="Q554" s="7">
        <f>Tabla_Sala[[#This Row],[Propina]]+Tabla_Sala[[#This Row],[Monto Total de la Cuenta]]</f>
        <v>253.28</v>
      </c>
      <c r="R554" t="str">
        <f t="shared" si="11"/>
        <v>Plato_20,  Plato_13,  Plato_3</v>
      </c>
      <c r="S554" s="2" t="s">
        <v>43</v>
      </c>
      <c r="T554" s="2" t="s">
        <v>11</v>
      </c>
      <c r="U554" s="2" t="s">
        <v>65</v>
      </c>
      <c r="V554" s="2" t="s">
        <v>72</v>
      </c>
      <c r="X554" t="str" cm="1">
        <f t="array" ref="X554">_xlfn.CONCAT(_xlfn._xlws.FILTER(Tabla_cocina[Nombre del Plato], Tabla_cocina[Numero de Orden]=Tabla_Sala[[#This Row],[Número de Orden]]), "")</f>
        <v>Plato_20Plato_13Plato_3</v>
      </c>
      <c r="Y554" s="18" t="b">
        <f>IF(Tabla_Sala[[#This Row],[Tiempo de Degustacion]]&gt;0,TRUE,FALSE)</f>
        <v>1</v>
      </c>
    </row>
    <row r="555" spans="1:25" x14ac:dyDescent="0.3">
      <c r="A555" s="2">
        <v>553</v>
      </c>
      <c r="B555" s="2">
        <v>14</v>
      </c>
      <c r="C555" s="2" t="s">
        <v>553</v>
      </c>
      <c r="D555" s="4">
        <v>2</v>
      </c>
      <c r="E555" s="15">
        <f>Tabla_Sala[[#This Row],[Hora de Salida]]</f>
        <v>45022.224999999999</v>
      </c>
      <c r="F555" s="16">
        <v>45022.114583333336</v>
      </c>
      <c r="G555" s="16">
        <v>45022.224999999999</v>
      </c>
      <c r="H555" s="16">
        <f>IF(Tabla_Sala[[#This Row],[Estado de la Mesa]]="Ocupada",(Tabla_Sala[[#This Row],[Hora de Salida]]-Tabla_Sala[[#This Row],[Hora de Llegada]]) + 15/1440, Tabla_Sala[[#This Row],[Hora de Salida]]-Tabla_Sala[[#This Row],[Hora de Llegada]])</f>
        <v>0.11041666666278616</v>
      </c>
      <c r="I555" s="16">
        <f>SUMIFS(Tabla_cocina[minutos preparacion],Tabla_cocina[Numero de Orden],Tabla_Sala[[#This Row],[Número de Orden]])</f>
        <v>0.12361111111111112</v>
      </c>
      <c r="J555" s="16">
        <f>IF(Tabla_Sala[[#This Row],[Tiempo de Permanencia]]-Tabla_Sala[[#This Row],[Tiempo Preparacion]] &gt; 0, Tabla_Sala[[#This Row],[Tiempo de Permanencia]]-Tabla_Sala[[#This Row],[Tiempo Preparacion]], 0)</f>
        <v>0</v>
      </c>
      <c r="K555" s="2" t="s">
        <v>109</v>
      </c>
      <c r="L555" s="2" t="s">
        <v>40</v>
      </c>
      <c r="M555" s="2" t="s">
        <v>47</v>
      </c>
      <c r="N555" s="5">
        <v>44.38</v>
      </c>
      <c r="O555" s="2" t="s">
        <v>48</v>
      </c>
      <c r="P555" s="7">
        <f>SUMIFS(Tabla_cocina[Ganancia Bruta],Tabla_cocina[Numero de Orden],Tabla_Sala[[#This Row],[Número de Orden]])</f>
        <v>203</v>
      </c>
      <c r="Q555" s="7">
        <f>Tabla_Sala[[#This Row],[Propina]]+Tabla_Sala[[#This Row],[Monto Total de la Cuenta]]</f>
        <v>247.38</v>
      </c>
      <c r="R555" t="str">
        <f t="shared" si="11"/>
        <v>Plato_2,  Plato_1,  Plato_5,  Plato_12</v>
      </c>
      <c r="S555" s="2" t="s">
        <v>49</v>
      </c>
      <c r="T555" s="2" t="s">
        <v>7</v>
      </c>
      <c r="U555" s="2" t="s">
        <v>71</v>
      </c>
      <c r="V555" s="2" t="s">
        <v>78</v>
      </c>
      <c r="W555" s="2" t="s">
        <v>60</v>
      </c>
      <c r="X555" t="str" cm="1">
        <f t="array" ref="X555">_xlfn.CONCAT(_xlfn._xlws.FILTER(Tabla_cocina[Nombre del Plato], Tabla_cocina[Numero de Orden]=Tabla_Sala[[#This Row],[Número de Orden]]), "")</f>
        <v>Plato_2Plato_1Plato_5Plato_12</v>
      </c>
      <c r="Y555" s="18" t="b">
        <f>IF(Tabla_Sala[[#This Row],[Tiempo de Degustacion]]&gt;0,TRUE,FALSE)</f>
        <v>0</v>
      </c>
    </row>
    <row r="556" spans="1:25" x14ac:dyDescent="0.3">
      <c r="A556" s="2">
        <v>554</v>
      </c>
      <c r="B556" s="2">
        <v>10</v>
      </c>
      <c r="C556" s="2" t="s">
        <v>554</v>
      </c>
      <c r="D556" s="4">
        <v>6</v>
      </c>
      <c r="E556" s="15">
        <f>Tabla_Sala[[#This Row],[Hora de Salida]]</f>
        <v>45022.121527777781</v>
      </c>
      <c r="F556" s="16">
        <v>45022.0625</v>
      </c>
      <c r="G556" s="16">
        <v>45022.121527777781</v>
      </c>
      <c r="H556" s="16">
        <f>IF(Tabla_Sala[[#This Row],[Estado de la Mesa]]="Ocupada",(Tabla_Sala[[#This Row],[Hora de Salida]]-Tabla_Sala[[#This Row],[Hora de Llegada]]) + 15/1440, Tabla_Sala[[#This Row],[Hora de Salida]]-Tabla_Sala[[#This Row],[Hora de Llegada]])</f>
        <v>6.9444444447678208E-2</v>
      </c>
      <c r="I556" s="16">
        <f>SUMIFS(Tabla_cocina[minutos preparacion],Tabla_cocina[Numero de Orden],Tabla_Sala[[#This Row],[Número de Orden]])</f>
        <v>4.9305555555555561E-2</v>
      </c>
      <c r="J556" s="16">
        <f>IF(Tabla_Sala[[#This Row],[Tiempo de Permanencia]]-Tabla_Sala[[#This Row],[Tiempo Preparacion]] &gt; 0, Tabla_Sala[[#This Row],[Tiempo de Permanencia]]-Tabla_Sala[[#This Row],[Tiempo Preparacion]], 0)</f>
        <v>2.0138888892122647E-2</v>
      </c>
      <c r="K556" s="2" t="s">
        <v>109</v>
      </c>
      <c r="L556" s="2" t="s">
        <v>40</v>
      </c>
      <c r="M556" s="2" t="s">
        <v>41</v>
      </c>
      <c r="N556" s="5">
        <v>19.600000000000001</v>
      </c>
      <c r="O556" s="2" t="s">
        <v>55</v>
      </c>
      <c r="P556" s="7">
        <f>SUMIFS(Tabla_cocina[Ganancia Bruta],Tabla_cocina[Numero de Orden],Tabla_Sala[[#This Row],[Número de Orden]])</f>
        <v>166</v>
      </c>
      <c r="Q556" s="7">
        <f>Tabla_Sala[[#This Row],[Propina]]+Tabla_Sala[[#This Row],[Monto Total de la Cuenta]]</f>
        <v>185.6</v>
      </c>
      <c r="R556" t="str">
        <f t="shared" si="11"/>
        <v>Plato_14,  Plato_20</v>
      </c>
      <c r="S556" s="2" t="s">
        <v>43</v>
      </c>
      <c r="T556" s="2" t="s">
        <v>22</v>
      </c>
      <c r="U556" s="2" t="s">
        <v>68</v>
      </c>
      <c r="X556" t="str" cm="1">
        <f t="array" ref="X556">_xlfn.CONCAT(_xlfn._xlws.FILTER(Tabla_cocina[Nombre del Plato], Tabla_cocina[Numero de Orden]=Tabla_Sala[[#This Row],[Número de Orden]]), "")</f>
        <v>Plato_14Plato_20</v>
      </c>
      <c r="Y556" s="18" t="b">
        <f>IF(Tabla_Sala[[#This Row],[Tiempo de Degustacion]]&gt;0,TRUE,FALSE)</f>
        <v>1</v>
      </c>
    </row>
    <row r="557" spans="1:25" x14ac:dyDescent="0.3">
      <c r="A557" s="2">
        <v>555</v>
      </c>
      <c r="B557" s="2">
        <v>20</v>
      </c>
      <c r="C557" s="2" t="s">
        <v>555</v>
      </c>
      <c r="D557" s="4">
        <v>1</v>
      </c>
      <c r="E557" s="15">
        <f>Tabla_Sala[[#This Row],[Hora de Salida]]</f>
        <v>45022.209722222222</v>
      </c>
      <c r="F557" s="16">
        <v>45022.082638888889</v>
      </c>
      <c r="G557" s="16">
        <v>45022.209722222222</v>
      </c>
      <c r="H557" s="16">
        <f>IF(Tabla_Sala[[#This Row],[Estado de la Mesa]]="Ocupada",(Tabla_Sala[[#This Row],[Hora de Salida]]-Tabla_Sala[[#This Row],[Hora de Llegada]]) + 15/1440, Tabla_Sala[[#This Row],[Hora de Salida]]-Tabla_Sala[[#This Row],[Hora de Llegada]])</f>
        <v>0.12708333333284827</v>
      </c>
      <c r="I557" s="16">
        <f>SUMIFS(Tabla_cocina[minutos preparacion],Tabla_cocina[Numero de Orden],Tabla_Sala[[#This Row],[Número de Orden]])</f>
        <v>3.1944444444444442E-2</v>
      </c>
      <c r="J557" s="16">
        <f>IF(Tabla_Sala[[#This Row],[Tiempo de Permanencia]]-Tabla_Sala[[#This Row],[Tiempo Preparacion]] &gt; 0, Tabla_Sala[[#This Row],[Tiempo de Permanencia]]-Tabla_Sala[[#This Row],[Tiempo Preparacion]], 0)</f>
        <v>9.5138888888403828E-2</v>
      </c>
      <c r="K557" s="2" t="s">
        <v>113</v>
      </c>
      <c r="L557" s="2" t="s">
        <v>44</v>
      </c>
      <c r="M557" s="2" t="s">
        <v>45</v>
      </c>
      <c r="N557" s="5">
        <v>41.08</v>
      </c>
      <c r="O557" s="2" t="s">
        <v>48</v>
      </c>
      <c r="P557" s="7">
        <f>SUMIFS(Tabla_cocina[Ganancia Bruta],Tabla_cocina[Numero de Orden],Tabla_Sala[[#This Row],[Número de Orden]])</f>
        <v>30</v>
      </c>
      <c r="Q557" s="7">
        <f>Tabla_Sala[[#This Row],[Propina]]+Tabla_Sala[[#This Row],[Monto Total de la Cuenta]]</f>
        <v>71.08</v>
      </c>
      <c r="R557" t="str">
        <f t="shared" si="11"/>
        <v>Plato_2</v>
      </c>
      <c r="S557" s="2" t="s">
        <v>49</v>
      </c>
      <c r="T557" s="2" t="s">
        <v>7</v>
      </c>
      <c r="U557" s="2"/>
      <c r="X557" t="str" cm="1">
        <f t="array" ref="X557">_xlfn.CONCAT(_xlfn._xlws.FILTER(Tabla_cocina[Nombre del Plato], Tabla_cocina[Numero de Orden]=Tabla_Sala[[#This Row],[Número de Orden]]), "")</f>
        <v>Plato_2</v>
      </c>
      <c r="Y557" s="18" t="b">
        <f>IF(Tabla_Sala[[#This Row],[Tiempo de Degustacion]]&gt;0,TRUE,FALSE)</f>
        <v>1</v>
      </c>
    </row>
    <row r="558" spans="1:25" x14ac:dyDescent="0.3">
      <c r="A558" s="2">
        <v>556</v>
      </c>
      <c r="B558" s="2">
        <v>9</v>
      </c>
      <c r="C558" s="2" t="s">
        <v>155</v>
      </c>
      <c r="D558" s="4">
        <v>6</v>
      </c>
      <c r="E558" s="15">
        <f>Tabla_Sala[[#This Row],[Hora de Salida]]</f>
        <v>45022.320138888892</v>
      </c>
      <c r="F558" s="16">
        <v>45022.164583333331</v>
      </c>
      <c r="G558" s="16">
        <v>45022.320138888892</v>
      </c>
      <c r="H558" s="16">
        <f>IF(Tabla_Sala[[#This Row],[Estado de la Mesa]]="Ocupada",(Tabla_Sala[[#This Row],[Hora de Salida]]-Tabla_Sala[[#This Row],[Hora de Llegada]]) + 15/1440, Tabla_Sala[[#This Row],[Hora de Salida]]-Tabla_Sala[[#This Row],[Hora de Llegada]])</f>
        <v>0.15555555556056788</v>
      </c>
      <c r="I558" s="16">
        <f>SUMIFS(Tabla_cocina[minutos preparacion],Tabla_cocina[Numero de Orden],Tabla_Sala[[#This Row],[Número de Orden]])</f>
        <v>4.5833333333333337E-2</v>
      </c>
      <c r="J558" s="16">
        <f>IF(Tabla_Sala[[#This Row],[Tiempo de Permanencia]]-Tabla_Sala[[#This Row],[Tiempo Preparacion]] &gt; 0, Tabla_Sala[[#This Row],[Tiempo de Permanencia]]-Tabla_Sala[[#This Row],[Tiempo Preparacion]], 0)</f>
        <v>0.10972222222723454</v>
      </c>
      <c r="K558" s="2" t="s">
        <v>113</v>
      </c>
      <c r="L558" s="2" t="s">
        <v>40</v>
      </c>
      <c r="M558" s="2" t="s">
        <v>41</v>
      </c>
      <c r="N558" s="5">
        <v>14.09</v>
      </c>
      <c r="O558" s="2" t="s">
        <v>48</v>
      </c>
      <c r="P558" s="7">
        <f>SUMIFS(Tabla_cocina[Ganancia Bruta],Tabla_cocina[Numero de Orden],Tabla_Sala[[#This Row],[Número de Orden]])</f>
        <v>76</v>
      </c>
      <c r="Q558" s="7">
        <f>Tabla_Sala[[#This Row],[Propina]]+Tabla_Sala[[#This Row],[Monto Total de la Cuenta]]</f>
        <v>90.09</v>
      </c>
      <c r="R558" t="str">
        <f t="shared" si="11"/>
        <v>Plato_5,  Plato_4</v>
      </c>
      <c r="S558" s="2" t="s">
        <v>52</v>
      </c>
      <c r="T558" s="2" t="s">
        <v>19</v>
      </c>
      <c r="U558" s="2" t="s">
        <v>67</v>
      </c>
      <c r="X558" t="str" cm="1">
        <f t="array" ref="X558">_xlfn.CONCAT(_xlfn._xlws.FILTER(Tabla_cocina[Nombre del Plato], Tabla_cocina[Numero de Orden]=Tabla_Sala[[#This Row],[Número de Orden]]), "")</f>
        <v>Plato_5Plato_4</v>
      </c>
      <c r="Y558" s="18" t="b">
        <f>IF(Tabla_Sala[[#This Row],[Tiempo de Degustacion]]&gt;0,TRUE,FALSE)</f>
        <v>1</v>
      </c>
    </row>
    <row r="559" spans="1:25" x14ac:dyDescent="0.3">
      <c r="A559" s="2">
        <v>557</v>
      </c>
      <c r="B559" s="2">
        <v>7</v>
      </c>
      <c r="C559" s="2" t="s">
        <v>228</v>
      </c>
      <c r="D559" s="4">
        <v>5</v>
      </c>
      <c r="E559" s="15">
        <f>Tabla_Sala[[#This Row],[Hora de Salida]]</f>
        <v>45022.318749999999</v>
      </c>
      <c r="F559" s="16">
        <v>45022.161111111112</v>
      </c>
      <c r="G559" s="16">
        <v>45022.318749999999</v>
      </c>
      <c r="H559" s="16">
        <f>IF(Tabla_Sala[[#This Row],[Estado de la Mesa]]="Ocupada",(Tabla_Sala[[#This Row],[Hora de Salida]]-Tabla_Sala[[#This Row],[Hora de Llegada]]) + 15/1440, Tabla_Sala[[#This Row],[Hora de Salida]]-Tabla_Sala[[#This Row],[Hora de Llegada]])</f>
        <v>0.16805555555280685</v>
      </c>
      <c r="I559" s="16">
        <f>SUMIFS(Tabla_cocina[minutos preparacion],Tabla_cocina[Numero de Orden],Tabla_Sala[[#This Row],[Número de Orden]])</f>
        <v>7.4305555555555555E-2</v>
      </c>
      <c r="J559" s="16">
        <f>IF(Tabla_Sala[[#This Row],[Tiempo de Permanencia]]-Tabla_Sala[[#This Row],[Tiempo Preparacion]] &gt; 0, Tabla_Sala[[#This Row],[Tiempo de Permanencia]]-Tabla_Sala[[#This Row],[Tiempo Preparacion]], 0)</f>
        <v>9.3749999997251296E-2</v>
      </c>
      <c r="K559" s="2" t="s">
        <v>113</v>
      </c>
      <c r="L559" s="2" t="s">
        <v>40</v>
      </c>
      <c r="M559" s="2" t="s">
        <v>45</v>
      </c>
      <c r="N559" s="5">
        <v>35.880000000000003</v>
      </c>
      <c r="O559" s="2" t="s">
        <v>55</v>
      </c>
      <c r="P559" s="7">
        <f>SUMIFS(Tabla_cocina[Ganancia Bruta],Tabla_cocina[Numero de Orden],Tabla_Sala[[#This Row],[Número de Orden]])</f>
        <v>177</v>
      </c>
      <c r="Q559" s="7">
        <f>Tabla_Sala[[#This Row],[Propina]]+Tabla_Sala[[#This Row],[Monto Total de la Cuenta]]</f>
        <v>212.88</v>
      </c>
      <c r="R559" t="str">
        <f t="shared" si="11"/>
        <v>Plato_15,  Plato_13,  Plato_1</v>
      </c>
      <c r="S559" s="2" t="s">
        <v>66</v>
      </c>
      <c r="T559" s="2" t="s">
        <v>18</v>
      </c>
      <c r="U559" s="2" t="s">
        <v>65</v>
      </c>
      <c r="V559" s="2" t="s">
        <v>71</v>
      </c>
      <c r="X559" t="str" cm="1">
        <f t="array" ref="X559">_xlfn.CONCAT(_xlfn._xlws.FILTER(Tabla_cocina[Nombre del Plato], Tabla_cocina[Numero de Orden]=Tabla_Sala[[#This Row],[Número de Orden]]), "")</f>
        <v>Plato_15Plato_13Plato_1</v>
      </c>
      <c r="Y559" s="18" t="b">
        <f>IF(Tabla_Sala[[#This Row],[Tiempo de Degustacion]]&gt;0,TRUE,FALSE)</f>
        <v>1</v>
      </c>
    </row>
    <row r="560" spans="1:25" x14ac:dyDescent="0.3">
      <c r="A560" s="2">
        <v>558</v>
      </c>
      <c r="B560" s="2">
        <v>6</v>
      </c>
      <c r="C560" s="2" t="s">
        <v>493</v>
      </c>
      <c r="D560" s="4">
        <v>4</v>
      </c>
      <c r="E560" s="15">
        <f>Tabla_Sala[[#This Row],[Hora de Salida]]</f>
        <v>45022.129166666666</v>
      </c>
      <c r="F560" s="16">
        <v>45022.012499999997</v>
      </c>
      <c r="G560" s="16">
        <v>45022.129166666666</v>
      </c>
      <c r="H560" s="16">
        <f>IF(Tabla_Sala[[#This Row],[Estado de la Mesa]]="Ocupada",(Tabla_Sala[[#This Row],[Hora de Salida]]-Tabla_Sala[[#This Row],[Hora de Llegada]]) + 15/1440, Tabla_Sala[[#This Row],[Hora de Salida]]-Tabla_Sala[[#This Row],[Hora de Llegada]])</f>
        <v>0.11666666666860692</v>
      </c>
      <c r="I560" s="16">
        <f>SUMIFS(Tabla_cocina[minutos preparacion],Tabla_cocina[Numero de Orden],Tabla_Sala[[#This Row],[Número de Orden]])</f>
        <v>0.11597222222222223</v>
      </c>
      <c r="J560" s="16">
        <f>IF(Tabla_Sala[[#This Row],[Tiempo de Permanencia]]-Tabla_Sala[[#This Row],[Tiempo Preparacion]] &gt; 0, Tabla_Sala[[#This Row],[Tiempo de Permanencia]]-Tabla_Sala[[#This Row],[Tiempo Preparacion]], 0)</f>
        <v>6.9444444638469549E-4</v>
      </c>
      <c r="K560" s="2" t="s">
        <v>111</v>
      </c>
      <c r="L560" s="2" t="s">
        <v>40</v>
      </c>
      <c r="M560" s="2" t="s">
        <v>47</v>
      </c>
      <c r="N560" s="5">
        <v>45.26</v>
      </c>
      <c r="O560" s="2" t="s">
        <v>42</v>
      </c>
      <c r="P560" s="7">
        <f>SUMIFS(Tabla_cocina[Ganancia Bruta],Tabla_cocina[Numero de Orden],Tabla_Sala[[#This Row],[Número de Orden]])</f>
        <v>179</v>
      </c>
      <c r="Q560" s="7">
        <f>Tabla_Sala[[#This Row],[Propina]]+Tabla_Sala[[#This Row],[Monto Total de la Cuenta]]</f>
        <v>224.26</v>
      </c>
      <c r="R560" t="str">
        <f t="shared" si="11"/>
        <v>Plato_15,  Plato_1,  Plato_11</v>
      </c>
      <c r="S560" s="2" t="s">
        <v>52</v>
      </c>
      <c r="T560" s="2" t="s">
        <v>18</v>
      </c>
      <c r="U560" s="2" t="s">
        <v>71</v>
      </c>
      <c r="V560" s="2" t="s">
        <v>63</v>
      </c>
      <c r="X560" t="str" cm="1">
        <f t="array" ref="X560">_xlfn.CONCAT(_xlfn._xlws.FILTER(Tabla_cocina[Nombre del Plato], Tabla_cocina[Numero de Orden]=Tabla_Sala[[#This Row],[Número de Orden]]), "")</f>
        <v>Plato_15Plato_1Plato_11</v>
      </c>
      <c r="Y560" s="18" t="b">
        <f>IF(Tabla_Sala[[#This Row],[Tiempo de Degustacion]]&gt;0,TRUE,FALSE)</f>
        <v>1</v>
      </c>
    </row>
    <row r="561" spans="1:25" x14ac:dyDescent="0.3">
      <c r="A561" s="2">
        <v>559</v>
      </c>
      <c r="B561" s="2">
        <v>11</v>
      </c>
      <c r="C561" s="2" t="s">
        <v>127</v>
      </c>
      <c r="D561" s="4">
        <v>1</v>
      </c>
      <c r="E561" s="15">
        <f>Tabla_Sala[[#This Row],[Hora de Salida]]</f>
        <v>45022.165972222225</v>
      </c>
      <c r="F561" s="16">
        <v>45022.009722222225</v>
      </c>
      <c r="G561" s="16">
        <v>45022.165972222225</v>
      </c>
      <c r="H561" s="16">
        <f>IF(Tabla_Sala[[#This Row],[Estado de la Mesa]]="Ocupada",(Tabla_Sala[[#This Row],[Hora de Salida]]-Tabla_Sala[[#This Row],[Hora de Llegada]]) + 15/1440, Tabla_Sala[[#This Row],[Hora de Salida]]-Tabla_Sala[[#This Row],[Hora de Llegada]])</f>
        <v>0.15625</v>
      </c>
      <c r="I561" s="16">
        <f>SUMIFS(Tabla_cocina[minutos preparacion],Tabla_cocina[Numero de Orden],Tabla_Sala[[#This Row],[Número de Orden]])</f>
        <v>2.8472222222222222E-2</v>
      </c>
      <c r="J561" s="16">
        <f>IF(Tabla_Sala[[#This Row],[Tiempo de Permanencia]]-Tabla_Sala[[#This Row],[Tiempo Preparacion]] &gt; 0, Tabla_Sala[[#This Row],[Tiempo de Permanencia]]-Tabla_Sala[[#This Row],[Tiempo Preparacion]], 0)</f>
        <v>0.12777777777777777</v>
      </c>
      <c r="K561" s="2" t="s">
        <v>113</v>
      </c>
      <c r="L561" s="2" t="s">
        <v>40</v>
      </c>
      <c r="M561" s="2" t="s">
        <v>47</v>
      </c>
      <c r="N561" s="5">
        <v>24.36</v>
      </c>
      <c r="O561" s="2" t="s">
        <v>42</v>
      </c>
      <c r="P561" s="7">
        <f>SUMIFS(Tabla_cocina[Ganancia Bruta],Tabla_cocina[Numero de Orden],Tabla_Sala[[#This Row],[Número de Orden]])</f>
        <v>99</v>
      </c>
      <c r="Q561" s="7">
        <f>Tabla_Sala[[#This Row],[Propina]]+Tabla_Sala[[#This Row],[Monto Total de la Cuenta]]</f>
        <v>123.36</v>
      </c>
      <c r="R561" t="str">
        <f t="shared" si="11"/>
        <v>Plato_11</v>
      </c>
      <c r="S561" s="2" t="s">
        <v>61</v>
      </c>
      <c r="T561" s="2" t="s">
        <v>14</v>
      </c>
      <c r="U561" s="2"/>
      <c r="X561" t="str" cm="1">
        <f t="array" ref="X561">_xlfn.CONCAT(_xlfn._xlws.FILTER(Tabla_cocina[Nombre del Plato], Tabla_cocina[Numero de Orden]=Tabla_Sala[[#This Row],[Número de Orden]]), "")</f>
        <v>Plato_11</v>
      </c>
      <c r="Y561" s="18" t="b">
        <f>IF(Tabla_Sala[[#This Row],[Tiempo de Degustacion]]&gt;0,TRUE,FALSE)</f>
        <v>1</v>
      </c>
    </row>
    <row r="562" spans="1:25" x14ac:dyDescent="0.3">
      <c r="A562" s="2">
        <v>560</v>
      </c>
      <c r="B562" s="2">
        <v>6</v>
      </c>
      <c r="C562" s="2" t="s">
        <v>279</v>
      </c>
      <c r="D562" s="4">
        <v>6</v>
      </c>
      <c r="E562" s="15">
        <f>Tabla_Sala[[#This Row],[Hora de Salida]]</f>
        <v>45022.136805555558</v>
      </c>
      <c r="F562" s="16">
        <v>45022.010416666664</v>
      </c>
      <c r="G562" s="16">
        <v>45022.136805555558</v>
      </c>
      <c r="H562" s="16">
        <f>IF(Tabla_Sala[[#This Row],[Estado de la Mesa]]="Ocupada",(Tabla_Sala[[#This Row],[Hora de Salida]]-Tabla_Sala[[#This Row],[Hora de Llegada]]) + 15/1440, Tabla_Sala[[#This Row],[Hora de Salida]]-Tabla_Sala[[#This Row],[Hora de Llegada]])</f>
        <v>0.12638888889341615</v>
      </c>
      <c r="I562" s="16">
        <f>SUMIFS(Tabla_cocina[minutos preparacion],Tabla_cocina[Numero de Orden],Tabla_Sala[[#This Row],[Número de Orden]])</f>
        <v>3.3333333333333333E-2</v>
      </c>
      <c r="J562" s="16">
        <f>IF(Tabla_Sala[[#This Row],[Tiempo de Permanencia]]-Tabla_Sala[[#This Row],[Tiempo Preparacion]] &gt; 0, Tabla_Sala[[#This Row],[Tiempo de Permanencia]]-Tabla_Sala[[#This Row],[Tiempo Preparacion]], 0)</f>
        <v>9.3055555560082825E-2</v>
      </c>
      <c r="K562" s="2" t="s">
        <v>115</v>
      </c>
      <c r="L562" s="2" t="s">
        <v>54</v>
      </c>
      <c r="M562" s="2" t="s">
        <v>41</v>
      </c>
      <c r="N562" s="5">
        <v>31.53</v>
      </c>
      <c r="O562" s="2" t="s">
        <v>42</v>
      </c>
      <c r="P562" s="7">
        <f>SUMIFS(Tabla_cocina[Ganancia Bruta],Tabla_cocina[Numero de Orden],Tabla_Sala[[#This Row],[Número de Orden]])</f>
        <v>111</v>
      </c>
      <c r="Q562" s="7">
        <f>Tabla_Sala[[#This Row],[Propina]]+Tabla_Sala[[#This Row],[Monto Total de la Cuenta]]</f>
        <v>142.53</v>
      </c>
      <c r="R562" t="str">
        <f t="shared" si="11"/>
        <v>Plato_4,  Plato_1</v>
      </c>
      <c r="S562" s="2" t="s">
        <v>76</v>
      </c>
      <c r="T562" s="2" t="s">
        <v>24</v>
      </c>
      <c r="U562" s="2" t="s">
        <v>71</v>
      </c>
      <c r="X562" t="str" cm="1">
        <f t="array" ref="X562">_xlfn.CONCAT(_xlfn._xlws.FILTER(Tabla_cocina[Nombre del Plato], Tabla_cocina[Numero de Orden]=Tabla_Sala[[#This Row],[Número de Orden]]), "")</f>
        <v>Plato_4Plato_1</v>
      </c>
      <c r="Y562" s="18" t="b">
        <f>IF(Tabla_Sala[[#This Row],[Tiempo de Degustacion]]&gt;0,TRUE,FALSE)</f>
        <v>1</v>
      </c>
    </row>
    <row r="563" spans="1:25" x14ac:dyDescent="0.3">
      <c r="A563" s="2">
        <v>561</v>
      </c>
      <c r="B563" s="2">
        <v>4</v>
      </c>
      <c r="C563" s="2" t="s">
        <v>130</v>
      </c>
      <c r="D563" s="4">
        <v>2</v>
      </c>
      <c r="E563" s="15">
        <f>Tabla_Sala[[#This Row],[Hora de Salida]]</f>
        <v>45022.152083333334</v>
      </c>
      <c r="F563" s="16">
        <v>45022.050694444442</v>
      </c>
      <c r="G563" s="16">
        <v>45022.152083333334</v>
      </c>
      <c r="H563" s="16">
        <f>IF(Tabla_Sala[[#This Row],[Estado de la Mesa]]="Ocupada",(Tabla_Sala[[#This Row],[Hora de Salida]]-Tabla_Sala[[#This Row],[Hora de Llegada]]) + 15/1440, Tabla_Sala[[#This Row],[Hora de Salida]]-Tabla_Sala[[#This Row],[Hora de Llegada]])</f>
        <v>0.10138888889196096</v>
      </c>
      <c r="I563" s="16">
        <f>SUMIFS(Tabla_cocina[minutos preparacion],Tabla_cocina[Numero de Orden],Tabla_Sala[[#This Row],[Número de Orden]])</f>
        <v>4.4444444444444446E-2</v>
      </c>
      <c r="J563" s="16">
        <f>IF(Tabla_Sala[[#This Row],[Tiempo de Permanencia]]-Tabla_Sala[[#This Row],[Tiempo Preparacion]] &gt; 0, Tabla_Sala[[#This Row],[Tiempo de Permanencia]]-Tabla_Sala[[#This Row],[Tiempo Preparacion]], 0)</f>
        <v>5.6944444447516514E-2</v>
      </c>
      <c r="K563" s="2" t="s">
        <v>111</v>
      </c>
      <c r="L563" s="2" t="s">
        <v>40</v>
      </c>
      <c r="M563" s="2" t="s">
        <v>47</v>
      </c>
      <c r="N563" s="5">
        <v>44.24</v>
      </c>
      <c r="O563" s="2" t="s">
        <v>42</v>
      </c>
      <c r="P563" s="7">
        <f>SUMIFS(Tabla_cocina[Ganancia Bruta],Tabla_cocina[Numero de Orden],Tabla_Sala[[#This Row],[Número de Orden]])</f>
        <v>64</v>
      </c>
      <c r="Q563" s="7">
        <f>Tabla_Sala[[#This Row],[Propina]]+Tabla_Sala[[#This Row],[Monto Total de la Cuenta]]</f>
        <v>108.24000000000001</v>
      </c>
      <c r="R563" t="str">
        <f t="shared" si="11"/>
        <v>Plato_4,  Plato_14</v>
      </c>
      <c r="S563" s="2" t="s">
        <v>70</v>
      </c>
      <c r="T563" s="2" t="s">
        <v>24</v>
      </c>
      <c r="U563" s="2" t="s">
        <v>64</v>
      </c>
      <c r="X563" t="str" cm="1">
        <f t="array" ref="X563">_xlfn.CONCAT(_xlfn._xlws.FILTER(Tabla_cocina[Nombre del Plato], Tabla_cocina[Numero de Orden]=Tabla_Sala[[#This Row],[Número de Orden]]), "")</f>
        <v>Plato_4Plato_14</v>
      </c>
      <c r="Y563" s="18" t="b">
        <f>IF(Tabla_Sala[[#This Row],[Tiempo de Degustacion]]&gt;0,TRUE,FALSE)</f>
        <v>1</v>
      </c>
    </row>
    <row r="564" spans="1:25" x14ac:dyDescent="0.3">
      <c r="A564" s="2">
        <v>562</v>
      </c>
      <c r="B564" s="2">
        <v>20</v>
      </c>
      <c r="C564" s="2" t="s">
        <v>556</v>
      </c>
      <c r="D564" s="4">
        <v>3</v>
      </c>
      <c r="E564" s="15">
        <f>Tabla_Sala[[#This Row],[Hora de Salida]]</f>
        <v>45022.263888888891</v>
      </c>
      <c r="F564" s="16">
        <v>45022.10833333333</v>
      </c>
      <c r="G564" s="16">
        <v>45022.263888888891</v>
      </c>
      <c r="H564" s="16">
        <f>IF(Tabla_Sala[[#This Row],[Estado de la Mesa]]="Ocupada",(Tabla_Sala[[#This Row],[Hora de Salida]]-Tabla_Sala[[#This Row],[Hora de Llegada]]) + 15/1440, Tabla_Sala[[#This Row],[Hora de Salida]]-Tabla_Sala[[#This Row],[Hora de Llegada]])</f>
        <v>0.15555555556056788</v>
      </c>
      <c r="I564" s="16">
        <f>SUMIFS(Tabla_cocina[minutos preparacion],Tabla_cocina[Numero de Orden],Tabla_Sala[[#This Row],[Número de Orden]])</f>
        <v>7.7777777777777779E-2</v>
      </c>
      <c r="J564" s="16">
        <f>IF(Tabla_Sala[[#This Row],[Tiempo de Permanencia]]-Tabla_Sala[[#This Row],[Tiempo Preparacion]] &gt; 0, Tabla_Sala[[#This Row],[Tiempo de Permanencia]]-Tabla_Sala[[#This Row],[Tiempo Preparacion]], 0)</f>
        <v>7.7777777782790103E-2</v>
      </c>
      <c r="K564" s="2" t="s">
        <v>111</v>
      </c>
      <c r="L564" s="2" t="s">
        <v>54</v>
      </c>
      <c r="M564" s="2" t="s">
        <v>47</v>
      </c>
      <c r="N564" s="5">
        <v>21.49</v>
      </c>
      <c r="O564" s="2" t="s">
        <v>48</v>
      </c>
      <c r="P564" s="7">
        <f>SUMIFS(Tabla_cocina[Ganancia Bruta],Tabla_cocina[Numero de Orden],Tabla_Sala[[#This Row],[Número de Orden]])</f>
        <v>288</v>
      </c>
      <c r="Q564" s="7">
        <f>Tabla_Sala[[#This Row],[Propina]]+Tabla_Sala[[#This Row],[Monto Total de la Cuenta]]</f>
        <v>309.49</v>
      </c>
      <c r="R564" t="str">
        <f t="shared" si="11"/>
        <v>Plato_20,  Plato_9,  Plato_7,  Plato_17</v>
      </c>
      <c r="S564" s="2" t="s">
        <v>56</v>
      </c>
      <c r="T564" s="2" t="s">
        <v>11</v>
      </c>
      <c r="U564" s="2" t="s">
        <v>75</v>
      </c>
      <c r="V564" s="2" t="s">
        <v>59</v>
      </c>
      <c r="W564" s="2" t="s">
        <v>50</v>
      </c>
      <c r="X564" t="str" cm="1">
        <f t="array" ref="X564">_xlfn.CONCAT(_xlfn._xlws.FILTER(Tabla_cocina[Nombre del Plato], Tabla_cocina[Numero de Orden]=Tabla_Sala[[#This Row],[Número de Orden]]), "")</f>
        <v>Plato_20Plato_9Plato_7Plato_17</v>
      </c>
      <c r="Y564" s="18" t="b">
        <f>IF(Tabla_Sala[[#This Row],[Tiempo de Degustacion]]&gt;0,TRUE,FALSE)</f>
        <v>1</v>
      </c>
    </row>
    <row r="565" spans="1:25" x14ac:dyDescent="0.3">
      <c r="A565" s="2">
        <v>563</v>
      </c>
      <c r="B565" s="2">
        <v>12</v>
      </c>
      <c r="C565" s="2" t="s">
        <v>183</v>
      </c>
      <c r="D565" s="4">
        <v>3</v>
      </c>
      <c r="E565" s="15">
        <f>Tabla_Sala[[#This Row],[Hora de Salida]]</f>
        <v>45022.196527777778</v>
      </c>
      <c r="F565" s="16">
        <v>45022.12777777778</v>
      </c>
      <c r="G565" s="16">
        <v>45022.196527777778</v>
      </c>
      <c r="H565" s="16">
        <f>IF(Tabla_Sala[[#This Row],[Estado de la Mesa]]="Ocupada",(Tabla_Sala[[#This Row],[Hora de Salida]]-Tabla_Sala[[#This Row],[Hora de Llegada]]) + 15/1440, Tabla_Sala[[#This Row],[Hora de Salida]]-Tabla_Sala[[#This Row],[Hora de Llegada]])</f>
        <v>7.916666666521148E-2</v>
      </c>
      <c r="I565" s="16">
        <f>SUMIFS(Tabla_cocina[minutos preparacion],Tabla_cocina[Numero de Orden],Tabla_Sala[[#This Row],[Número de Orden]])</f>
        <v>2.5694444444444443E-2</v>
      </c>
      <c r="J565" s="16">
        <f>IF(Tabla_Sala[[#This Row],[Tiempo de Permanencia]]-Tabla_Sala[[#This Row],[Tiempo Preparacion]] &gt; 0, Tabla_Sala[[#This Row],[Tiempo de Permanencia]]-Tabla_Sala[[#This Row],[Tiempo Preparacion]], 0)</f>
        <v>5.3472222220767036E-2</v>
      </c>
      <c r="K565" s="2" t="s">
        <v>115</v>
      </c>
      <c r="L565" s="2" t="s">
        <v>44</v>
      </c>
      <c r="M565" s="2" t="s">
        <v>45</v>
      </c>
      <c r="N565" s="5">
        <v>20.07</v>
      </c>
      <c r="O565" s="2" t="s">
        <v>55</v>
      </c>
      <c r="P565" s="7">
        <f>SUMIFS(Tabla_cocina[Ganancia Bruta],Tabla_cocina[Numero de Orden],Tabla_Sala[[#This Row],[Número de Orden]])</f>
        <v>54</v>
      </c>
      <c r="Q565" s="7">
        <f>Tabla_Sala[[#This Row],[Propina]]+Tabla_Sala[[#This Row],[Monto Total de la Cuenta]]</f>
        <v>74.069999999999993</v>
      </c>
      <c r="R565" t="str">
        <f t="shared" si="11"/>
        <v>Plato_6</v>
      </c>
      <c r="S565" s="2" t="s">
        <v>76</v>
      </c>
      <c r="T565" s="2" t="s">
        <v>10</v>
      </c>
      <c r="U565" s="2"/>
      <c r="X565" t="str" cm="1">
        <f t="array" ref="X565">_xlfn.CONCAT(_xlfn._xlws.FILTER(Tabla_cocina[Nombre del Plato], Tabla_cocina[Numero de Orden]=Tabla_Sala[[#This Row],[Número de Orden]]), "")</f>
        <v>Plato_6</v>
      </c>
      <c r="Y565" s="18" t="b">
        <f>IF(Tabla_Sala[[#This Row],[Tiempo de Degustacion]]&gt;0,TRUE,FALSE)</f>
        <v>1</v>
      </c>
    </row>
    <row r="566" spans="1:25" x14ac:dyDescent="0.3">
      <c r="A566" s="2">
        <v>564</v>
      </c>
      <c r="B566" s="2">
        <v>9</v>
      </c>
      <c r="C566" s="2" t="s">
        <v>557</v>
      </c>
      <c r="D566" s="4">
        <v>3</v>
      </c>
      <c r="E566" s="15">
        <f>Tabla_Sala[[#This Row],[Hora de Salida]]</f>
        <v>45022.099305555559</v>
      </c>
      <c r="F566" s="16">
        <v>45022.021527777775</v>
      </c>
      <c r="G566" s="16">
        <v>45022.099305555559</v>
      </c>
      <c r="H566" s="16">
        <f>IF(Tabla_Sala[[#This Row],[Estado de la Mesa]]="Ocupada",(Tabla_Sala[[#This Row],[Hora de Salida]]-Tabla_Sala[[#This Row],[Hora de Llegada]]) + 15/1440, Tabla_Sala[[#This Row],[Hora de Salida]]-Tabla_Sala[[#This Row],[Hora de Llegada]])</f>
        <v>7.777777778392192E-2</v>
      </c>
      <c r="I566" s="16">
        <f>SUMIFS(Tabla_cocina[minutos preparacion],Tabla_cocina[Numero de Orden],Tabla_Sala[[#This Row],[Número de Orden]])</f>
        <v>3.7499999999999999E-2</v>
      </c>
      <c r="J566" s="16">
        <f>IF(Tabla_Sala[[#This Row],[Tiempo de Permanencia]]-Tabla_Sala[[#This Row],[Tiempo Preparacion]] &gt; 0, Tabla_Sala[[#This Row],[Tiempo de Permanencia]]-Tabla_Sala[[#This Row],[Tiempo Preparacion]], 0)</f>
        <v>4.0277777783921921E-2</v>
      </c>
      <c r="K566" s="2" t="s">
        <v>115</v>
      </c>
      <c r="L566" s="2" t="s">
        <v>54</v>
      </c>
      <c r="M566" s="2" t="s">
        <v>45</v>
      </c>
      <c r="N566" s="5">
        <v>33.08</v>
      </c>
      <c r="O566" s="2" t="s">
        <v>42</v>
      </c>
      <c r="P566" s="7">
        <f>SUMIFS(Tabla_cocina[Ganancia Bruta],Tabla_cocina[Numero de Orden],Tabla_Sala[[#This Row],[Número de Orden]])</f>
        <v>156</v>
      </c>
      <c r="Q566" s="7">
        <f>Tabla_Sala[[#This Row],[Propina]]+Tabla_Sala[[#This Row],[Monto Total de la Cuenta]]</f>
        <v>189.07999999999998</v>
      </c>
      <c r="R566" t="str">
        <f t="shared" si="11"/>
        <v>Plato_19,  Plato_20,  Plato_3</v>
      </c>
      <c r="S566" s="2" t="s">
        <v>56</v>
      </c>
      <c r="T566" s="2" t="s">
        <v>12</v>
      </c>
      <c r="U566" s="2" t="s">
        <v>68</v>
      </c>
      <c r="V566" s="2" t="s">
        <v>72</v>
      </c>
      <c r="X566" t="str" cm="1">
        <f t="array" ref="X566">_xlfn.CONCAT(_xlfn._xlws.FILTER(Tabla_cocina[Nombre del Plato], Tabla_cocina[Numero de Orden]=Tabla_Sala[[#This Row],[Número de Orden]]), "")</f>
        <v>Plato_19Plato_20Plato_3</v>
      </c>
      <c r="Y566" s="18" t="b">
        <f>IF(Tabla_Sala[[#This Row],[Tiempo de Degustacion]]&gt;0,TRUE,FALSE)</f>
        <v>1</v>
      </c>
    </row>
    <row r="567" spans="1:25" x14ac:dyDescent="0.3">
      <c r="A567" s="2">
        <v>565</v>
      </c>
      <c r="B567" s="2">
        <v>3</v>
      </c>
      <c r="C567" s="2" t="s">
        <v>558</v>
      </c>
      <c r="D567" s="4">
        <v>6</v>
      </c>
      <c r="E567" s="15">
        <f>Tabla_Sala[[#This Row],[Hora de Salida]]</f>
        <v>45022.228472222225</v>
      </c>
      <c r="F567" s="16">
        <v>45022.11041666667</v>
      </c>
      <c r="G567" s="16">
        <v>45022.228472222225</v>
      </c>
      <c r="H567" s="16">
        <f>IF(Tabla_Sala[[#This Row],[Estado de la Mesa]]="Ocupada",(Tabla_Sala[[#This Row],[Hora de Salida]]-Tabla_Sala[[#This Row],[Hora de Llegada]]) + 15/1440, Tabla_Sala[[#This Row],[Hora de Salida]]-Tabla_Sala[[#This Row],[Hora de Llegada]])</f>
        <v>0.11805555555474712</v>
      </c>
      <c r="I567" s="16">
        <f>SUMIFS(Tabla_cocina[minutos preparacion],Tabla_cocina[Numero de Orden],Tabla_Sala[[#This Row],[Número de Orden]])</f>
        <v>6.8055555555555564E-2</v>
      </c>
      <c r="J567" s="16">
        <f>IF(Tabla_Sala[[#This Row],[Tiempo de Permanencia]]-Tabla_Sala[[#This Row],[Tiempo Preparacion]] &gt; 0, Tabla_Sala[[#This Row],[Tiempo de Permanencia]]-Tabla_Sala[[#This Row],[Tiempo Preparacion]], 0)</f>
        <v>4.9999999999191552E-2</v>
      </c>
      <c r="K567" s="2" t="s">
        <v>111</v>
      </c>
      <c r="L567" s="2" t="s">
        <v>40</v>
      </c>
      <c r="M567" s="2" t="s">
        <v>47</v>
      </c>
      <c r="N567" s="5">
        <v>15.11</v>
      </c>
      <c r="O567" s="2" t="s">
        <v>48</v>
      </c>
      <c r="P567" s="7">
        <f>SUMIFS(Tabla_cocina[Ganancia Bruta],Tabla_cocina[Numero de Orden],Tabla_Sala[[#This Row],[Número de Orden]])</f>
        <v>251</v>
      </c>
      <c r="Q567" s="7">
        <f>Tabla_Sala[[#This Row],[Propina]]+Tabla_Sala[[#This Row],[Monto Total de la Cuenta]]</f>
        <v>266.11</v>
      </c>
      <c r="R567" t="str">
        <f t="shared" si="11"/>
        <v>Plato_15,  Plato_4,  Plato_11,  Plato_8</v>
      </c>
      <c r="S567" s="2" t="s">
        <v>56</v>
      </c>
      <c r="T567" s="2" t="s">
        <v>18</v>
      </c>
      <c r="U567" s="2" t="s">
        <v>67</v>
      </c>
      <c r="V567" s="2" t="s">
        <v>63</v>
      </c>
      <c r="W567" s="2" t="s">
        <v>62</v>
      </c>
      <c r="X567" t="str" cm="1">
        <f t="array" ref="X567">_xlfn.CONCAT(_xlfn._xlws.FILTER(Tabla_cocina[Nombre del Plato], Tabla_cocina[Numero de Orden]=Tabla_Sala[[#This Row],[Número de Orden]]), "")</f>
        <v>Plato_15Plato_4Plato_11Plato_8</v>
      </c>
      <c r="Y567" s="18" t="b">
        <f>IF(Tabla_Sala[[#This Row],[Tiempo de Degustacion]]&gt;0,TRUE,FALSE)</f>
        <v>1</v>
      </c>
    </row>
    <row r="568" spans="1:25" x14ac:dyDescent="0.3">
      <c r="A568" s="2">
        <v>566</v>
      </c>
      <c r="B568" s="2">
        <v>4</v>
      </c>
      <c r="C568" s="2" t="s">
        <v>134</v>
      </c>
      <c r="D568" s="4">
        <v>3</v>
      </c>
      <c r="E568" s="15">
        <f>Tabla_Sala[[#This Row],[Hora de Salida]]</f>
        <v>45022.206250000003</v>
      </c>
      <c r="F568" s="16">
        <v>45022.072916666664</v>
      </c>
      <c r="G568" s="16">
        <v>45022.206250000003</v>
      </c>
      <c r="H568" s="16">
        <f>IF(Tabla_Sala[[#This Row],[Estado de la Mesa]]="Ocupada",(Tabla_Sala[[#This Row],[Hora de Salida]]-Tabla_Sala[[#This Row],[Hora de Llegada]]) + 15/1440, Tabla_Sala[[#This Row],[Hora de Salida]]-Tabla_Sala[[#This Row],[Hora de Llegada]])</f>
        <v>0.13333333333866904</v>
      </c>
      <c r="I568" s="16">
        <f>SUMIFS(Tabla_cocina[minutos preparacion],Tabla_cocina[Numero de Orden],Tabla_Sala[[#This Row],[Número de Orden]])</f>
        <v>3.888888888888889E-2</v>
      </c>
      <c r="J568" s="16">
        <f>IF(Tabla_Sala[[#This Row],[Tiempo de Permanencia]]-Tabla_Sala[[#This Row],[Tiempo Preparacion]] &gt; 0, Tabla_Sala[[#This Row],[Tiempo de Permanencia]]-Tabla_Sala[[#This Row],[Tiempo Preparacion]], 0)</f>
        <v>9.4444444449780146E-2</v>
      </c>
      <c r="K568" s="2" t="s">
        <v>109</v>
      </c>
      <c r="L568" s="2" t="s">
        <v>40</v>
      </c>
      <c r="M568" s="2" t="s">
        <v>47</v>
      </c>
      <c r="N568" s="5">
        <v>42.62</v>
      </c>
      <c r="O568" s="2" t="s">
        <v>48</v>
      </c>
      <c r="P568" s="7">
        <f>SUMIFS(Tabla_cocina[Ganancia Bruta],Tabla_cocina[Numero de Orden],Tabla_Sala[[#This Row],[Número de Orden]])</f>
        <v>78</v>
      </c>
      <c r="Q568" s="7">
        <f>Tabla_Sala[[#This Row],[Propina]]+Tabla_Sala[[#This Row],[Monto Total de la Cuenta]]</f>
        <v>120.62</v>
      </c>
      <c r="R568" t="str">
        <f t="shared" si="11"/>
        <v>Plato_10</v>
      </c>
      <c r="S568" s="2" t="s">
        <v>61</v>
      </c>
      <c r="T568" s="2" t="s">
        <v>25</v>
      </c>
      <c r="U568" s="2"/>
      <c r="X568" t="str" cm="1">
        <f t="array" ref="X568">_xlfn.CONCAT(_xlfn._xlws.FILTER(Tabla_cocina[Nombre del Plato], Tabla_cocina[Numero de Orden]=Tabla_Sala[[#This Row],[Número de Orden]]), "")</f>
        <v>Plato_10</v>
      </c>
      <c r="Y568" s="18" t="b">
        <f>IF(Tabla_Sala[[#This Row],[Tiempo de Degustacion]]&gt;0,TRUE,FALSE)</f>
        <v>1</v>
      </c>
    </row>
    <row r="569" spans="1:25" x14ac:dyDescent="0.3">
      <c r="A569" s="2">
        <v>567</v>
      </c>
      <c r="B569" s="2">
        <v>15</v>
      </c>
      <c r="C569" s="2" t="s">
        <v>442</v>
      </c>
      <c r="D569" s="4">
        <v>4</v>
      </c>
      <c r="E569" s="15">
        <f>Tabla_Sala[[#This Row],[Hora de Salida]]</f>
        <v>45022.219444444447</v>
      </c>
      <c r="F569" s="16">
        <v>45022.082638888889</v>
      </c>
      <c r="G569" s="16">
        <v>45022.219444444447</v>
      </c>
      <c r="H569" s="16">
        <f>IF(Tabla_Sala[[#This Row],[Estado de la Mesa]]="Ocupada",(Tabla_Sala[[#This Row],[Hora de Salida]]-Tabla_Sala[[#This Row],[Hora de Llegada]]) + 15/1440, Tabla_Sala[[#This Row],[Hora de Salida]]-Tabla_Sala[[#This Row],[Hora de Llegada]])</f>
        <v>0.14722222222432416</v>
      </c>
      <c r="I569" s="16">
        <f>SUMIFS(Tabla_cocina[minutos preparacion],Tabla_cocina[Numero de Orden],Tabla_Sala[[#This Row],[Número de Orden]])</f>
        <v>7.0833333333333331E-2</v>
      </c>
      <c r="J569" s="16">
        <f>IF(Tabla_Sala[[#This Row],[Tiempo de Permanencia]]-Tabla_Sala[[#This Row],[Tiempo Preparacion]] &gt; 0, Tabla_Sala[[#This Row],[Tiempo de Permanencia]]-Tabla_Sala[[#This Row],[Tiempo Preparacion]], 0)</f>
        <v>7.6388888890990825E-2</v>
      </c>
      <c r="K569" s="2" t="s">
        <v>117</v>
      </c>
      <c r="L569" s="2" t="s">
        <v>40</v>
      </c>
      <c r="M569" s="2" t="s">
        <v>41</v>
      </c>
      <c r="N569" s="5">
        <v>42.83</v>
      </c>
      <c r="O569" s="2" t="s">
        <v>55</v>
      </c>
      <c r="P569" s="7">
        <f>SUMIFS(Tabla_cocina[Ganancia Bruta],Tabla_cocina[Numero de Orden],Tabla_Sala[[#This Row],[Número de Orden]])</f>
        <v>253</v>
      </c>
      <c r="Q569" s="7">
        <f>Tabla_Sala[[#This Row],[Propina]]+Tabla_Sala[[#This Row],[Monto Total de la Cuenta]]</f>
        <v>295.83</v>
      </c>
      <c r="R569" t="str">
        <f t="shared" si="11"/>
        <v>Plato_16,  Plato_11,  Plato_18,  Plato_13</v>
      </c>
      <c r="S569" s="2" t="s">
        <v>70</v>
      </c>
      <c r="T569" s="2" t="s">
        <v>15</v>
      </c>
      <c r="U569" s="2" t="s">
        <v>63</v>
      </c>
      <c r="V569" s="2" t="s">
        <v>74</v>
      </c>
      <c r="W569" s="2" t="s">
        <v>65</v>
      </c>
      <c r="X569" t="str" cm="1">
        <f t="array" ref="X569">_xlfn.CONCAT(_xlfn._xlws.FILTER(Tabla_cocina[Nombre del Plato], Tabla_cocina[Numero de Orden]=Tabla_Sala[[#This Row],[Número de Orden]]), "")</f>
        <v>Plato_16Plato_11Plato_18Plato_13</v>
      </c>
      <c r="Y569" s="18" t="b">
        <f>IF(Tabla_Sala[[#This Row],[Tiempo de Degustacion]]&gt;0,TRUE,FALSE)</f>
        <v>1</v>
      </c>
    </row>
    <row r="570" spans="1:25" x14ac:dyDescent="0.3">
      <c r="A570" s="2">
        <v>568</v>
      </c>
      <c r="B570" s="2">
        <v>5</v>
      </c>
      <c r="C570" s="2" t="s">
        <v>164</v>
      </c>
      <c r="D570" s="4">
        <v>1</v>
      </c>
      <c r="E570" s="15">
        <f>Tabla_Sala[[#This Row],[Hora de Salida]]</f>
        <v>45022.144444444442</v>
      </c>
      <c r="F570" s="16">
        <v>45022.068749999999</v>
      </c>
      <c r="G570" s="16">
        <v>45022.144444444442</v>
      </c>
      <c r="H570" s="16">
        <f>IF(Tabla_Sala[[#This Row],[Estado de la Mesa]]="Ocupada",(Tabla_Sala[[#This Row],[Hora de Salida]]-Tabla_Sala[[#This Row],[Hora de Llegada]]) + 15/1440, Tabla_Sala[[#This Row],[Hora de Salida]]-Tabla_Sala[[#This Row],[Hora de Llegada]])</f>
        <v>8.6111111110464364E-2</v>
      </c>
      <c r="I570" s="16">
        <f>SUMIFS(Tabla_cocina[minutos preparacion],Tabla_cocina[Numero de Orden],Tabla_Sala[[#This Row],[Número de Orden]])</f>
        <v>5.8333333333333334E-2</v>
      </c>
      <c r="J570" s="16">
        <f>IF(Tabla_Sala[[#This Row],[Tiempo de Permanencia]]-Tabla_Sala[[#This Row],[Tiempo Preparacion]] &gt; 0, Tabla_Sala[[#This Row],[Tiempo de Permanencia]]-Tabla_Sala[[#This Row],[Tiempo Preparacion]], 0)</f>
        <v>2.777777777713103E-2</v>
      </c>
      <c r="K570" s="2" t="s">
        <v>117</v>
      </c>
      <c r="L570" s="2" t="s">
        <v>40</v>
      </c>
      <c r="M570" s="2" t="s">
        <v>41</v>
      </c>
      <c r="N570" s="5">
        <v>21.13</v>
      </c>
      <c r="O570" s="2" t="s">
        <v>55</v>
      </c>
      <c r="P570" s="7">
        <f>SUMIFS(Tabla_cocina[Ganancia Bruta],Tabla_cocina[Numero de Orden],Tabla_Sala[[#This Row],[Número de Orden]])</f>
        <v>182</v>
      </c>
      <c r="Q570" s="7">
        <f>Tabla_Sala[[#This Row],[Propina]]+Tabla_Sala[[#This Row],[Monto Total de la Cuenta]]</f>
        <v>203.13</v>
      </c>
      <c r="R570" t="str">
        <f t="shared" si="11"/>
        <v>Plato_18,  Plato_20</v>
      </c>
      <c r="S570" s="2" t="s">
        <v>46</v>
      </c>
      <c r="T570" s="2" t="s">
        <v>20</v>
      </c>
      <c r="U570" s="2" t="s">
        <v>68</v>
      </c>
      <c r="X570" t="str" cm="1">
        <f t="array" ref="X570">_xlfn.CONCAT(_xlfn._xlws.FILTER(Tabla_cocina[Nombre del Plato], Tabla_cocina[Numero de Orden]=Tabla_Sala[[#This Row],[Número de Orden]]), "")</f>
        <v>Plato_18Plato_20</v>
      </c>
      <c r="Y570" s="18" t="b">
        <f>IF(Tabla_Sala[[#This Row],[Tiempo de Degustacion]]&gt;0,TRUE,FALSE)</f>
        <v>1</v>
      </c>
    </row>
    <row r="571" spans="1:25" x14ac:dyDescent="0.3">
      <c r="A571" s="2">
        <v>569</v>
      </c>
      <c r="B571" s="2">
        <v>12</v>
      </c>
      <c r="C571" s="2" t="s">
        <v>559</v>
      </c>
      <c r="D571" s="4">
        <v>5</v>
      </c>
      <c r="E571" s="15">
        <f>Tabla_Sala[[#This Row],[Hora de Salida]]</f>
        <v>45022.128472222219</v>
      </c>
      <c r="F571" s="16">
        <v>45022.061111111114</v>
      </c>
      <c r="G571" s="16">
        <v>45022.128472222219</v>
      </c>
      <c r="H571" s="16">
        <f>IF(Tabla_Sala[[#This Row],[Estado de la Mesa]]="Ocupada",(Tabla_Sala[[#This Row],[Hora de Salida]]-Tabla_Sala[[#This Row],[Hora de Llegada]]) + 15/1440, Tabla_Sala[[#This Row],[Hora de Salida]]-Tabla_Sala[[#This Row],[Hora de Llegada]])</f>
        <v>6.7361111105128657E-2</v>
      </c>
      <c r="I571" s="16">
        <f>SUMIFS(Tabla_cocina[minutos preparacion],Tabla_cocina[Numero de Orden],Tabla_Sala[[#This Row],[Número de Orden]])</f>
        <v>4.0277777777777773E-2</v>
      </c>
      <c r="J571" s="16">
        <f>IF(Tabla_Sala[[#This Row],[Tiempo de Permanencia]]-Tabla_Sala[[#This Row],[Tiempo Preparacion]] &gt; 0, Tabla_Sala[[#This Row],[Tiempo de Permanencia]]-Tabla_Sala[[#This Row],[Tiempo Preparacion]], 0)</f>
        <v>2.7083333327350884E-2</v>
      </c>
      <c r="K571" s="2" t="s">
        <v>111</v>
      </c>
      <c r="L571" s="2" t="s">
        <v>40</v>
      </c>
      <c r="M571" s="2" t="s">
        <v>47</v>
      </c>
      <c r="N571" s="5">
        <v>28.52</v>
      </c>
      <c r="O571" s="2" t="s">
        <v>42</v>
      </c>
      <c r="P571" s="7">
        <f>SUMIFS(Tabla_cocina[Ganancia Bruta],Tabla_cocina[Numero de Orden],Tabla_Sala[[#This Row],[Número de Orden]])</f>
        <v>131</v>
      </c>
      <c r="Q571" s="7">
        <f>Tabla_Sala[[#This Row],[Propina]]+Tabla_Sala[[#This Row],[Monto Total de la Cuenta]]</f>
        <v>159.52000000000001</v>
      </c>
      <c r="R571" t="str">
        <f t="shared" si="11"/>
        <v>Plato_18,  Plato_13</v>
      </c>
      <c r="S571" s="2" t="s">
        <v>58</v>
      </c>
      <c r="T571" s="2" t="s">
        <v>20</v>
      </c>
      <c r="U571" s="2" t="s">
        <v>65</v>
      </c>
      <c r="X571" t="str" cm="1">
        <f t="array" ref="X571">_xlfn.CONCAT(_xlfn._xlws.FILTER(Tabla_cocina[Nombre del Plato], Tabla_cocina[Numero de Orden]=Tabla_Sala[[#This Row],[Número de Orden]]), "")</f>
        <v>Plato_18Plato_13</v>
      </c>
      <c r="Y571" s="18" t="b">
        <f>IF(Tabla_Sala[[#This Row],[Tiempo de Degustacion]]&gt;0,TRUE,FALSE)</f>
        <v>1</v>
      </c>
    </row>
    <row r="572" spans="1:25" x14ac:dyDescent="0.3">
      <c r="A572" s="2">
        <v>570</v>
      </c>
      <c r="B572" s="2">
        <v>1</v>
      </c>
      <c r="C572" s="2" t="s">
        <v>560</v>
      </c>
      <c r="D572" s="4">
        <v>6</v>
      </c>
      <c r="E572" s="15">
        <f>Tabla_Sala[[#This Row],[Hora de Salida]]</f>
        <v>45022.185416666667</v>
      </c>
      <c r="F572" s="16">
        <v>45022.111111111109</v>
      </c>
      <c r="G572" s="16">
        <v>45022.185416666667</v>
      </c>
      <c r="H572" s="16">
        <f>IF(Tabla_Sala[[#This Row],[Estado de la Mesa]]="Ocupada",(Tabla_Sala[[#This Row],[Hora de Salida]]-Tabla_Sala[[#This Row],[Hora de Llegada]]) + 15/1440, Tabla_Sala[[#This Row],[Hora de Salida]]-Tabla_Sala[[#This Row],[Hora de Llegada]])</f>
        <v>7.4305555557657499E-2</v>
      </c>
      <c r="I572" s="16">
        <f>SUMIFS(Tabla_cocina[minutos preparacion],Tabla_cocina[Numero de Orden],Tabla_Sala[[#This Row],[Número de Orden]])</f>
        <v>3.1944444444444442E-2</v>
      </c>
      <c r="J572" s="16">
        <f>IF(Tabla_Sala[[#This Row],[Tiempo de Permanencia]]-Tabla_Sala[[#This Row],[Tiempo Preparacion]] &gt; 0, Tabla_Sala[[#This Row],[Tiempo de Permanencia]]-Tabla_Sala[[#This Row],[Tiempo Preparacion]], 0)</f>
        <v>4.2361111113213057E-2</v>
      </c>
      <c r="K572" s="2" t="s">
        <v>115</v>
      </c>
      <c r="L572" s="2" t="s">
        <v>40</v>
      </c>
      <c r="M572" s="2" t="s">
        <v>47</v>
      </c>
      <c r="N572" s="5">
        <v>38.4</v>
      </c>
      <c r="O572" s="2" t="s">
        <v>48</v>
      </c>
      <c r="P572" s="7">
        <f>SUMIFS(Tabla_cocina[Ganancia Bruta],Tabla_cocina[Numero de Orden],Tabla_Sala[[#This Row],[Número de Orden]])</f>
        <v>85</v>
      </c>
      <c r="Q572" s="7">
        <f>Tabla_Sala[[#This Row],[Propina]]+Tabla_Sala[[#This Row],[Monto Total de la Cuenta]]</f>
        <v>123.4</v>
      </c>
      <c r="R572" t="str">
        <f t="shared" si="11"/>
        <v>Plato_11,  Plato_10</v>
      </c>
      <c r="S572" s="2" t="s">
        <v>46</v>
      </c>
      <c r="T572" s="2" t="s">
        <v>14</v>
      </c>
      <c r="U572" s="2" t="s">
        <v>69</v>
      </c>
      <c r="X572" t="str" cm="1">
        <f t="array" ref="X572">_xlfn.CONCAT(_xlfn._xlws.FILTER(Tabla_cocina[Nombre del Plato], Tabla_cocina[Numero de Orden]=Tabla_Sala[[#This Row],[Número de Orden]]), "")</f>
        <v>Plato_11Plato_10</v>
      </c>
      <c r="Y572" s="18" t="b">
        <f>IF(Tabla_Sala[[#This Row],[Tiempo de Degustacion]]&gt;0,TRUE,FALSE)</f>
        <v>1</v>
      </c>
    </row>
    <row r="573" spans="1:25" x14ac:dyDescent="0.3">
      <c r="A573" s="2">
        <v>571</v>
      </c>
      <c r="B573" s="2">
        <v>15</v>
      </c>
      <c r="C573" s="2" t="s">
        <v>152</v>
      </c>
      <c r="D573" s="4">
        <v>2</v>
      </c>
      <c r="E573" s="15">
        <f>Tabla_Sala[[#This Row],[Hora de Salida]]</f>
        <v>45022.120833333334</v>
      </c>
      <c r="F573" s="16">
        <v>45022.056250000001</v>
      </c>
      <c r="G573" s="16">
        <v>45022.120833333334</v>
      </c>
      <c r="H573" s="16">
        <f>IF(Tabla_Sala[[#This Row],[Estado de la Mesa]]="Ocupada",(Tabla_Sala[[#This Row],[Hora de Salida]]-Tabla_Sala[[#This Row],[Hora de Llegada]]) + 15/1440, Tabla_Sala[[#This Row],[Hora de Salida]]-Tabla_Sala[[#This Row],[Hora de Llegada]])</f>
        <v>6.4583333332848269E-2</v>
      </c>
      <c r="I573" s="16">
        <f>SUMIFS(Tabla_cocina[minutos preparacion],Tabla_cocina[Numero de Orden],Tabla_Sala[[#This Row],[Número de Orden]])</f>
        <v>1.8055555555555554E-2</v>
      </c>
      <c r="J573" s="16">
        <f>IF(Tabla_Sala[[#This Row],[Tiempo de Permanencia]]-Tabla_Sala[[#This Row],[Tiempo Preparacion]] &gt; 0, Tabla_Sala[[#This Row],[Tiempo de Permanencia]]-Tabla_Sala[[#This Row],[Tiempo Preparacion]], 0)</f>
        <v>4.6527777777292716E-2</v>
      </c>
      <c r="K573" s="2" t="s">
        <v>115</v>
      </c>
      <c r="L573" s="2" t="s">
        <v>40</v>
      </c>
      <c r="M573" s="2" t="s">
        <v>47</v>
      </c>
      <c r="N573" s="5">
        <v>49.54</v>
      </c>
      <c r="O573" s="2" t="s">
        <v>48</v>
      </c>
      <c r="P573" s="7">
        <f>SUMIFS(Tabla_cocina[Ganancia Bruta],Tabla_cocina[Numero de Orden],Tabla_Sala[[#This Row],[Número de Orden]])</f>
        <v>54</v>
      </c>
      <c r="Q573" s="7">
        <f>Tabla_Sala[[#This Row],[Propina]]+Tabla_Sala[[#This Row],[Monto Total de la Cuenta]]</f>
        <v>103.53999999999999</v>
      </c>
      <c r="R573" t="str">
        <f t="shared" si="11"/>
        <v>Plato_6</v>
      </c>
      <c r="S573" s="2" t="s">
        <v>53</v>
      </c>
      <c r="T573" s="2" t="s">
        <v>10</v>
      </c>
      <c r="U573" s="2"/>
      <c r="X573" t="str" cm="1">
        <f t="array" ref="X573">_xlfn.CONCAT(_xlfn._xlws.FILTER(Tabla_cocina[Nombre del Plato], Tabla_cocina[Numero de Orden]=Tabla_Sala[[#This Row],[Número de Orden]]), "")</f>
        <v>Plato_6</v>
      </c>
      <c r="Y573" s="18" t="b">
        <f>IF(Tabla_Sala[[#This Row],[Tiempo de Degustacion]]&gt;0,TRUE,FALSE)</f>
        <v>1</v>
      </c>
    </row>
    <row r="574" spans="1:25" x14ac:dyDescent="0.3">
      <c r="A574" s="2">
        <v>572</v>
      </c>
      <c r="B574" s="2">
        <v>19</v>
      </c>
      <c r="C574" s="2" t="s">
        <v>561</v>
      </c>
      <c r="D574" s="4">
        <v>3</v>
      </c>
      <c r="E574" s="15">
        <f>Tabla_Sala[[#This Row],[Hora de Salida]]</f>
        <v>45022.268750000003</v>
      </c>
      <c r="F574" s="16">
        <v>45022.120138888888</v>
      </c>
      <c r="G574" s="16">
        <v>45022.268750000003</v>
      </c>
      <c r="H574" s="16">
        <f>IF(Tabla_Sala[[#This Row],[Estado de la Mesa]]="Ocupada",(Tabla_Sala[[#This Row],[Hora de Salida]]-Tabla_Sala[[#This Row],[Hora de Llegada]]) + 15/1440, Tabla_Sala[[#This Row],[Hora de Salida]]-Tabla_Sala[[#This Row],[Hora de Llegada]])</f>
        <v>0.15902777778198166</v>
      </c>
      <c r="I574" s="16">
        <f>SUMIFS(Tabla_cocina[minutos preparacion],Tabla_cocina[Numero de Orden],Tabla_Sala[[#This Row],[Número de Orden]])</f>
        <v>3.0555555555555555E-2</v>
      </c>
      <c r="J574" s="16">
        <f>IF(Tabla_Sala[[#This Row],[Tiempo de Permanencia]]-Tabla_Sala[[#This Row],[Tiempo Preparacion]] &gt; 0, Tabla_Sala[[#This Row],[Tiempo de Permanencia]]-Tabla_Sala[[#This Row],[Tiempo Preparacion]], 0)</f>
        <v>0.1284722222264261</v>
      </c>
      <c r="K574" s="2" t="s">
        <v>117</v>
      </c>
      <c r="L574" s="2" t="s">
        <v>40</v>
      </c>
      <c r="M574" s="2" t="s">
        <v>45</v>
      </c>
      <c r="N574" s="5">
        <v>46.21</v>
      </c>
      <c r="O574" s="2" t="s">
        <v>55</v>
      </c>
      <c r="P574" s="7">
        <f>SUMIFS(Tabla_cocina[Ganancia Bruta],Tabla_cocina[Numero de Orden],Tabla_Sala[[#This Row],[Número de Orden]])</f>
        <v>74</v>
      </c>
      <c r="Q574" s="7">
        <f>Tabla_Sala[[#This Row],[Propina]]+Tabla_Sala[[#This Row],[Monto Total de la Cuenta]]</f>
        <v>120.21000000000001</v>
      </c>
      <c r="R574" t="str">
        <f t="shared" si="11"/>
        <v>Plato_2,  Plato_5</v>
      </c>
      <c r="S574" s="2" t="s">
        <v>49</v>
      </c>
      <c r="T574" s="2" t="s">
        <v>7</v>
      </c>
      <c r="U574" s="2" t="s">
        <v>78</v>
      </c>
      <c r="X574" t="str" cm="1">
        <f t="array" ref="X574">_xlfn.CONCAT(_xlfn._xlws.FILTER(Tabla_cocina[Nombre del Plato], Tabla_cocina[Numero de Orden]=Tabla_Sala[[#This Row],[Número de Orden]]), "")</f>
        <v>Plato_2Plato_5</v>
      </c>
      <c r="Y574" s="18" t="b">
        <f>IF(Tabla_Sala[[#This Row],[Tiempo de Degustacion]]&gt;0,TRUE,FALSE)</f>
        <v>1</v>
      </c>
    </row>
    <row r="575" spans="1:25" x14ac:dyDescent="0.3">
      <c r="A575" s="2">
        <v>573</v>
      </c>
      <c r="B575" s="2">
        <v>7</v>
      </c>
      <c r="C575" s="2" t="s">
        <v>562</v>
      </c>
      <c r="D575" s="4">
        <v>3</v>
      </c>
      <c r="E575" s="15">
        <f>Tabla_Sala[[#This Row],[Hora de Salida]]</f>
        <v>45022.29791666667</v>
      </c>
      <c r="F575" s="16">
        <v>45022.133333333331</v>
      </c>
      <c r="G575" s="16">
        <v>45022.29791666667</v>
      </c>
      <c r="H575" s="16">
        <f>IF(Tabla_Sala[[#This Row],[Estado de la Mesa]]="Ocupada",(Tabla_Sala[[#This Row],[Hora de Salida]]-Tabla_Sala[[#This Row],[Hora de Llegada]]) + 15/1440, Tabla_Sala[[#This Row],[Hora de Salida]]-Tabla_Sala[[#This Row],[Hora de Llegada]])</f>
        <v>0.17500000000533569</v>
      </c>
      <c r="I575" s="16">
        <f>SUMIFS(Tabla_cocina[minutos preparacion],Tabla_cocina[Numero de Orden],Tabla_Sala[[#This Row],[Número de Orden]])</f>
        <v>4.7916666666666663E-2</v>
      </c>
      <c r="J575" s="16">
        <f>IF(Tabla_Sala[[#This Row],[Tiempo de Permanencia]]-Tabla_Sala[[#This Row],[Tiempo Preparacion]] &gt; 0, Tabla_Sala[[#This Row],[Tiempo de Permanencia]]-Tabla_Sala[[#This Row],[Tiempo Preparacion]], 0)</f>
        <v>0.12708333333866903</v>
      </c>
      <c r="K575" s="2" t="s">
        <v>109</v>
      </c>
      <c r="L575" s="2" t="s">
        <v>40</v>
      </c>
      <c r="M575" s="2" t="s">
        <v>47</v>
      </c>
      <c r="N575" s="5">
        <v>47.08</v>
      </c>
      <c r="O575" s="2" t="s">
        <v>55</v>
      </c>
      <c r="P575" s="7">
        <f>SUMIFS(Tabla_cocina[Ganancia Bruta],Tabla_cocina[Numero de Orden],Tabla_Sala[[#This Row],[Número de Orden]])</f>
        <v>165</v>
      </c>
      <c r="Q575" s="7">
        <f>Tabla_Sala[[#This Row],[Propina]]+Tabla_Sala[[#This Row],[Monto Total de la Cuenta]]</f>
        <v>212.07999999999998</v>
      </c>
      <c r="R575" t="str">
        <f t="shared" si="11"/>
        <v>Plato_13,  Plato_18</v>
      </c>
      <c r="S575" s="2" t="s">
        <v>70</v>
      </c>
      <c r="T575" s="2" t="s">
        <v>23</v>
      </c>
      <c r="U575" s="2" t="s">
        <v>74</v>
      </c>
      <c r="X575" t="str" cm="1">
        <f t="array" ref="X575">_xlfn.CONCAT(_xlfn._xlws.FILTER(Tabla_cocina[Nombre del Plato], Tabla_cocina[Numero de Orden]=Tabla_Sala[[#This Row],[Número de Orden]]), "")</f>
        <v>Plato_13Plato_18</v>
      </c>
      <c r="Y575" s="18" t="b">
        <f>IF(Tabla_Sala[[#This Row],[Tiempo de Degustacion]]&gt;0,TRUE,FALSE)</f>
        <v>1</v>
      </c>
    </row>
    <row r="576" spans="1:25" x14ac:dyDescent="0.3">
      <c r="A576" s="2">
        <v>574</v>
      </c>
      <c r="B576" s="2">
        <v>20</v>
      </c>
      <c r="C576" s="2" t="s">
        <v>563</v>
      </c>
      <c r="D576" s="4">
        <v>3</v>
      </c>
      <c r="E576" s="15">
        <f>Tabla_Sala[[#This Row],[Hora de Salida]]</f>
        <v>45022.130555555559</v>
      </c>
      <c r="F576" s="16">
        <v>45022.021527777775</v>
      </c>
      <c r="G576" s="16">
        <v>45022.130555555559</v>
      </c>
      <c r="H576" s="16">
        <f>IF(Tabla_Sala[[#This Row],[Estado de la Mesa]]="Ocupada",(Tabla_Sala[[#This Row],[Hora de Salida]]-Tabla_Sala[[#This Row],[Hora de Llegada]]) + 15/1440, Tabla_Sala[[#This Row],[Hora de Salida]]-Tabla_Sala[[#This Row],[Hora de Llegada]])</f>
        <v>0.10902777778392192</v>
      </c>
      <c r="I576" s="16">
        <f>SUMIFS(Tabla_cocina[minutos preparacion],Tabla_cocina[Numero de Orden],Tabla_Sala[[#This Row],[Número de Orden]])</f>
        <v>0.11666666666666665</v>
      </c>
      <c r="J576" s="16">
        <f>IF(Tabla_Sala[[#This Row],[Tiempo de Permanencia]]-Tabla_Sala[[#This Row],[Tiempo Preparacion]] &gt; 0, Tabla_Sala[[#This Row],[Tiempo de Permanencia]]-Tabla_Sala[[#This Row],[Tiempo Preparacion]], 0)</f>
        <v>0</v>
      </c>
      <c r="K576" s="2" t="s">
        <v>115</v>
      </c>
      <c r="L576" s="2" t="s">
        <v>40</v>
      </c>
      <c r="M576" s="2" t="s">
        <v>47</v>
      </c>
      <c r="N576" s="5">
        <v>42.57</v>
      </c>
      <c r="O576" s="2" t="s">
        <v>48</v>
      </c>
      <c r="P576" s="7">
        <f>SUMIFS(Tabla_cocina[Ganancia Bruta],Tabla_cocina[Numero de Orden],Tabla_Sala[[#This Row],[Número de Orden]])</f>
        <v>207</v>
      </c>
      <c r="Q576" s="7">
        <f>Tabla_Sala[[#This Row],[Propina]]+Tabla_Sala[[#This Row],[Monto Total de la Cuenta]]</f>
        <v>249.57</v>
      </c>
      <c r="R576" t="str">
        <f t="shared" si="11"/>
        <v>Plato_10,  Plato_19,  Plato_4,  Plato_13</v>
      </c>
      <c r="S576" s="2" t="s">
        <v>49</v>
      </c>
      <c r="T576" s="2" t="s">
        <v>25</v>
      </c>
      <c r="U576" s="2" t="s">
        <v>51</v>
      </c>
      <c r="V576" s="2" t="s">
        <v>67</v>
      </c>
      <c r="W576" s="2" t="s">
        <v>65</v>
      </c>
      <c r="X576" t="str" cm="1">
        <f t="array" ref="X576">_xlfn.CONCAT(_xlfn._xlws.FILTER(Tabla_cocina[Nombre del Plato], Tabla_cocina[Numero de Orden]=Tabla_Sala[[#This Row],[Número de Orden]]), "")</f>
        <v>Plato_10Plato_19Plato_4Plato_13</v>
      </c>
      <c r="Y576" s="18" t="b">
        <f>IF(Tabla_Sala[[#This Row],[Tiempo de Degustacion]]&gt;0,TRUE,FALSE)</f>
        <v>0</v>
      </c>
    </row>
    <row r="577" spans="1:25" x14ac:dyDescent="0.3">
      <c r="A577" s="2">
        <v>575</v>
      </c>
      <c r="B577" s="2">
        <v>15</v>
      </c>
      <c r="C577" s="2" t="s">
        <v>385</v>
      </c>
      <c r="D577" s="4">
        <v>4</v>
      </c>
      <c r="E577" s="15">
        <f>Tabla_Sala[[#This Row],[Hora de Salida]]</f>
        <v>45022.197222222225</v>
      </c>
      <c r="F577" s="16">
        <v>45022.066666666666</v>
      </c>
      <c r="G577" s="16">
        <v>45022.197222222225</v>
      </c>
      <c r="H577" s="16">
        <f>IF(Tabla_Sala[[#This Row],[Estado de la Mesa]]="Ocupada",(Tabla_Sala[[#This Row],[Hora de Salida]]-Tabla_Sala[[#This Row],[Hora de Llegada]]) + 15/1440, Tabla_Sala[[#This Row],[Hora de Salida]]-Tabla_Sala[[#This Row],[Hora de Llegada]])</f>
        <v>0.13055555555911269</v>
      </c>
      <c r="I577" s="16">
        <f>SUMIFS(Tabla_cocina[minutos preparacion],Tabla_cocina[Numero de Orden],Tabla_Sala[[#This Row],[Número de Orden]])</f>
        <v>3.0555555555555555E-2</v>
      </c>
      <c r="J577" s="16">
        <f>IF(Tabla_Sala[[#This Row],[Tiempo de Permanencia]]-Tabla_Sala[[#This Row],[Tiempo Preparacion]] &gt; 0, Tabla_Sala[[#This Row],[Tiempo de Permanencia]]-Tabla_Sala[[#This Row],[Tiempo Preparacion]], 0)</f>
        <v>0.10000000000355713</v>
      </c>
      <c r="K577" s="2" t="s">
        <v>117</v>
      </c>
      <c r="L577" s="2" t="s">
        <v>40</v>
      </c>
      <c r="M577" s="2" t="s">
        <v>47</v>
      </c>
      <c r="N577" s="5">
        <v>33.520000000000003</v>
      </c>
      <c r="O577" s="2" t="s">
        <v>48</v>
      </c>
      <c r="P577" s="7">
        <f>SUMIFS(Tabla_cocina[Ganancia Bruta],Tabla_cocina[Numero de Orden],Tabla_Sala[[#This Row],[Número de Orden]])</f>
        <v>18</v>
      </c>
      <c r="Q577" s="7">
        <f>Tabla_Sala[[#This Row],[Propina]]+Tabla_Sala[[#This Row],[Monto Total de la Cuenta]]</f>
        <v>51.52</v>
      </c>
      <c r="R577" t="str">
        <f t="shared" si="11"/>
        <v>Plato_4</v>
      </c>
      <c r="S577" s="2" t="s">
        <v>52</v>
      </c>
      <c r="T577" s="2" t="s">
        <v>24</v>
      </c>
      <c r="U577" s="2"/>
      <c r="X577" t="str" cm="1">
        <f t="array" ref="X577">_xlfn.CONCAT(_xlfn._xlws.FILTER(Tabla_cocina[Nombre del Plato], Tabla_cocina[Numero de Orden]=Tabla_Sala[[#This Row],[Número de Orden]]), "")</f>
        <v>Plato_4</v>
      </c>
      <c r="Y577" s="18" t="b">
        <f>IF(Tabla_Sala[[#This Row],[Tiempo de Degustacion]]&gt;0,TRUE,FALSE)</f>
        <v>1</v>
      </c>
    </row>
    <row r="578" spans="1:25" x14ac:dyDescent="0.3">
      <c r="A578" s="2">
        <v>576</v>
      </c>
      <c r="B578" s="2">
        <v>9</v>
      </c>
      <c r="C578" s="2" t="s">
        <v>564</v>
      </c>
      <c r="D578" s="4">
        <v>1</v>
      </c>
      <c r="E578" s="15">
        <f>Tabla_Sala[[#This Row],[Hora de Salida]]</f>
        <v>45022.29583333333</v>
      </c>
      <c r="F578" s="16">
        <v>45022.164583333331</v>
      </c>
      <c r="G578" s="16">
        <v>45022.29583333333</v>
      </c>
      <c r="H578" s="16">
        <f>IF(Tabla_Sala[[#This Row],[Estado de la Mesa]]="Ocupada",(Tabla_Sala[[#This Row],[Hora de Salida]]-Tabla_Sala[[#This Row],[Hora de Llegada]]) + 15/1440, Tabla_Sala[[#This Row],[Hora de Salida]]-Tabla_Sala[[#This Row],[Hora de Llegada]])</f>
        <v>0.13124999999854481</v>
      </c>
      <c r="I578" s="16">
        <f>SUMIFS(Tabla_cocina[minutos preparacion],Tabla_cocina[Numero de Orden],Tabla_Sala[[#This Row],[Número de Orden]])</f>
        <v>7.9861111111111105E-2</v>
      </c>
      <c r="J578" s="16">
        <f>IF(Tabla_Sala[[#This Row],[Tiempo de Permanencia]]-Tabla_Sala[[#This Row],[Tiempo Preparacion]] &gt; 0, Tabla_Sala[[#This Row],[Tiempo de Permanencia]]-Tabla_Sala[[#This Row],[Tiempo Preparacion]], 0)</f>
        <v>5.1388888887433704E-2</v>
      </c>
      <c r="K578" s="2" t="s">
        <v>117</v>
      </c>
      <c r="L578" s="2" t="s">
        <v>54</v>
      </c>
      <c r="M578" s="2" t="s">
        <v>45</v>
      </c>
      <c r="N578" s="5">
        <v>21.71</v>
      </c>
      <c r="O578" s="2" t="s">
        <v>42</v>
      </c>
      <c r="P578" s="7">
        <f>SUMIFS(Tabla_cocina[Ganancia Bruta],Tabla_cocina[Numero de Orden],Tabla_Sala[[#This Row],[Número de Orden]])</f>
        <v>234</v>
      </c>
      <c r="Q578" s="7">
        <f>Tabla_Sala[[#This Row],[Propina]]+Tabla_Sala[[#This Row],[Monto Total de la Cuenta]]</f>
        <v>255.71</v>
      </c>
      <c r="R578" t="str">
        <f t="shared" si="11"/>
        <v>Plato_11,  Plato_17,  Plato_19</v>
      </c>
      <c r="S578" s="2" t="s">
        <v>61</v>
      </c>
      <c r="T578" s="2" t="s">
        <v>14</v>
      </c>
      <c r="U578" s="2" t="s">
        <v>50</v>
      </c>
      <c r="V578" s="2" t="s">
        <v>51</v>
      </c>
      <c r="X578" t="str" cm="1">
        <f t="array" ref="X578">_xlfn.CONCAT(_xlfn._xlws.FILTER(Tabla_cocina[Nombre del Plato], Tabla_cocina[Numero de Orden]=Tabla_Sala[[#This Row],[Número de Orden]]), "")</f>
        <v>Plato_11Plato_17Plato_19</v>
      </c>
      <c r="Y578" s="18" t="b">
        <f>IF(Tabla_Sala[[#This Row],[Tiempo de Degustacion]]&gt;0,TRUE,FALSE)</f>
        <v>1</v>
      </c>
    </row>
    <row r="579" spans="1:25" x14ac:dyDescent="0.3">
      <c r="A579" s="2">
        <v>577</v>
      </c>
      <c r="B579" s="2">
        <v>5</v>
      </c>
      <c r="C579" s="2" t="s">
        <v>565</v>
      </c>
      <c r="D579" s="4">
        <v>4</v>
      </c>
      <c r="E579" s="15">
        <f>Tabla_Sala[[#This Row],[Hora de Salida]]</f>
        <v>45022.277777777781</v>
      </c>
      <c r="F579" s="16">
        <v>45022.134027777778</v>
      </c>
      <c r="G579" s="16">
        <v>45022.277777777781</v>
      </c>
      <c r="H579" s="16">
        <f>IF(Tabla_Sala[[#This Row],[Estado de la Mesa]]="Ocupada",(Tabla_Sala[[#This Row],[Hora de Salida]]-Tabla_Sala[[#This Row],[Hora de Llegada]]) + 15/1440, Tabla_Sala[[#This Row],[Hora de Salida]]-Tabla_Sala[[#This Row],[Hora de Llegada]])</f>
        <v>0.14375000000291038</v>
      </c>
      <c r="I579" s="16">
        <f>SUMIFS(Tabla_cocina[minutos preparacion],Tabla_cocina[Numero de Orden],Tabla_Sala[[#This Row],[Número de Orden]])</f>
        <v>1.7361111111111112E-2</v>
      </c>
      <c r="J579" s="16">
        <f>IF(Tabla_Sala[[#This Row],[Tiempo de Permanencia]]-Tabla_Sala[[#This Row],[Tiempo Preparacion]] &gt; 0, Tabla_Sala[[#This Row],[Tiempo de Permanencia]]-Tabla_Sala[[#This Row],[Tiempo Preparacion]], 0)</f>
        <v>0.12638888889179928</v>
      </c>
      <c r="K579" s="2" t="s">
        <v>117</v>
      </c>
      <c r="L579" s="2" t="s">
        <v>40</v>
      </c>
      <c r="M579" s="2" t="s">
        <v>47</v>
      </c>
      <c r="N579" s="5">
        <v>34.119999999999997</v>
      </c>
      <c r="O579" s="2" t="s">
        <v>48</v>
      </c>
      <c r="P579" s="7">
        <f>SUMIFS(Tabla_cocina[Ganancia Bruta],Tabla_cocina[Numero de Orden],Tabla_Sala[[#This Row],[Número de Orden]])</f>
        <v>40</v>
      </c>
      <c r="Q579" s="7">
        <f>Tabla_Sala[[#This Row],[Propina]]+Tabla_Sala[[#This Row],[Monto Total de la Cuenta]]</f>
        <v>74.12</v>
      </c>
      <c r="R579" t="str">
        <f t="shared" ref="R579:R642" si="12">_xlfn.TEXTJOIN(", ",TRUE,T579:W579)</f>
        <v>Plato_4,  Plato_5</v>
      </c>
      <c r="S579" s="2" t="s">
        <v>53</v>
      </c>
      <c r="T579" s="2" t="s">
        <v>24</v>
      </c>
      <c r="U579" s="2" t="s">
        <v>78</v>
      </c>
      <c r="X579" t="str" cm="1">
        <f t="array" ref="X579">_xlfn.CONCAT(_xlfn._xlws.FILTER(Tabla_cocina[Nombre del Plato], Tabla_cocina[Numero de Orden]=Tabla_Sala[[#This Row],[Número de Orden]]), "")</f>
        <v>Plato_4Plato_5</v>
      </c>
      <c r="Y579" s="18" t="b">
        <f>IF(Tabla_Sala[[#This Row],[Tiempo de Degustacion]]&gt;0,TRUE,FALSE)</f>
        <v>1</v>
      </c>
    </row>
    <row r="580" spans="1:25" x14ac:dyDescent="0.3">
      <c r="A580" s="2">
        <v>578</v>
      </c>
      <c r="B580" s="2">
        <v>11</v>
      </c>
      <c r="C580" s="2" t="s">
        <v>304</v>
      </c>
      <c r="D580" s="4">
        <v>6</v>
      </c>
      <c r="E580" s="15">
        <f>Tabla_Sala[[#This Row],[Hora de Salida]]</f>
        <v>45022.183333333334</v>
      </c>
      <c r="F580" s="16">
        <v>45022.09097222222</v>
      </c>
      <c r="G580" s="16">
        <v>45022.183333333334</v>
      </c>
      <c r="H580" s="16">
        <f>IF(Tabla_Sala[[#This Row],[Estado de la Mesa]]="Ocupada",(Tabla_Sala[[#This Row],[Hora de Salida]]-Tabla_Sala[[#This Row],[Hora de Llegada]]) + 15/1440, Tabla_Sala[[#This Row],[Hora de Salida]]-Tabla_Sala[[#This Row],[Hora de Llegada]])</f>
        <v>0.10277777778052648</v>
      </c>
      <c r="I580" s="16">
        <f>SUMIFS(Tabla_cocina[minutos preparacion],Tabla_cocina[Numero de Orden],Tabla_Sala[[#This Row],[Número de Orden]])</f>
        <v>3.0555555555555555E-2</v>
      </c>
      <c r="J580" s="16">
        <f>IF(Tabla_Sala[[#This Row],[Tiempo de Permanencia]]-Tabla_Sala[[#This Row],[Tiempo Preparacion]] &gt; 0, Tabla_Sala[[#This Row],[Tiempo de Permanencia]]-Tabla_Sala[[#This Row],[Tiempo Preparacion]], 0)</f>
        <v>7.2222222224970919E-2</v>
      </c>
      <c r="K580" s="2" t="s">
        <v>109</v>
      </c>
      <c r="L580" s="2" t="s">
        <v>40</v>
      </c>
      <c r="M580" s="2" t="s">
        <v>47</v>
      </c>
      <c r="N580" s="5">
        <v>32.799999999999997</v>
      </c>
      <c r="O580" s="2" t="s">
        <v>55</v>
      </c>
      <c r="P580" s="7">
        <f>SUMIFS(Tabla_cocina[Ganancia Bruta],Tabla_cocina[Numero de Orden],Tabla_Sala[[#This Row],[Número de Orden]])</f>
        <v>90</v>
      </c>
      <c r="Q580" s="7">
        <f>Tabla_Sala[[#This Row],[Propina]]+Tabla_Sala[[#This Row],[Monto Total de la Cuenta]]</f>
        <v>122.8</v>
      </c>
      <c r="R580" t="str">
        <f t="shared" si="12"/>
        <v>Plato_2</v>
      </c>
      <c r="S580" s="2" t="s">
        <v>43</v>
      </c>
      <c r="T580" s="2" t="s">
        <v>7</v>
      </c>
      <c r="U580" s="2"/>
      <c r="X580" t="str" cm="1">
        <f t="array" ref="X580">_xlfn.CONCAT(_xlfn._xlws.FILTER(Tabla_cocina[Nombre del Plato], Tabla_cocina[Numero de Orden]=Tabla_Sala[[#This Row],[Número de Orden]]), "")</f>
        <v>Plato_2</v>
      </c>
      <c r="Y580" s="18" t="b">
        <f>IF(Tabla_Sala[[#This Row],[Tiempo de Degustacion]]&gt;0,TRUE,FALSE)</f>
        <v>1</v>
      </c>
    </row>
    <row r="581" spans="1:25" x14ac:dyDescent="0.3">
      <c r="A581" s="2">
        <v>579</v>
      </c>
      <c r="B581" s="2">
        <v>9</v>
      </c>
      <c r="C581" s="2" t="s">
        <v>566</v>
      </c>
      <c r="D581" s="4">
        <v>2</v>
      </c>
      <c r="E581" s="15">
        <f>Tabla_Sala[[#This Row],[Hora de Salida]]</f>
        <v>45022.095138888886</v>
      </c>
      <c r="F581" s="16">
        <v>45022.006944444445</v>
      </c>
      <c r="G581" s="16">
        <v>45022.095138888886</v>
      </c>
      <c r="H581" s="16">
        <f>IF(Tabla_Sala[[#This Row],[Estado de la Mesa]]="Ocupada",(Tabla_Sala[[#This Row],[Hora de Salida]]-Tabla_Sala[[#This Row],[Hora de Llegada]]) + 15/1440, Tabla_Sala[[#This Row],[Hora de Salida]]-Tabla_Sala[[#This Row],[Hora de Llegada]])</f>
        <v>8.819444444088731E-2</v>
      </c>
      <c r="I581" s="16">
        <f>SUMIFS(Tabla_cocina[minutos preparacion],Tabla_cocina[Numero de Orden],Tabla_Sala[[#This Row],[Número de Orden]])</f>
        <v>3.3333333333333333E-2</v>
      </c>
      <c r="J581" s="16">
        <f>IF(Tabla_Sala[[#This Row],[Tiempo de Permanencia]]-Tabla_Sala[[#This Row],[Tiempo Preparacion]] &gt; 0, Tabla_Sala[[#This Row],[Tiempo de Permanencia]]-Tabla_Sala[[#This Row],[Tiempo Preparacion]], 0)</f>
        <v>5.4861111107553977E-2</v>
      </c>
      <c r="K581" s="2" t="s">
        <v>109</v>
      </c>
      <c r="L581" s="2" t="s">
        <v>40</v>
      </c>
      <c r="M581" s="2" t="s">
        <v>47</v>
      </c>
      <c r="N581" s="5">
        <v>35.96</v>
      </c>
      <c r="O581" s="2" t="s">
        <v>48</v>
      </c>
      <c r="P581" s="7">
        <f>SUMIFS(Tabla_cocina[Ganancia Bruta],Tabla_cocina[Numero de Orden],Tabla_Sala[[#This Row],[Número de Orden]])</f>
        <v>50</v>
      </c>
      <c r="Q581" s="7">
        <f>Tabla_Sala[[#This Row],[Propina]]+Tabla_Sala[[#This Row],[Monto Total de la Cuenta]]</f>
        <v>85.960000000000008</v>
      </c>
      <c r="R581" t="str">
        <f t="shared" si="12"/>
        <v>Plato_1</v>
      </c>
      <c r="S581" s="2" t="s">
        <v>52</v>
      </c>
      <c r="T581" s="2" t="s">
        <v>26</v>
      </c>
      <c r="U581" s="2"/>
      <c r="X581" t="str" cm="1">
        <f t="array" ref="X581">_xlfn.CONCAT(_xlfn._xlws.FILTER(Tabla_cocina[Nombre del Plato], Tabla_cocina[Numero de Orden]=Tabla_Sala[[#This Row],[Número de Orden]]), "")</f>
        <v>Plato_1</v>
      </c>
      <c r="Y581" s="18" t="b">
        <f>IF(Tabla_Sala[[#This Row],[Tiempo de Degustacion]]&gt;0,TRUE,FALSE)</f>
        <v>1</v>
      </c>
    </row>
    <row r="582" spans="1:25" x14ac:dyDescent="0.3">
      <c r="A582" s="2">
        <v>580</v>
      </c>
      <c r="B582" s="2">
        <v>10</v>
      </c>
      <c r="C582" s="2" t="s">
        <v>151</v>
      </c>
      <c r="D582" s="4">
        <v>5</v>
      </c>
      <c r="E582" s="15">
        <f>Tabla_Sala[[#This Row],[Hora de Salida]]</f>
        <v>45022.054166666669</v>
      </c>
      <c r="F582" s="16">
        <v>45022.004166666666</v>
      </c>
      <c r="G582" s="16">
        <v>45022.054166666669</v>
      </c>
      <c r="H582" s="16">
        <f>IF(Tabla_Sala[[#This Row],[Estado de la Mesa]]="Ocupada",(Tabla_Sala[[#This Row],[Hora de Salida]]-Tabla_Sala[[#This Row],[Hora de Llegada]]) + 15/1440, Tabla_Sala[[#This Row],[Hora de Salida]]-Tabla_Sala[[#This Row],[Hora de Llegada]])</f>
        <v>5.0000000002910383E-2</v>
      </c>
      <c r="I582" s="16">
        <f>SUMIFS(Tabla_cocina[minutos preparacion],Tabla_cocina[Numero de Orden],Tabla_Sala[[#This Row],[Número de Orden]])</f>
        <v>2.0833333333333332E-2</v>
      </c>
      <c r="J582" s="16">
        <f>IF(Tabla_Sala[[#This Row],[Tiempo de Permanencia]]-Tabla_Sala[[#This Row],[Tiempo Preparacion]] &gt; 0, Tabla_Sala[[#This Row],[Tiempo de Permanencia]]-Tabla_Sala[[#This Row],[Tiempo Preparacion]], 0)</f>
        <v>2.9166666669577051E-2</v>
      </c>
      <c r="K582" s="2" t="s">
        <v>117</v>
      </c>
      <c r="L582" s="2" t="s">
        <v>40</v>
      </c>
      <c r="M582" s="2" t="s">
        <v>41</v>
      </c>
      <c r="N582" s="5">
        <v>44.54</v>
      </c>
      <c r="O582" s="2" t="s">
        <v>48</v>
      </c>
      <c r="P582" s="7">
        <f>SUMIFS(Tabla_cocina[Ganancia Bruta],Tabla_cocina[Numero de Orden],Tabla_Sala[[#This Row],[Número de Orden]])</f>
        <v>33</v>
      </c>
      <c r="Q582" s="7">
        <f>Tabla_Sala[[#This Row],[Propina]]+Tabla_Sala[[#This Row],[Monto Total de la Cuenta]]</f>
        <v>77.539999999999992</v>
      </c>
      <c r="R582" t="str">
        <f t="shared" si="12"/>
        <v>Plato_11</v>
      </c>
      <c r="S582" s="2" t="s">
        <v>61</v>
      </c>
      <c r="T582" s="2" t="s">
        <v>14</v>
      </c>
      <c r="U582" s="2"/>
      <c r="X582" t="str" cm="1">
        <f t="array" ref="X582">_xlfn.CONCAT(_xlfn._xlws.FILTER(Tabla_cocina[Nombre del Plato], Tabla_cocina[Numero de Orden]=Tabla_Sala[[#This Row],[Número de Orden]]), "")</f>
        <v>Plato_11</v>
      </c>
      <c r="Y582" s="18" t="b">
        <f>IF(Tabla_Sala[[#This Row],[Tiempo de Degustacion]]&gt;0,TRUE,FALSE)</f>
        <v>1</v>
      </c>
    </row>
    <row r="583" spans="1:25" x14ac:dyDescent="0.3">
      <c r="A583" s="2">
        <v>581</v>
      </c>
      <c r="B583" s="2">
        <v>18</v>
      </c>
      <c r="C583" s="2" t="s">
        <v>210</v>
      </c>
      <c r="D583" s="4">
        <v>5</v>
      </c>
      <c r="E583" s="15">
        <f>Tabla_Sala[[#This Row],[Hora de Salida]]</f>
        <v>45022.213888888888</v>
      </c>
      <c r="F583" s="16">
        <v>45022.147916666669</v>
      </c>
      <c r="G583" s="16">
        <v>45022.213888888888</v>
      </c>
      <c r="H583" s="16">
        <f>IF(Tabla_Sala[[#This Row],[Estado de la Mesa]]="Ocupada",(Tabla_Sala[[#This Row],[Hora de Salida]]-Tabla_Sala[[#This Row],[Hora de Llegada]]) + 15/1440, Tabla_Sala[[#This Row],[Hora de Salida]]-Tabla_Sala[[#This Row],[Hora de Llegada]])</f>
        <v>7.6388888885655135E-2</v>
      </c>
      <c r="I583" s="16">
        <f>SUMIFS(Tabla_cocina[minutos preparacion],Tabla_cocina[Numero de Orden],Tabla_Sala[[#This Row],[Número de Orden]])</f>
        <v>3.8194444444444441E-2</v>
      </c>
      <c r="J583" s="16">
        <f>IF(Tabla_Sala[[#This Row],[Tiempo de Permanencia]]-Tabla_Sala[[#This Row],[Tiempo Preparacion]] &gt; 0, Tabla_Sala[[#This Row],[Tiempo de Permanencia]]-Tabla_Sala[[#This Row],[Tiempo Preparacion]], 0)</f>
        <v>3.8194444441210694E-2</v>
      </c>
      <c r="K583" s="2" t="s">
        <v>117</v>
      </c>
      <c r="L583" s="2" t="s">
        <v>40</v>
      </c>
      <c r="M583" s="2" t="s">
        <v>47</v>
      </c>
      <c r="N583" s="5">
        <v>13.27</v>
      </c>
      <c r="O583" s="2" t="s">
        <v>55</v>
      </c>
      <c r="P583" s="7">
        <f>SUMIFS(Tabla_cocina[Ganancia Bruta],Tabla_cocina[Numero de Orden],Tabla_Sala[[#This Row],[Número de Orden]])</f>
        <v>123</v>
      </c>
      <c r="Q583" s="7">
        <f>Tabla_Sala[[#This Row],[Propina]]+Tabla_Sala[[#This Row],[Monto Total de la Cuenta]]</f>
        <v>136.27000000000001</v>
      </c>
      <c r="R583" t="str">
        <f t="shared" si="12"/>
        <v>Plato_11,  Plato_2</v>
      </c>
      <c r="S583" s="2" t="s">
        <v>53</v>
      </c>
      <c r="T583" s="2" t="s">
        <v>14</v>
      </c>
      <c r="U583" s="2" t="s">
        <v>79</v>
      </c>
      <c r="X583" t="str" cm="1">
        <f t="array" ref="X583">_xlfn.CONCAT(_xlfn._xlws.FILTER(Tabla_cocina[Nombre del Plato], Tabla_cocina[Numero de Orden]=Tabla_Sala[[#This Row],[Número de Orden]]), "")</f>
        <v>Plato_11Plato_2</v>
      </c>
      <c r="Y583" s="18" t="b">
        <f>IF(Tabla_Sala[[#This Row],[Tiempo de Degustacion]]&gt;0,TRUE,FALSE)</f>
        <v>1</v>
      </c>
    </row>
    <row r="584" spans="1:25" x14ac:dyDescent="0.3">
      <c r="A584" s="2">
        <v>582</v>
      </c>
      <c r="B584" s="2">
        <v>3</v>
      </c>
      <c r="C584" s="2" t="s">
        <v>567</v>
      </c>
      <c r="D584" s="4">
        <v>1</v>
      </c>
      <c r="E584" s="15">
        <f>Tabla_Sala[[#This Row],[Hora de Salida]]</f>
        <v>45022.214583333334</v>
      </c>
      <c r="F584" s="16">
        <v>45022.158333333333</v>
      </c>
      <c r="G584" s="16">
        <v>45022.214583333334</v>
      </c>
      <c r="H584" s="16">
        <f>IF(Tabla_Sala[[#This Row],[Estado de la Mesa]]="Ocupada",(Tabla_Sala[[#This Row],[Hora de Salida]]-Tabla_Sala[[#This Row],[Hora de Llegada]]) + 15/1440, Tabla_Sala[[#This Row],[Hora de Salida]]-Tabla_Sala[[#This Row],[Hora de Llegada]])</f>
        <v>5.6250000001455192E-2</v>
      </c>
      <c r="I584" s="16">
        <f>SUMIFS(Tabla_cocina[minutos preparacion],Tabla_cocina[Numero de Orden],Tabla_Sala[[#This Row],[Número de Orden]])</f>
        <v>2.9166666666666667E-2</v>
      </c>
      <c r="J584" s="16">
        <f>IF(Tabla_Sala[[#This Row],[Tiempo de Permanencia]]-Tabla_Sala[[#This Row],[Tiempo Preparacion]] &gt; 0, Tabla_Sala[[#This Row],[Tiempo de Permanencia]]-Tabla_Sala[[#This Row],[Tiempo Preparacion]], 0)</f>
        <v>2.7083333334788524E-2</v>
      </c>
      <c r="K584" s="2" t="s">
        <v>113</v>
      </c>
      <c r="L584" s="2" t="s">
        <v>40</v>
      </c>
      <c r="M584" s="2" t="s">
        <v>47</v>
      </c>
      <c r="N584" s="5">
        <v>20.23</v>
      </c>
      <c r="O584" s="2" t="s">
        <v>42</v>
      </c>
      <c r="P584" s="7">
        <f>SUMIFS(Tabla_cocina[Ganancia Bruta],Tabla_cocina[Numero de Orden],Tabla_Sala[[#This Row],[Número de Orden]])</f>
        <v>54</v>
      </c>
      <c r="Q584" s="7">
        <f>Tabla_Sala[[#This Row],[Propina]]+Tabla_Sala[[#This Row],[Monto Total de la Cuenta]]</f>
        <v>74.23</v>
      </c>
      <c r="R584" t="str">
        <f t="shared" si="12"/>
        <v>Plato_6</v>
      </c>
      <c r="S584" s="2" t="s">
        <v>61</v>
      </c>
      <c r="T584" s="2" t="s">
        <v>10</v>
      </c>
      <c r="U584" s="2"/>
      <c r="X584" t="str" cm="1">
        <f t="array" ref="X584">_xlfn.CONCAT(_xlfn._xlws.FILTER(Tabla_cocina[Nombre del Plato], Tabla_cocina[Numero de Orden]=Tabla_Sala[[#This Row],[Número de Orden]]), "")</f>
        <v>Plato_6</v>
      </c>
      <c r="Y584" s="18" t="b">
        <f>IF(Tabla_Sala[[#This Row],[Tiempo de Degustacion]]&gt;0,TRUE,FALSE)</f>
        <v>1</v>
      </c>
    </row>
    <row r="585" spans="1:25" x14ac:dyDescent="0.3">
      <c r="A585" s="2">
        <v>583</v>
      </c>
      <c r="B585" s="2">
        <v>9</v>
      </c>
      <c r="C585" s="2" t="s">
        <v>345</v>
      </c>
      <c r="D585" s="4">
        <v>2</v>
      </c>
      <c r="E585" s="15">
        <f>Tabla_Sala[[#This Row],[Hora de Salida]]</f>
        <v>45022.148611111108</v>
      </c>
      <c r="F585" s="16">
        <v>45022.070138888892</v>
      </c>
      <c r="G585" s="16">
        <v>45022.148611111108</v>
      </c>
      <c r="H585" s="16">
        <f>IF(Tabla_Sala[[#This Row],[Estado de la Mesa]]="Ocupada",(Tabla_Sala[[#This Row],[Hora de Salida]]-Tabla_Sala[[#This Row],[Hora de Llegada]]) + 15/1440, Tabla_Sala[[#This Row],[Hora de Salida]]-Tabla_Sala[[#This Row],[Hora de Llegada]])</f>
        <v>7.847222221607808E-2</v>
      </c>
      <c r="I585" s="16">
        <f>SUMIFS(Tabla_cocina[minutos preparacion],Tabla_cocina[Numero de Orden],Tabla_Sala[[#This Row],[Número de Orden]])</f>
        <v>7.2916666666666671E-2</v>
      </c>
      <c r="J585" s="16">
        <f>IF(Tabla_Sala[[#This Row],[Tiempo de Permanencia]]-Tabla_Sala[[#This Row],[Tiempo Preparacion]] &gt; 0, Tabla_Sala[[#This Row],[Tiempo de Permanencia]]-Tabla_Sala[[#This Row],[Tiempo Preparacion]], 0)</f>
        <v>5.5555555494114089E-3</v>
      </c>
      <c r="K585" s="2" t="s">
        <v>113</v>
      </c>
      <c r="L585" s="2" t="s">
        <v>54</v>
      </c>
      <c r="M585" s="2" t="s">
        <v>41</v>
      </c>
      <c r="N585" s="5">
        <v>35.99</v>
      </c>
      <c r="O585" s="2" t="s">
        <v>48</v>
      </c>
      <c r="P585" s="7">
        <f>SUMIFS(Tabla_cocina[Ganancia Bruta],Tabla_cocina[Numero de Orden],Tabla_Sala[[#This Row],[Número de Orden]])</f>
        <v>243</v>
      </c>
      <c r="Q585" s="7">
        <f>Tabla_Sala[[#This Row],[Propina]]+Tabla_Sala[[#This Row],[Monto Total de la Cuenta]]</f>
        <v>278.99</v>
      </c>
      <c r="R585" t="str">
        <f t="shared" si="12"/>
        <v>Plato_12,  Plato_4,  Plato_7,  Plato_20</v>
      </c>
      <c r="S585" s="2" t="s">
        <v>49</v>
      </c>
      <c r="T585" s="2" t="s">
        <v>16</v>
      </c>
      <c r="U585" s="2" t="s">
        <v>67</v>
      </c>
      <c r="V585" s="2" t="s">
        <v>59</v>
      </c>
      <c r="W585" s="2" t="s">
        <v>68</v>
      </c>
      <c r="X585" t="str" cm="1">
        <f t="array" ref="X585">_xlfn.CONCAT(_xlfn._xlws.FILTER(Tabla_cocina[Nombre del Plato], Tabla_cocina[Numero de Orden]=Tabla_Sala[[#This Row],[Número de Orden]]), "")</f>
        <v>Plato_12Plato_4Plato_7Plato_20</v>
      </c>
      <c r="Y585" s="18" t="b">
        <f>IF(Tabla_Sala[[#This Row],[Tiempo de Degustacion]]&gt;0,TRUE,FALSE)</f>
        <v>1</v>
      </c>
    </row>
    <row r="586" spans="1:25" x14ac:dyDescent="0.3">
      <c r="A586" s="2">
        <v>584</v>
      </c>
      <c r="B586" s="2">
        <v>9</v>
      </c>
      <c r="C586" s="2" t="s">
        <v>568</v>
      </c>
      <c r="D586" s="4">
        <v>4</v>
      </c>
      <c r="E586" s="15">
        <f>Tabla_Sala[[#This Row],[Hora de Salida]]</f>
        <v>45022.290972222225</v>
      </c>
      <c r="F586" s="16">
        <v>45022.149305555555</v>
      </c>
      <c r="G586" s="16">
        <v>45022.290972222225</v>
      </c>
      <c r="H586" s="16">
        <f>IF(Tabla_Sala[[#This Row],[Estado de la Mesa]]="Ocupada",(Tabla_Sala[[#This Row],[Hora de Salida]]-Tabla_Sala[[#This Row],[Hora de Llegada]]) + 15/1440, Tabla_Sala[[#This Row],[Hora de Salida]]-Tabla_Sala[[#This Row],[Hora de Llegada]])</f>
        <v>0.14166666667006211</v>
      </c>
      <c r="I586" s="16">
        <f>SUMIFS(Tabla_cocina[minutos preparacion],Tabla_cocina[Numero de Orden],Tabla_Sala[[#This Row],[Número de Orden]])</f>
        <v>7.9166666666666663E-2</v>
      </c>
      <c r="J586" s="16">
        <f>IF(Tabla_Sala[[#This Row],[Tiempo de Permanencia]]-Tabla_Sala[[#This Row],[Tiempo Preparacion]] &gt; 0, Tabla_Sala[[#This Row],[Tiempo de Permanencia]]-Tabla_Sala[[#This Row],[Tiempo Preparacion]], 0)</f>
        <v>6.2500000003395451E-2</v>
      </c>
      <c r="K586" s="2" t="s">
        <v>109</v>
      </c>
      <c r="L586" s="2" t="s">
        <v>40</v>
      </c>
      <c r="M586" s="2" t="s">
        <v>41</v>
      </c>
      <c r="N586" s="5">
        <v>36.979999999999997</v>
      </c>
      <c r="O586" s="2" t="s">
        <v>42</v>
      </c>
      <c r="P586" s="7">
        <f>SUMIFS(Tabla_cocina[Ganancia Bruta],Tabla_cocina[Numero de Orden],Tabla_Sala[[#This Row],[Número de Orden]])</f>
        <v>139</v>
      </c>
      <c r="Q586" s="7">
        <f>Tabla_Sala[[#This Row],[Propina]]+Tabla_Sala[[#This Row],[Monto Total de la Cuenta]]</f>
        <v>175.98</v>
      </c>
      <c r="R586" t="str">
        <f t="shared" si="12"/>
        <v>Plato_13,  Plato_17,  Plato_16</v>
      </c>
      <c r="S586" s="2" t="s">
        <v>70</v>
      </c>
      <c r="T586" s="2" t="s">
        <v>23</v>
      </c>
      <c r="U586" s="2" t="s">
        <v>50</v>
      </c>
      <c r="V586" s="2" t="s">
        <v>57</v>
      </c>
      <c r="X586" t="str" cm="1">
        <f t="array" ref="X586">_xlfn.CONCAT(_xlfn._xlws.FILTER(Tabla_cocina[Nombre del Plato], Tabla_cocina[Numero de Orden]=Tabla_Sala[[#This Row],[Número de Orden]]), "")</f>
        <v>Plato_13Plato_17Plato_16</v>
      </c>
      <c r="Y586" s="18" t="b">
        <f>IF(Tabla_Sala[[#This Row],[Tiempo de Degustacion]]&gt;0,TRUE,FALSE)</f>
        <v>1</v>
      </c>
    </row>
    <row r="587" spans="1:25" x14ac:dyDescent="0.3">
      <c r="A587" s="2">
        <v>585</v>
      </c>
      <c r="B587" s="2">
        <v>3</v>
      </c>
      <c r="C587" s="2" t="s">
        <v>500</v>
      </c>
      <c r="D587" s="4">
        <v>5</v>
      </c>
      <c r="E587" s="15">
        <f>Tabla_Sala[[#This Row],[Hora de Salida]]</f>
        <v>45022.109027777777</v>
      </c>
      <c r="F587" s="16">
        <v>45022.057638888888</v>
      </c>
      <c r="G587" s="16">
        <v>45022.109027777777</v>
      </c>
      <c r="H587" s="16">
        <f>IF(Tabla_Sala[[#This Row],[Estado de la Mesa]]="Ocupada",(Tabla_Sala[[#This Row],[Hora de Salida]]-Tabla_Sala[[#This Row],[Hora de Llegada]]) + 15/1440, Tabla_Sala[[#This Row],[Hora de Salida]]-Tabla_Sala[[#This Row],[Hora de Llegada]])</f>
        <v>5.1388888889050577E-2</v>
      </c>
      <c r="I587" s="16">
        <f>SUMIFS(Tabla_cocina[minutos preparacion],Tabla_cocina[Numero de Orden],Tabla_Sala[[#This Row],[Número de Orden]])</f>
        <v>6.5972222222222224E-2</v>
      </c>
      <c r="J587" s="16">
        <f>IF(Tabla_Sala[[#This Row],[Tiempo de Permanencia]]-Tabla_Sala[[#This Row],[Tiempo Preparacion]] &gt; 0, Tabla_Sala[[#This Row],[Tiempo de Permanencia]]-Tabla_Sala[[#This Row],[Tiempo Preparacion]], 0)</f>
        <v>0</v>
      </c>
      <c r="K587" s="2" t="s">
        <v>109</v>
      </c>
      <c r="L587" s="2" t="s">
        <v>44</v>
      </c>
      <c r="M587" s="2" t="s">
        <v>47</v>
      </c>
      <c r="N587" s="5">
        <v>10.07</v>
      </c>
      <c r="O587" s="2" t="s">
        <v>48</v>
      </c>
      <c r="P587" s="7">
        <f>SUMIFS(Tabla_cocina[Ganancia Bruta],Tabla_cocina[Numero de Orden],Tabla_Sala[[#This Row],[Número de Orden]])</f>
        <v>128</v>
      </c>
      <c r="Q587" s="7">
        <f>Tabla_Sala[[#This Row],[Propina]]+Tabla_Sala[[#This Row],[Monto Total de la Cuenta]]</f>
        <v>138.07</v>
      </c>
      <c r="R587" t="str">
        <f t="shared" si="12"/>
        <v>Plato_15,  Plato_8,  Plato_4,  Plato_1</v>
      </c>
      <c r="S587" s="2" t="s">
        <v>66</v>
      </c>
      <c r="T587" s="2" t="s">
        <v>18</v>
      </c>
      <c r="U587" s="2" t="s">
        <v>62</v>
      </c>
      <c r="V587" s="2" t="s">
        <v>67</v>
      </c>
      <c r="W587" s="2" t="s">
        <v>71</v>
      </c>
      <c r="X587" t="str" cm="1">
        <f t="array" ref="X587">_xlfn.CONCAT(_xlfn._xlws.FILTER(Tabla_cocina[Nombre del Plato], Tabla_cocina[Numero de Orden]=Tabla_Sala[[#This Row],[Número de Orden]]), "")</f>
        <v>Plato_15Plato_8Plato_4Plato_1</v>
      </c>
      <c r="Y587" s="18" t="b">
        <f>IF(Tabla_Sala[[#This Row],[Tiempo de Degustacion]]&gt;0,TRUE,FALSE)</f>
        <v>0</v>
      </c>
    </row>
    <row r="588" spans="1:25" x14ac:dyDescent="0.3">
      <c r="A588" s="2">
        <v>586</v>
      </c>
      <c r="B588" s="2">
        <v>17</v>
      </c>
      <c r="C588" s="2" t="s">
        <v>569</v>
      </c>
      <c r="D588" s="4">
        <v>5</v>
      </c>
      <c r="E588" s="15">
        <f>Tabla_Sala[[#This Row],[Hora de Salida]]</f>
        <v>45022.163194444445</v>
      </c>
      <c r="F588" s="16">
        <v>45022.030555555553</v>
      </c>
      <c r="G588" s="16">
        <v>45022.163194444445</v>
      </c>
      <c r="H588" s="16">
        <f>IF(Tabla_Sala[[#This Row],[Estado de la Mesa]]="Ocupada",(Tabla_Sala[[#This Row],[Hora de Salida]]-Tabla_Sala[[#This Row],[Hora de Llegada]]) + 15/1440, Tabla_Sala[[#This Row],[Hora de Salida]]-Tabla_Sala[[#This Row],[Hora de Llegada]])</f>
        <v>0.14305555555862762</v>
      </c>
      <c r="I588" s="16">
        <f>SUMIFS(Tabla_cocina[minutos preparacion],Tabla_cocina[Numero de Orden],Tabla_Sala[[#This Row],[Número de Orden]])</f>
        <v>6.3888888888888884E-2</v>
      </c>
      <c r="J588" s="16">
        <f>IF(Tabla_Sala[[#This Row],[Tiempo de Permanencia]]-Tabla_Sala[[#This Row],[Tiempo Preparacion]] &gt; 0, Tabla_Sala[[#This Row],[Tiempo de Permanencia]]-Tabla_Sala[[#This Row],[Tiempo Preparacion]], 0)</f>
        <v>7.9166666669738733E-2</v>
      </c>
      <c r="K588" s="2" t="s">
        <v>109</v>
      </c>
      <c r="L588" s="2" t="s">
        <v>54</v>
      </c>
      <c r="M588" s="2" t="s">
        <v>45</v>
      </c>
      <c r="N588" s="5">
        <v>32.79</v>
      </c>
      <c r="O588" s="2" t="s">
        <v>55</v>
      </c>
      <c r="P588" s="7">
        <f>SUMIFS(Tabla_cocina[Ganancia Bruta],Tabla_cocina[Numero de Orden],Tabla_Sala[[#This Row],[Número de Orden]])</f>
        <v>171</v>
      </c>
      <c r="Q588" s="7">
        <f>Tabla_Sala[[#This Row],[Propina]]+Tabla_Sala[[#This Row],[Monto Total de la Cuenta]]</f>
        <v>203.79</v>
      </c>
      <c r="R588" t="str">
        <f t="shared" si="12"/>
        <v>Plato_11,  Plato_7</v>
      </c>
      <c r="S588" s="2" t="s">
        <v>56</v>
      </c>
      <c r="T588" s="2" t="s">
        <v>14</v>
      </c>
      <c r="U588" s="2" t="s">
        <v>59</v>
      </c>
      <c r="X588" t="str" cm="1">
        <f t="array" ref="X588">_xlfn.CONCAT(_xlfn._xlws.FILTER(Tabla_cocina[Nombre del Plato], Tabla_cocina[Numero de Orden]=Tabla_Sala[[#This Row],[Número de Orden]]), "")</f>
        <v>Plato_11Plato_7</v>
      </c>
      <c r="Y588" s="18" t="b">
        <f>IF(Tabla_Sala[[#This Row],[Tiempo de Degustacion]]&gt;0,TRUE,FALSE)</f>
        <v>1</v>
      </c>
    </row>
    <row r="589" spans="1:25" x14ac:dyDescent="0.3">
      <c r="A589" s="2">
        <v>587</v>
      </c>
      <c r="B589" s="2">
        <v>7</v>
      </c>
      <c r="C589" s="2" t="s">
        <v>570</v>
      </c>
      <c r="D589" s="4">
        <v>4</v>
      </c>
      <c r="E589" s="15">
        <f>Tabla_Sala[[#This Row],[Hora de Salida]]</f>
        <v>45022.195833333331</v>
      </c>
      <c r="F589" s="16">
        <v>45022.151388888888</v>
      </c>
      <c r="G589" s="16">
        <v>45022.195833333331</v>
      </c>
      <c r="H589" s="16">
        <f>IF(Tabla_Sala[[#This Row],[Estado de la Mesa]]="Ocupada",(Tabla_Sala[[#This Row],[Hora de Salida]]-Tabla_Sala[[#This Row],[Hora de Llegada]]) + 15/1440, Tabla_Sala[[#This Row],[Hora de Salida]]-Tabla_Sala[[#This Row],[Hora de Llegada]])</f>
        <v>5.4861111110464357E-2</v>
      </c>
      <c r="I589" s="16">
        <f>SUMIFS(Tabla_cocina[minutos preparacion],Tabla_cocina[Numero de Orden],Tabla_Sala[[#This Row],[Número de Orden]])</f>
        <v>2.9861111111111113E-2</v>
      </c>
      <c r="J589" s="16">
        <f>IF(Tabla_Sala[[#This Row],[Tiempo de Permanencia]]-Tabla_Sala[[#This Row],[Tiempo Preparacion]] &gt; 0, Tabla_Sala[[#This Row],[Tiempo de Permanencia]]-Tabla_Sala[[#This Row],[Tiempo Preparacion]], 0)</f>
        <v>2.4999999999353244E-2</v>
      </c>
      <c r="K589" s="2" t="s">
        <v>109</v>
      </c>
      <c r="L589" s="2" t="s">
        <v>44</v>
      </c>
      <c r="M589" s="2" t="s">
        <v>47</v>
      </c>
      <c r="N589" s="5">
        <v>35.03</v>
      </c>
      <c r="O589" s="2" t="s">
        <v>55</v>
      </c>
      <c r="P589" s="7">
        <f>SUMIFS(Tabla_cocina[Ganancia Bruta],Tabla_cocina[Numero de Orden],Tabla_Sala[[#This Row],[Número de Orden]])</f>
        <v>48</v>
      </c>
      <c r="Q589" s="7">
        <f>Tabla_Sala[[#This Row],[Propina]]+Tabla_Sala[[#This Row],[Monto Total de la Cuenta]]</f>
        <v>83.03</v>
      </c>
      <c r="R589" t="str">
        <f t="shared" si="12"/>
        <v>Plato_7</v>
      </c>
      <c r="S589" s="2" t="s">
        <v>61</v>
      </c>
      <c r="T589" s="2" t="s">
        <v>5</v>
      </c>
      <c r="U589" s="2"/>
      <c r="X589" t="str" cm="1">
        <f t="array" ref="X589">_xlfn.CONCAT(_xlfn._xlws.FILTER(Tabla_cocina[Nombre del Plato], Tabla_cocina[Numero de Orden]=Tabla_Sala[[#This Row],[Número de Orden]]), "")</f>
        <v>Plato_7</v>
      </c>
      <c r="Y589" s="18" t="b">
        <f>IF(Tabla_Sala[[#This Row],[Tiempo de Degustacion]]&gt;0,TRUE,FALSE)</f>
        <v>1</v>
      </c>
    </row>
    <row r="590" spans="1:25" x14ac:dyDescent="0.3">
      <c r="A590" s="2">
        <v>588</v>
      </c>
      <c r="B590" s="2">
        <v>15</v>
      </c>
      <c r="C590" s="2" t="s">
        <v>554</v>
      </c>
      <c r="D590" s="4">
        <v>2</v>
      </c>
      <c r="E590" s="15">
        <f>Tabla_Sala[[#This Row],[Hora de Salida]]</f>
        <v>45022.248611111114</v>
      </c>
      <c r="F590" s="16">
        <v>45022.097222222219</v>
      </c>
      <c r="G590" s="16">
        <v>45022.248611111114</v>
      </c>
      <c r="H590" s="16">
        <f>IF(Tabla_Sala[[#This Row],[Estado de la Mesa]]="Ocupada",(Tabla_Sala[[#This Row],[Hora de Salida]]-Tabla_Sala[[#This Row],[Hora de Llegada]]) + 15/1440, Tabla_Sala[[#This Row],[Hora de Salida]]-Tabla_Sala[[#This Row],[Hora de Llegada]])</f>
        <v>0.15138888889487134</v>
      </c>
      <c r="I590" s="16">
        <f>SUMIFS(Tabla_cocina[minutos preparacion],Tabla_cocina[Numero de Orden],Tabla_Sala[[#This Row],[Número de Orden]])</f>
        <v>2.5694444444444443E-2</v>
      </c>
      <c r="J590" s="16">
        <f>IF(Tabla_Sala[[#This Row],[Tiempo de Permanencia]]-Tabla_Sala[[#This Row],[Tiempo Preparacion]] &gt; 0, Tabla_Sala[[#This Row],[Tiempo de Permanencia]]-Tabla_Sala[[#This Row],[Tiempo Preparacion]], 0)</f>
        <v>0.12569444445042691</v>
      </c>
      <c r="K590" s="2" t="s">
        <v>109</v>
      </c>
      <c r="L590" s="2" t="s">
        <v>54</v>
      </c>
      <c r="M590" s="2" t="s">
        <v>45</v>
      </c>
      <c r="N590" s="5">
        <v>33.93</v>
      </c>
      <c r="O590" s="2" t="s">
        <v>48</v>
      </c>
      <c r="P590" s="7">
        <f>SUMIFS(Tabla_cocina[Ganancia Bruta],Tabla_cocina[Numero de Orden],Tabla_Sala[[#This Row],[Número de Orden]])</f>
        <v>101</v>
      </c>
      <c r="Q590" s="7">
        <f>Tabla_Sala[[#This Row],[Propina]]+Tabla_Sala[[#This Row],[Monto Total de la Cuenta]]</f>
        <v>134.93</v>
      </c>
      <c r="R590" t="str">
        <f t="shared" si="12"/>
        <v>Plato_10,  Plato_1</v>
      </c>
      <c r="S590" s="2" t="s">
        <v>52</v>
      </c>
      <c r="T590" s="2" t="s">
        <v>25</v>
      </c>
      <c r="U590" s="2" t="s">
        <v>71</v>
      </c>
      <c r="X590" t="str" cm="1">
        <f t="array" ref="X590">_xlfn.CONCAT(_xlfn._xlws.FILTER(Tabla_cocina[Nombre del Plato], Tabla_cocina[Numero de Orden]=Tabla_Sala[[#This Row],[Número de Orden]]), "")</f>
        <v>Plato_10Plato_1</v>
      </c>
      <c r="Y590" s="18" t="b">
        <f>IF(Tabla_Sala[[#This Row],[Tiempo de Degustacion]]&gt;0,TRUE,FALSE)</f>
        <v>1</v>
      </c>
    </row>
    <row r="591" spans="1:25" x14ac:dyDescent="0.3">
      <c r="A591" s="2">
        <v>589</v>
      </c>
      <c r="B591" s="2">
        <v>10</v>
      </c>
      <c r="C591" s="2" t="s">
        <v>571</v>
      </c>
      <c r="D591" s="4">
        <v>4</v>
      </c>
      <c r="E591" s="15">
        <f>Tabla_Sala[[#This Row],[Hora de Salida]]</f>
        <v>45022.247916666667</v>
      </c>
      <c r="F591" s="16">
        <v>45022.134722222225</v>
      </c>
      <c r="G591" s="16">
        <v>45022.247916666667</v>
      </c>
      <c r="H591" s="16">
        <f>IF(Tabla_Sala[[#This Row],[Estado de la Mesa]]="Ocupada",(Tabla_Sala[[#This Row],[Hora de Salida]]-Tabla_Sala[[#This Row],[Hora de Llegada]]) + 15/1440, Tabla_Sala[[#This Row],[Hora de Salida]]-Tabla_Sala[[#This Row],[Hora de Llegada]])</f>
        <v>0.1131944444423425</v>
      </c>
      <c r="I591" s="16">
        <f>SUMIFS(Tabla_cocina[minutos preparacion],Tabla_cocina[Numero de Orden],Tabla_Sala[[#This Row],[Número de Orden]])</f>
        <v>8.3333333333333329E-2</v>
      </c>
      <c r="J591" s="16">
        <f>IF(Tabla_Sala[[#This Row],[Tiempo de Permanencia]]-Tabla_Sala[[#This Row],[Tiempo Preparacion]] &gt; 0, Tabla_Sala[[#This Row],[Tiempo de Permanencia]]-Tabla_Sala[[#This Row],[Tiempo Preparacion]], 0)</f>
        <v>2.9861111109009172E-2</v>
      </c>
      <c r="K591" s="2" t="s">
        <v>117</v>
      </c>
      <c r="L591" s="2" t="s">
        <v>40</v>
      </c>
      <c r="M591" s="2" t="s">
        <v>41</v>
      </c>
      <c r="N591" s="5">
        <v>28.96</v>
      </c>
      <c r="O591" s="2" t="s">
        <v>48</v>
      </c>
      <c r="P591" s="7">
        <f>SUMIFS(Tabla_cocina[Ganancia Bruta],Tabla_cocina[Numero de Orden],Tabla_Sala[[#This Row],[Número de Orden]])</f>
        <v>284</v>
      </c>
      <c r="Q591" s="7">
        <f>Tabla_Sala[[#This Row],[Propina]]+Tabla_Sala[[#This Row],[Monto Total de la Cuenta]]</f>
        <v>312.95999999999998</v>
      </c>
      <c r="R591" t="str">
        <f t="shared" si="12"/>
        <v>Plato_14,  Plato_18,  Plato_13,  Plato_15</v>
      </c>
      <c r="S591" s="2" t="s">
        <v>61</v>
      </c>
      <c r="T591" s="2" t="s">
        <v>22</v>
      </c>
      <c r="U591" s="2" t="s">
        <v>74</v>
      </c>
      <c r="V591" s="2" t="s">
        <v>65</v>
      </c>
      <c r="W591" s="2" t="s">
        <v>73</v>
      </c>
      <c r="X591" t="str" cm="1">
        <f t="array" ref="X591">_xlfn.CONCAT(_xlfn._xlws.FILTER(Tabla_cocina[Nombre del Plato], Tabla_cocina[Numero de Orden]=Tabla_Sala[[#This Row],[Número de Orden]]), "")</f>
        <v>Plato_14Plato_18Plato_13Plato_15</v>
      </c>
      <c r="Y591" s="18" t="b">
        <f>IF(Tabla_Sala[[#This Row],[Tiempo de Degustacion]]&gt;0,TRUE,FALSE)</f>
        <v>1</v>
      </c>
    </row>
    <row r="592" spans="1:25" x14ac:dyDescent="0.3">
      <c r="A592" s="2">
        <v>590</v>
      </c>
      <c r="B592" s="2">
        <v>3</v>
      </c>
      <c r="C592" s="2" t="s">
        <v>314</v>
      </c>
      <c r="D592" s="4">
        <v>6</v>
      </c>
      <c r="E592" s="15">
        <f>Tabla_Sala[[#This Row],[Hora de Salida]]</f>
        <v>45022.185416666667</v>
      </c>
      <c r="F592" s="16">
        <v>45022.114583333336</v>
      </c>
      <c r="G592" s="16">
        <v>45022.185416666667</v>
      </c>
      <c r="H592" s="16">
        <f>IF(Tabla_Sala[[#This Row],[Estado de la Mesa]]="Ocupada",(Tabla_Sala[[#This Row],[Hora de Salida]]-Tabla_Sala[[#This Row],[Hora de Llegada]]) + 15/1440, Tabla_Sala[[#This Row],[Hora de Salida]]-Tabla_Sala[[#This Row],[Hora de Llegada]])</f>
        <v>8.1249999998059749E-2</v>
      </c>
      <c r="I592" s="16">
        <f>SUMIFS(Tabla_cocina[minutos preparacion],Tabla_cocina[Numero de Orden],Tabla_Sala[[#This Row],[Número de Orden]])</f>
        <v>4.4444444444444446E-2</v>
      </c>
      <c r="J592" s="16">
        <f>IF(Tabla_Sala[[#This Row],[Tiempo de Permanencia]]-Tabla_Sala[[#This Row],[Tiempo Preparacion]] &gt; 0, Tabla_Sala[[#This Row],[Tiempo de Permanencia]]-Tabla_Sala[[#This Row],[Tiempo Preparacion]], 0)</f>
        <v>3.6805555553615303E-2</v>
      </c>
      <c r="K592" s="2" t="s">
        <v>113</v>
      </c>
      <c r="L592" s="2" t="s">
        <v>44</v>
      </c>
      <c r="M592" s="2" t="s">
        <v>47</v>
      </c>
      <c r="N592" s="5">
        <v>40.94</v>
      </c>
      <c r="O592" s="2" t="s">
        <v>55</v>
      </c>
      <c r="P592" s="7">
        <f>SUMIFS(Tabla_cocina[Ganancia Bruta],Tabla_cocina[Numero de Orden],Tabla_Sala[[#This Row],[Número de Orden]])</f>
        <v>122</v>
      </c>
      <c r="Q592" s="7">
        <f>Tabla_Sala[[#This Row],[Propina]]+Tabla_Sala[[#This Row],[Monto Total de la Cuenta]]</f>
        <v>162.94</v>
      </c>
      <c r="R592" t="str">
        <f t="shared" si="12"/>
        <v>Plato_18,  Plato_3</v>
      </c>
      <c r="S592" s="2" t="s">
        <v>56</v>
      </c>
      <c r="T592" s="2" t="s">
        <v>20</v>
      </c>
      <c r="U592" s="2" t="s">
        <v>72</v>
      </c>
      <c r="X592" t="str" cm="1">
        <f t="array" ref="X592">_xlfn.CONCAT(_xlfn._xlws.FILTER(Tabla_cocina[Nombre del Plato], Tabla_cocina[Numero de Orden]=Tabla_Sala[[#This Row],[Número de Orden]]), "")</f>
        <v>Plato_18Plato_3</v>
      </c>
      <c r="Y592" s="18" t="b">
        <f>IF(Tabla_Sala[[#This Row],[Tiempo de Degustacion]]&gt;0,TRUE,FALSE)</f>
        <v>1</v>
      </c>
    </row>
    <row r="593" spans="1:25" x14ac:dyDescent="0.3">
      <c r="A593" s="2">
        <v>591</v>
      </c>
      <c r="B593" s="2">
        <v>11</v>
      </c>
      <c r="C593" s="2" t="s">
        <v>572</v>
      </c>
      <c r="D593" s="4">
        <v>6</v>
      </c>
      <c r="E593" s="15">
        <f>Tabla_Sala[[#This Row],[Hora de Salida]]</f>
        <v>45022.263194444444</v>
      </c>
      <c r="F593" s="16">
        <v>45022.155555555553</v>
      </c>
      <c r="G593" s="16">
        <v>45022.263194444444</v>
      </c>
      <c r="H593" s="16">
        <f>IF(Tabla_Sala[[#This Row],[Estado de la Mesa]]="Ocupada",(Tabla_Sala[[#This Row],[Hora de Salida]]-Tabla_Sala[[#This Row],[Hora de Llegada]]) + 15/1440, Tabla_Sala[[#This Row],[Hora de Salida]]-Tabla_Sala[[#This Row],[Hora de Llegada]])</f>
        <v>0.10763888889050577</v>
      </c>
      <c r="I593" s="16">
        <f>SUMIFS(Tabla_cocina[minutos preparacion],Tabla_cocina[Numero de Orden],Tabla_Sala[[#This Row],[Número de Orden]])</f>
        <v>3.5416666666666666E-2</v>
      </c>
      <c r="J593" s="16">
        <f>IF(Tabla_Sala[[#This Row],[Tiempo de Permanencia]]-Tabla_Sala[[#This Row],[Tiempo Preparacion]] &gt; 0, Tabla_Sala[[#This Row],[Tiempo de Permanencia]]-Tabla_Sala[[#This Row],[Tiempo Preparacion]], 0)</f>
        <v>7.2222222223839103E-2</v>
      </c>
      <c r="K593" s="2" t="s">
        <v>109</v>
      </c>
      <c r="L593" s="2" t="s">
        <v>44</v>
      </c>
      <c r="M593" s="2" t="s">
        <v>47</v>
      </c>
      <c r="N593" s="5">
        <v>44.33</v>
      </c>
      <c r="O593" s="2" t="s">
        <v>48</v>
      </c>
      <c r="P593" s="7">
        <f>SUMIFS(Tabla_cocina[Ganancia Bruta],Tabla_cocina[Numero de Orden],Tabla_Sala[[#This Row],[Número de Orden]])</f>
        <v>120</v>
      </c>
      <c r="Q593" s="7">
        <f>Tabla_Sala[[#This Row],[Propina]]+Tabla_Sala[[#This Row],[Monto Total de la Cuenta]]</f>
        <v>164.32999999999998</v>
      </c>
      <c r="R593" t="str">
        <f t="shared" si="12"/>
        <v>Plato_20</v>
      </c>
      <c r="S593" s="2" t="s">
        <v>58</v>
      </c>
      <c r="T593" s="2" t="s">
        <v>11</v>
      </c>
      <c r="U593" s="2"/>
      <c r="X593" t="str" cm="1">
        <f t="array" ref="X593">_xlfn.CONCAT(_xlfn._xlws.FILTER(Tabla_cocina[Nombre del Plato], Tabla_cocina[Numero de Orden]=Tabla_Sala[[#This Row],[Número de Orden]]), "")</f>
        <v>Plato_20</v>
      </c>
      <c r="Y593" s="18" t="b">
        <f>IF(Tabla_Sala[[#This Row],[Tiempo de Degustacion]]&gt;0,TRUE,FALSE)</f>
        <v>1</v>
      </c>
    </row>
    <row r="594" spans="1:25" x14ac:dyDescent="0.3">
      <c r="A594" s="2">
        <v>592</v>
      </c>
      <c r="B594" s="2">
        <v>5</v>
      </c>
      <c r="C594" s="2" t="s">
        <v>573</v>
      </c>
      <c r="D594" s="4">
        <v>1</v>
      </c>
      <c r="E594" s="15">
        <f>Tabla_Sala[[#This Row],[Hora de Salida]]</f>
        <v>45022.111111111109</v>
      </c>
      <c r="F594" s="16">
        <v>45022.033333333333</v>
      </c>
      <c r="G594" s="16">
        <v>45022.111111111109</v>
      </c>
      <c r="H594" s="16">
        <f>IF(Tabla_Sala[[#This Row],[Estado de la Mesa]]="Ocupada",(Tabla_Sala[[#This Row],[Hora de Salida]]-Tabla_Sala[[#This Row],[Hora de Llegada]]) + 15/1440, Tabla_Sala[[#This Row],[Hora de Salida]]-Tabla_Sala[[#This Row],[Hora de Llegada]])</f>
        <v>7.7777777776645962E-2</v>
      </c>
      <c r="I594" s="16">
        <f>SUMIFS(Tabla_cocina[minutos preparacion],Tabla_cocina[Numero de Orden],Tabla_Sala[[#This Row],[Número de Orden]])</f>
        <v>7.013888888888889E-2</v>
      </c>
      <c r="J594" s="16">
        <f>IF(Tabla_Sala[[#This Row],[Tiempo de Permanencia]]-Tabla_Sala[[#This Row],[Tiempo Preparacion]] &gt; 0, Tabla_Sala[[#This Row],[Tiempo de Permanencia]]-Tabla_Sala[[#This Row],[Tiempo Preparacion]], 0)</f>
        <v>7.6388888877570726E-3</v>
      </c>
      <c r="K594" s="2" t="s">
        <v>113</v>
      </c>
      <c r="L594" s="2" t="s">
        <v>40</v>
      </c>
      <c r="M594" s="2" t="s">
        <v>47</v>
      </c>
      <c r="N594" s="5">
        <v>35.67</v>
      </c>
      <c r="O594" s="2" t="s">
        <v>42</v>
      </c>
      <c r="P594" s="7">
        <f>SUMIFS(Tabla_cocina[Ganancia Bruta],Tabla_cocina[Numero de Orden],Tabla_Sala[[#This Row],[Número de Orden]])</f>
        <v>94</v>
      </c>
      <c r="Q594" s="7">
        <f>Tabla_Sala[[#This Row],[Propina]]+Tabla_Sala[[#This Row],[Monto Total de la Cuenta]]</f>
        <v>129.67000000000002</v>
      </c>
      <c r="R594" t="str">
        <f t="shared" si="12"/>
        <v>Plato_5,  Plato_1</v>
      </c>
      <c r="S594" s="2" t="s">
        <v>66</v>
      </c>
      <c r="T594" s="2" t="s">
        <v>19</v>
      </c>
      <c r="U594" s="2" t="s">
        <v>71</v>
      </c>
      <c r="X594" t="str" cm="1">
        <f t="array" ref="X594">_xlfn.CONCAT(_xlfn._xlws.FILTER(Tabla_cocina[Nombre del Plato], Tabla_cocina[Numero de Orden]=Tabla_Sala[[#This Row],[Número de Orden]]), "")</f>
        <v>Plato_5Plato_1</v>
      </c>
      <c r="Y594" s="18" t="b">
        <f>IF(Tabla_Sala[[#This Row],[Tiempo de Degustacion]]&gt;0,TRUE,FALSE)</f>
        <v>1</v>
      </c>
    </row>
    <row r="595" spans="1:25" x14ac:dyDescent="0.3">
      <c r="A595" s="2">
        <v>593</v>
      </c>
      <c r="B595" s="2">
        <v>17</v>
      </c>
      <c r="C595" s="2" t="s">
        <v>574</v>
      </c>
      <c r="D595" s="4">
        <v>5</v>
      </c>
      <c r="E595" s="15">
        <f>Tabla_Sala[[#This Row],[Hora de Salida]]</f>
        <v>45022.095138888886</v>
      </c>
      <c r="F595" s="16">
        <v>45022.017361111109</v>
      </c>
      <c r="G595" s="16">
        <v>45022.095138888886</v>
      </c>
      <c r="H595" s="16">
        <f>IF(Tabla_Sala[[#This Row],[Estado de la Mesa]]="Ocupada",(Tabla_Sala[[#This Row],[Hora de Salida]]-Tabla_Sala[[#This Row],[Hora de Llegada]]) + 15/1440, Tabla_Sala[[#This Row],[Hora de Salida]]-Tabla_Sala[[#This Row],[Hora de Llegada]])</f>
        <v>7.7777777776645962E-2</v>
      </c>
      <c r="I595" s="16">
        <f>SUMIFS(Tabla_cocina[minutos preparacion],Tabla_cocina[Numero de Orden],Tabla_Sala[[#This Row],[Número de Orden]])</f>
        <v>3.3333333333333333E-2</v>
      </c>
      <c r="J595" s="16">
        <f>IF(Tabla_Sala[[#This Row],[Tiempo de Permanencia]]-Tabla_Sala[[#This Row],[Tiempo Preparacion]] &gt; 0, Tabla_Sala[[#This Row],[Tiempo de Permanencia]]-Tabla_Sala[[#This Row],[Tiempo Preparacion]], 0)</f>
        <v>4.4444444443312629E-2</v>
      </c>
      <c r="K595" s="2" t="s">
        <v>117</v>
      </c>
      <c r="L595" s="2" t="s">
        <v>40</v>
      </c>
      <c r="M595" s="2" t="s">
        <v>41</v>
      </c>
      <c r="N595" s="5">
        <v>48.8</v>
      </c>
      <c r="O595" s="2" t="s">
        <v>42</v>
      </c>
      <c r="P595" s="7">
        <f>SUMIFS(Tabla_cocina[Ganancia Bruta],Tabla_cocina[Numero de Orden],Tabla_Sala[[#This Row],[Número de Orden]])</f>
        <v>209</v>
      </c>
      <c r="Q595" s="7">
        <f>Tabla_Sala[[#This Row],[Propina]]+Tabla_Sala[[#This Row],[Monto Total de la Cuenta]]</f>
        <v>257.8</v>
      </c>
      <c r="R595" t="str">
        <f t="shared" si="12"/>
        <v>Plato_20,  Plato_17,  Plato_11,  Plato_19</v>
      </c>
      <c r="S595" s="2" t="s">
        <v>43</v>
      </c>
      <c r="T595" s="2" t="s">
        <v>11</v>
      </c>
      <c r="U595" s="2" t="s">
        <v>50</v>
      </c>
      <c r="V595" s="2" t="s">
        <v>63</v>
      </c>
      <c r="W595" s="2" t="s">
        <v>51</v>
      </c>
      <c r="X595" t="str" cm="1">
        <f t="array" ref="X595">_xlfn.CONCAT(_xlfn._xlws.FILTER(Tabla_cocina[Nombre del Plato], Tabla_cocina[Numero de Orden]=Tabla_Sala[[#This Row],[Número de Orden]]), "")</f>
        <v>Plato_20Plato_17Plato_11Plato_19</v>
      </c>
      <c r="Y595" s="18" t="b">
        <f>IF(Tabla_Sala[[#This Row],[Tiempo de Degustacion]]&gt;0,TRUE,FALSE)</f>
        <v>1</v>
      </c>
    </row>
    <row r="596" spans="1:25" x14ac:dyDescent="0.3">
      <c r="A596" s="2">
        <v>594</v>
      </c>
      <c r="B596" s="2">
        <v>17</v>
      </c>
      <c r="C596" s="2" t="s">
        <v>575</v>
      </c>
      <c r="D596" s="4">
        <v>1</v>
      </c>
      <c r="E596" s="15">
        <f>Tabla_Sala[[#This Row],[Hora de Salida]]</f>
        <v>45022.200694444444</v>
      </c>
      <c r="F596" s="16">
        <v>45022.138888888891</v>
      </c>
      <c r="G596" s="16">
        <v>45022.200694444444</v>
      </c>
      <c r="H596" s="16">
        <f>IF(Tabla_Sala[[#This Row],[Estado de la Mesa]]="Ocupada",(Tabla_Sala[[#This Row],[Hora de Salida]]-Tabla_Sala[[#This Row],[Hora de Llegada]]) + 15/1440, Tabla_Sala[[#This Row],[Hora de Salida]]-Tabla_Sala[[#This Row],[Hora de Llegada]])</f>
        <v>6.1805555553291924E-2</v>
      </c>
      <c r="I596" s="16">
        <f>SUMIFS(Tabla_cocina[minutos preparacion],Tabla_cocina[Numero de Orden],Tabla_Sala[[#This Row],[Número de Orden]])</f>
        <v>6.805555555555555E-2</v>
      </c>
      <c r="J596" s="16">
        <f>IF(Tabla_Sala[[#This Row],[Tiempo de Permanencia]]-Tabla_Sala[[#This Row],[Tiempo Preparacion]] &gt; 0, Tabla_Sala[[#This Row],[Tiempo de Permanencia]]-Tabla_Sala[[#This Row],[Tiempo Preparacion]], 0)</f>
        <v>0</v>
      </c>
      <c r="K596" s="2" t="s">
        <v>109</v>
      </c>
      <c r="L596" s="2" t="s">
        <v>40</v>
      </c>
      <c r="M596" s="2" t="s">
        <v>41</v>
      </c>
      <c r="N596" s="5">
        <v>46.01</v>
      </c>
      <c r="O596" s="2" t="s">
        <v>48</v>
      </c>
      <c r="P596" s="7">
        <f>SUMIFS(Tabla_cocina[Ganancia Bruta],Tabla_cocina[Numero de Orden],Tabla_Sala[[#This Row],[Número de Orden]])</f>
        <v>139</v>
      </c>
      <c r="Q596" s="7">
        <f>Tabla_Sala[[#This Row],[Propina]]+Tabla_Sala[[#This Row],[Monto Total de la Cuenta]]</f>
        <v>185.01</v>
      </c>
      <c r="R596" t="str">
        <f t="shared" si="12"/>
        <v>Plato_11,  Plato_5,  Plato_3</v>
      </c>
      <c r="S596" s="2" t="s">
        <v>58</v>
      </c>
      <c r="T596" s="2" t="s">
        <v>14</v>
      </c>
      <c r="U596" s="2" t="s">
        <v>78</v>
      </c>
      <c r="V596" s="2" t="s">
        <v>72</v>
      </c>
      <c r="X596" t="str" cm="1">
        <f t="array" ref="X596">_xlfn.CONCAT(_xlfn._xlws.FILTER(Tabla_cocina[Nombre del Plato], Tabla_cocina[Numero de Orden]=Tabla_Sala[[#This Row],[Número de Orden]]), "")</f>
        <v>Plato_11Plato_5Plato_3</v>
      </c>
      <c r="Y596" s="18" t="b">
        <f>IF(Tabla_Sala[[#This Row],[Tiempo de Degustacion]]&gt;0,TRUE,FALSE)</f>
        <v>0</v>
      </c>
    </row>
    <row r="597" spans="1:25" x14ac:dyDescent="0.3">
      <c r="A597" s="2">
        <v>595</v>
      </c>
      <c r="B597" s="2">
        <v>9</v>
      </c>
      <c r="C597" s="2" t="s">
        <v>131</v>
      </c>
      <c r="D597" s="4">
        <v>5</v>
      </c>
      <c r="E597" s="15">
        <f>Tabla_Sala[[#This Row],[Hora de Salida]]</f>
        <v>45022.227083333331</v>
      </c>
      <c r="F597" s="16">
        <v>45022.127083333333</v>
      </c>
      <c r="G597" s="16">
        <v>45022.227083333331</v>
      </c>
      <c r="H597" s="16">
        <f>IF(Tabla_Sala[[#This Row],[Estado de la Mesa]]="Ocupada",(Tabla_Sala[[#This Row],[Hora de Salida]]-Tabla_Sala[[#This Row],[Hora de Llegada]]) + 15/1440, Tabla_Sala[[#This Row],[Hora de Salida]]-Tabla_Sala[[#This Row],[Hora de Llegada]])</f>
        <v>0.11041666666521148</v>
      </c>
      <c r="I597" s="16">
        <f>SUMIFS(Tabla_cocina[minutos preparacion],Tabla_cocina[Numero de Orden],Tabla_Sala[[#This Row],[Número de Orden]])</f>
        <v>3.4027777777777775E-2</v>
      </c>
      <c r="J597" s="16">
        <f>IF(Tabla_Sala[[#This Row],[Tiempo de Permanencia]]-Tabla_Sala[[#This Row],[Tiempo Preparacion]] &gt; 0, Tabla_Sala[[#This Row],[Tiempo de Permanencia]]-Tabla_Sala[[#This Row],[Tiempo Preparacion]], 0)</f>
        <v>7.6388888887433698E-2</v>
      </c>
      <c r="K597" s="2" t="s">
        <v>113</v>
      </c>
      <c r="L597" s="2" t="s">
        <v>40</v>
      </c>
      <c r="M597" s="2" t="s">
        <v>47</v>
      </c>
      <c r="N597" s="5">
        <v>40.33</v>
      </c>
      <c r="O597" s="2" t="s">
        <v>55</v>
      </c>
      <c r="P597" s="7">
        <f>SUMIFS(Tabla_cocina[Ganancia Bruta],Tabla_cocina[Numero de Orden],Tabla_Sala[[#This Row],[Número de Orden]])</f>
        <v>72</v>
      </c>
      <c r="Q597" s="7">
        <f>Tabla_Sala[[#This Row],[Propina]]+Tabla_Sala[[#This Row],[Monto Total de la Cuenta]]</f>
        <v>112.33</v>
      </c>
      <c r="R597" t="str">
        <f t="shared" si="12"/>
        <v>Plato_13,  Plato_2</v>
      </c>
      <c r="S597" s="2" t="s">
        <v>52</v>
      </c>
      <c r="T597" s="2" t="s">
        <v>23</v>
      </c>
      <c r="U597" s="2" t="s">
        <v>79</v>
      </c>
      <c r="X597" t="str" cm="1">
        <f t="array" ref="X597">_xlfn.CONCAT(_xlfn._xlws.FILTER(Tabla_cocina[Nombre del Plato], Tabla_cocina[Numero de Orden]=Tabla_Sala[[#This Row],[Número de Orden]]), "")</f>
        <v>Plato_13Plato_2</v>
      </c>
      <c r="Y597" s="18" t="b">
        <f>IF(Tabla_Sala[[#This Row],[Tiempo de Degustacion]]&gt;0,TRUE,FALSE)</f>
        <v>1</v>
      </c>
    </row>
    <row r="598" spans="1:25" x14ac:dyDescent="0.3">
      <c r="A598" s="2">
        <v>596</v>
      </c>
      <c r="B598" s="2">
        <v>18</v>
      </c>
      <c r="C598" s="2" t="s">
        <v>576</v>
      </c>
      <c r="D598" s="4">
        <v>2</v>
      </c>
      <c r="E598" s="15">
        <f>Tabla_Sala[[#This Row],[Hora de Salida]]</f>
        <v>45022.152083333334</v>
      </c>
      <c r="F598" s="16">
        <v>45022.056250000001</v>
      </c>
      <c r="G598" s="16">
        <v>45022.152083333334</v>
      </c>
      <c r="H598" s="16">
        <f>IF(Tabla_Sala[[#This Row],[Estado de la Mesa]]="Ocupada",(Tabla_Sala[[#This Row],[Hora de Salida]]-Tabla_Sala[[#This Row],[Hora de Llegada]]) + 15/1440, Tabla_Sala[[#This Row],[Hora de Salida]]-Tabla_Sala[[#This Row],[Hora de Llegada]])</f>
        <v>0.10624999999951494</v>
      </c>
      <c r="I598" s="16">
        <f>SUMIFS(Tabla_cocina[minutos preparacion],Tabla_cocina[Numero de Orden],Tabla_Sala[[#This Row],[Número de Orden]])</f>
        <v>0.10972222222222223</v>
      </c>
      <c r="J598" s="16">
        <f>IF(Tabla_Sala[[#This Row],[Tiempo de Permanencia]]-Tabla_Sala[[#This Row],[Tiempo Preparacion]] &gt; 0, Tabla_Sala[[#This Row],[Tiempo de Permanencia]]-Tabla_Sala[[#This Row],[Tiempo Preparacion]], 0)</f>
        <v>0</v>
      </c>
      <c r="K598" s="2" t="s">
        <v>113</v>
      </c>
      <c r="L598" s="2" t="s">
        <v>40</v>
      </c>
      <c r="M598" s="2" t="s">
        <v>41</v>
      </c>
      <c r="N598" s="5">
        <v>23.7</v>
      </c>
      <c r="O598" s="2" t="s">
        <v>55</v>
      </c>
      <c r="P598" s="7">
        <f>SUMIFS(Tabla_cocina[Ganancia Bruta],Tabla_cocina[Numero de Orden],Tabla_Sala[[#This Row],[Número de Orden]])</f>
        <v>240</v>
      </c>
      <c r="Q598" s="7">
        <f>Tabla_Sala[[#This Row],[Propina]]+Tabla_Sala[[#This Row],[Monto Total de la Cuenta]]</f>
        <v>263.7</v>
      </c>
      <c r="R598" t="str">
        <f t="shared" si="12"/>
        <v>Plato_14,  Plato_7,  Plato_15,  Plato_1</v>
      </c>
      <c r="S598" s="2" t="s">
        <v>66</v>
      </c>
      <c r="T598" s="2" t="s">
        <v>22</v>
      </c>
      <c r="U598" s="2" t="s">
        <v>59</v>
      </c>
      <c r="V598" s="2" t="s">
        <v>73</v>
      </c>
      <c r="W598" s="2" t="s">
        <v>71</v>
      </c>
      <c r="X598" t="str" cm="1">
        <f t="array" ref="X598">_xlfn.CONCAT(_xlfn._xlws.FILTER(Tabla_cocina[Nombre del Plato], Tabla_cocina[Numero de Orden]=Tabla_Sala[[#This Row],[Número de Orden]]), "")</f>
        <v>Plato_14Plato_7Plato_15Plato_1</v>
      </c>
      <c r="Y598" s="18" t="b">
        <f>IF(Tabla_Sala[[#This Row],[Tiempo de Degustacion]]&gt;0,TRUE,FALSE)</f>
        <v>0</v>
      </c>
    </row>
    <row r="599" spans="1:25" x14ac:dyDescent="0.3">
      <c r="A599" s="2">
        <v>597</v>
      </c>
      <c r="B599" s="2">
        <v>16</v>
      </c>
      <c r="C599" s="2" t="s">
        <v>518</v>
      </c>
      <c r="D599" s="4">
        <v>1</v>
      </c>
      <c r="E599" s="15">
        <f>Tabla_Sala[[#This Row],[Hora de Salida]]</f>
        <v>45022.160416666666</v>
      </c>
      <c r="F599" s="16">
        <v>45022.035416666666</v>
      </c>
      <c r="G599" s="16">
        <v>45022.160416666666</v>
      </c>
      <c r="H599" s="16">
        <f>IF(Tabla_Sala[[#This Row],[Estado de la Mesa]]="Ocupada",(Tabla_Sala[[#This Row],[Hora de Salida]]-Tabla_Sala[[#This Row],[Hora de Llegada]]) + 15/1440, Tabla_Sala[[#This Row],[Hora de Salida]]-Tabla_Sala[[#This Row],[Hora de Llegada]])</f>
        <v>0.13541666666666666</v>
      </c>
      <c r="I599" s="16">
        <f>SUMIFS(Tabla_cocina[minutos preparacion],Tabla_cocina[Numero de Orden],Tabla_Sala[[#This Row],[Número de Orden]])</f>
        <v>9.7916666666666666E-2</v>
      </c>
      <c r="J599" s="16">
        <f>IF(Tabla_Sala[[#This Row],[Tiempo de Permanencia]]-Tabla_Sala[[#This Row],[Tiempo Preparacion]] &gt; 0, Tabla_Sala[[#This Row],[Tiempo de Permanencia]]-Tabla_Sala[[#This Row],[Tiempo Preparacion]], 0)</f>
        <v>3.7499999999999992E-2</v>
      </c>
      <c r="K599" s="2" t="s">
        <v>111</v>
      </c>
      <c r="L599" s="2" t="s">
        <v>40</v>
      </c>
      <c r="M599" s="2" t="s">
        <v>47</v>
      </c>
      <c r="N599" s="5">
        <v>45.46</v>
      </c>
      <c r="O599" s="2" t="s">
        <v>55</v>
      </c>
      <c r="P599" s="7">
        <f>SUMIFS(Tabla_cocina[Ganancia Bruta],Tabla_cocina[Numero de Orden],Tabla_Sala[[#This Row],[Número de Orden]])</f>
        <v>150</v>
      </c>
      <c r="Q599" s="7">
        <f>Tabla_Sala[[#This Row],[Propina]]+Tabla_Sala[[#This Row],[Monto Total de la Cuenta]]</f>
        <v>195.46</v>
      </c>
      <c r="R599" t="str">
        <f t="shared" si="12"/>
        <v>Plato_16,  Plato_4,  Plato_20,  Plato_7</v>
      </c>
      <c r="S599" s="2" t="s">
        <v>58</v>
      </c>
      <c r="T599" s="2" t="s">
        <v>15</v>
      </c>
      <c r="U599" s="2" t="s">
        <v>67</v>
      </c>
      <c r="V599" s="2" t="s">
        <v>68</v>
      </c>
      <c r="W599" s="2" t="s">
        <v>59</v>
      </c>
      <c r="X599" t="str" cm="1">
        <f t="array" ref="X599">_xlfn.CONCAT(_xlfn._xlws.FILTER(Tabla_cocina[Nombre del Plato], Tabla_cocina[Numero de Orden]=Tabla_Sala[[#This Row],[Número de Orden]]), "")</f>
        <v>Plato_16Plato_4Plato_20Plato_7</v>
      </c>
      <c r="Y599" s="18" t="b">
        <f>IF(Tabla_Sala[[#This Row],[Tiempo de Degustacion]]&gt;0,TRUE,FALSE)</f>
        <v>1</v>
      </c>
    </row>
    <row r="600" spans="1:25" x14ac:dyDescent="0.3">
      <c r="A600" s="2">
        <v>598</v>
      </c>
      <c r="B600" s="2">
        <v>9</v>
      </c>
      <c r="C600" s="2" t="s">
        <v>577</v>
      </c>
      <c r="D600" s="4">
        <v>6</v>
      </c>
      <c r="E600" s="15">
        <f>Tabla_Sala[[#This Row],[Hora de Salida]]</f>
        <v>45022.290972222225</v>
      </c>
      <c r="F600" s="16">
        <v>45022.136111111111</v>
      </c>
      <c r="G600" s="16">
        <v>45022.290972222225</v>
      </c>
      <c r="H600" s="16">
        <f>IF(Tabla_Sala[[#This Row],[Estado de la Mesa]]="Ocupada",(Tabla_Sala[[#This Row],[Hora de Salida]]-Tabla_Sala[[#This Row],[Hora de Llegada]]) + 15/1440, Tabla_Sala[[#This Row],[Hora de Salida]]-Tabla_Sala[[#This Row],[Hora de Llegada]])</f>
        <v>0.15486111111385981</v>
      </c>
      <c r="I600" s="16">
        <f>SUMIFS(Tabla_cocina[minutos preparacion],Tabla_cocina[Numero de Orden],Tabla_Sala[[#This Row],[Número de Orden]])</f>
        <v>5.6249999999999994E-2</v>
      </c>
      <c r="J600" s="16">
        <f>IF(Tabla_Sala[[#This Row],[Tiempo de Permanencia]]-Tabla_Sala[[#This Row],[Tiempo Preparacion]] &gt; 0, Tabla_Sala[[#This Row],[Tiempo de Permanencia]]-Tabla_Sala[[#This Row],[Tiempo Preparacion]], 0)</f>
        <v>9.8611111113859812E-2</v>
      </c>
      <c r="K600" s="2" t="s">
        <v>115</v>
      </c>
      <c r="L600" s="2" t="s">
        <v>40</v>
      </c>
      <c r="M600" s="2" t="s">
        <v>47</v>
      </c>
      <c r="N600" s="5">
        <v>11.31</v>
      </c>
      <c r="O600" s="2" t="s">
        <v>42</v>
      </c>
      <c r="P600" s="7">
        <f>SUMIFS(Tabla_cocina[Ganancia Bruta],Tabla_cocina[Numero de Orden],Tabla_Sala[[#This Row],[Número de Orden]])</f>
        <v>209</v>
      </c>
      <c r="Q600" s="7">
        <f>Tabla_Sala[[#This Row],[Propina]]+Tabla_Sala[[#This Row],[Monto Total de la Cuenta]]</f>
        <v>220.31</v>
      </c>
      <c r="R600" t="str">
        <f t="shared" si="12"/>
        <v>Plato_10,  Plato_15,  Plato_17</v>
      </c>
      <c r="S600" s="2" t="s">
        <v>43</v>
      </c>
      <c r="T600" s="2" t="s">
        <v>25</v>
      </c>
      <c r="U600" s="2" t="s">
        <v>73</v>
      </c>
      <c r="V600" s="2" t="s">
        <v>50</v>
      </c>
      <c r="X600" t="str" cm="1">
        <f t="array" ref="X600">_xlfn.CONCAT(_xlfn._xlws.FILTER(Tabla_cocina[Nombre del Plato], Tabla_cocina[Numero de Orden]=Tabla_Sala[[#This Row],[Número de Orden]]), "")</f>
        <v>Plato_10Plato_15Plato_17</v>
      </c>
      <c r="Y600" s="18" t="b">
        <f>IF(Tabla_Sala[[#This Row],[Tiempo de Degustacion]]&gt;0,TRUE,FALSE)</f>
        <v>1</v>
      </c>
    </row>
    <row r="601" spans="1:25" x14ac:dyDescent="0.3">
      <c r="A601" s="2">
        <v>599</v>
      </c>
      <c r="B601" s="2">
        <v>11</v>
      </c>
      <c r="C601" s="2" t="s">
        <v>578</v>
      </c>
      <c r="D601" s="4">
        <v>3</v>
      </c>
      <c r="E601" s="15">
        <f>Tabla_Sala[[#This Row],[Hora de Salida]]</f>
        <v>45022.181250000001</v>
      </c>
      <c r="F601" s="16">
        <v>45022.023611111108</v>
      </c>
      <c r="G601" s="16">
        <v>45022.181250000001</v>
      </c>
      <c r="H601" s="16">
        <f>IF(Tabla_Sala[[#This Row],[Estado de la Mesa]]="Ocupada",(Tabla_Sala[[#This Row],[Hora de Salida]]-Tabla_Sala[[#This Row],[Hora de Llegada]]) + 15/1440, Tabla_Sala[[#This Row],[Hora de Salida]]-Tabla_Sala[[#This Row],[Hora de Llegada]])</f>
        <v>0.15763888889341615</v>
      </c>
      <c r="I601" s="16">
        <f>SUMIFS(Tabla_cocina[minutos preparacion],Tabla_cocina[Numero de Orden],Tabla_Sala[[#This Row],[Número de Orden]])</f>
        <v>7.4999999999999997E-2</v>
      </c>
      <c r="J601" s="16">
        <f>IF(Tabla_Sala[[#This Row],[Tiempo de Permanencia]]-Tabla_Sala[[#This Row],[Tiempo Preparacion]] &gt; 0, Tabla_Sala[[#This Row],[Tiempo de Permanencia]]-Tabla_Sala[[#This Row],[Tiempo Preparacion]], 0)</f>
        <v>8.2638888893416154E-2</v>
      </c>
      <c r="K601" s="2" t="s">
        <v>113</v>
      </c>
      <c r="L601" s="2" t="s">
        <v>40</v>
      </c>
      <c r="M601" s="2" t="s">
        <v>47</v>
      </c>
      <c r="N601" s="5">
        <v>30.97</v>
      </c>
      <c r="O601" s="2" t="s">
        <v>48</v>
      </c>
      <c r="P601" s="7">
        <f>SUMIFS(Tabla_cocina[Ganancia Bruta],Tabla_cocina[Numero de Orden],Tabla_Sala[[#This Row],[Número de Orden]])</f>
        <v>169</v>
      </c>
      <c r="Q601" s="7">
        <f>Tabla_Sala[[#This Row],[Propina]]+Tabla_Sala[[#This Row],[Monto Total de la Cuenta]]</f>
        <v>199.97</v>
      </c>
      <c r="R601" t="str">
        <f t="shared" si="12"/>
        <v>Plato_18,  Plato_17,  Plato_8</v>
      </c>
      <c r="S601" s="2" t="s">
        <v>52</v>
      </c>
      <c r="T601" s="2" t="s">
        <v>20</v>
      </c>
      <c r="U601" s="2" t="s">
        <v>50</v>
      </c>
      <c r="V601" s="2" t="s">
        <v>62</v>
      </c>
      <c r="X601" t="str" cm="1">
        <f t="array" ref="X601">_xlfn.CONCAT(_xlfn._xlws.FILTER(Tabla_cocina[Nombre del Plato], Tabla_cocina[Numero de Orden]=Tabla_Sala[[#This Row],[Número de Orden]]), "")</f>
        <v>Plato_18Plato_17Plato_8</v>
      </c>
      <c r="Y601" s="18" t="b">
        <f>IF(Tabla_Sala[[#This Row],[Tiempo de Degustacion]]&gt;0,TRUE,FALSE)</f>
        <v>1</v>
      </c>
    </row>
    <row r="602" spans="1:25" x14ac:dyDescent="0.3">
      <c r="A602" s="2">
        <v>600</v>
      </c>
      <c r="B602" s="2">
        <v>14</v>
      </c>
      <c r="C602" s="2" t="s">
        <v>579</v>
      </c>
      <c r="D602" s="4">
        <v>4</v>
      </c>
      <c r="E602" s="15">
        <f>Tabla_Sala[[#This Row],[Hora de Salida]]</f>
        <v>45022.209027777775</v>
      </c>
      <c r="F602" s="16">
        <v>45022.165277777778</v>
      </c>
      <c r="G602" s="16">
        <v>45022.209027777775</v>
      </c>
      <c r="H602" s="16">
        <f>IF(Tabla_Sala[[#This Row],[Estado de la Mesa]]="Ocupada",(Tabla_Sala[[#This Row],[Hora de Salida]]-Tabla_Sala[[#This Row],[Hora de Llegada]]) + 15/1440, Tabla_Sala[[#This Row],[Hora de Salida]]-Tabla_Sala[[#This Row],[Hora de Llegada]])</f>
        <v>5.4166666663756281E-2</v>
      </c>
      <c r="I602" s="16">
        <f>SUMIFS(Tabla_cocina[minutos preparacion],Tabla_cocina[Numero de Orden],Tabla_Sala[[#This Row],[Número de Orden]])</f>
        <v>4.5138888888888888E-2</v>
      </c>
      <c r="J602" s="16">
        <f>IF(Tabla_Sala[[#This Row],[Tiempo de Permanencia]]-Tabla_Sala[[#This Row],[Tiempo Preparacion]] &gt; 0, Tabla_Sala[[#This Row],[Tiempo de Permanencia]]-Tabla_Sala[[#This Row],[Tiempo Preparacion]], 0)</f>
        <v>9.0277777748673932E-3</v>
      </c>
      <c r="K602" s="2" t="s">
        <v>109</v>
      </c>
      <c r="L602" s="2" t="s">
        <v>40</v>
      </c>
      <c r="M602" s="2" t="s">
        <v>41</v>
      </c>
      <c r="N602" s="5">
        <v>41.35</v>
      </c>
      <c r="O602" s="2" t="s">
        <v>55</v>
      </c>
      <c r="P602" s="7">
        <f>SUMIFS(Tabla_cocina[Ganancia Bruta],Tabla_cocina[Numero de Orden],Tabla_Sala[[#This Row],[Número de Orden]])</f>
        <v>144</v>
      </c>
      <c r="Q602" s="7">
        <f>Tabla_Sala[[#This Row],[Propina]]+Tabla_Sala[[#This Row],[Monto Total de la Cuenta]]</f>
        <v>185.35</v>
      </c>
      <c r="R602" t="str">
        <f t="shared" si="12"/>
        <v>Plato_16,  Plato_2</v>
      </c>
      <c r="S602" s="2" t="s">
        <v>70</v>
      </c>
      <c r="T602" s="2" t="s">
        <v>15</v>
      </c>
      <c r="U602" s="2" t="s">
        <v>79</v>
      </c>
      <c r="X602" t="str" cm="1">
        <f t="array" ref="X602">_xlfn.CONCAT(_xlfn._xlws.FILTER(Tabla_cocina[Nombre del Plato], Tabla_cocina[Numero de Orden]=Tabla_Sala[[#This Row],[Número de Orden]]), "")</f>
        <v>Plato_16Plato_2</v>
      </c>
      <c r="Y602" s="18" t="b">
        <f>IF(Tabla_Sala[[#This Row],[Tiempo de Degustacion]]&gt;0,TRUE,FALSE)</f>
        <v>1</v>
      </c>
    </row>
    <row r="603" spans="1:25" x14ac:dyDescent="0.3">
      <c r="A603" s="2">
        <v>601</v>
      </c>
      <c r="B603" s="2">
        <v>13</v>
      </c>
      <c r="C603" s="2" t="s">
        <v>134</v>
      </c>
      <c r="D603" s="4">
        <v>1</v>
      </c>
      <c r="E603" s="15">
        <f>Tabla_Sala[[#This Row],[Hora de Salida]]</f>
        <v>45022.260416666664</v>
      </c>
      <c r="F603" s="16">
        <v>45022.113194444442</v>
      </c>
      <c r="G603" s="16">
        <v>45022.260416666664</v>
      </c>
      <c r="H603" s="16">
        <f>IF(Tabla_Sala[[#This Row],[Estado de la Mesa]]="Ocupada",(Tabla_Sala[[#This Row],[Hora de Salida]]-Tabla_Sala[[#This Row],[Hora de Llegada]]) + 15/1440, Tabla_Sala[[#This Row],[Hora de Salida]]-Tabla_Sala[[#This Row],[Hora de Llegada]])</f>
        <v>0.14722222222189885</v>
      </c>
      <c r="I603" s="16">
        <f>SUMIFS(Tabla_cocina[minutos preparacion],Tabla_cocina[Numero de Orden],Tabla_Sala[[#This Row],[Número de Orden]])</f>
        <v>7.9861111111111119E-2</v>
      </c>
      <c r="J603" s="16">
        <f>IF(Tabla_Sala[[#This Row],[Tiempo de Permanencia]]-Tabla_Sala[[#This Row],[Tiempo Preparacion]] &gt; 0, Tabla_Sala[[#This Row],[Tiempo de Permanencia]]-Tabla_Sala[[#This Row],[Tiempo Preparacion]], 0)</f>
        <v>6.7361111110787728E-2</v>
      </c>
      <c r="K603" s="2" t="s">
        <v>117</v>
      </c>
      <c r="L603" s="2" t="s">
        <v>54</v>
      </c>
      <c r="M603" s="2" t="s">
        <v>47</v>
      </c>
      <c r="N603" s="5">
        <v>16.809999999999999</v>
      </c>
      <c r="O603" s="2" t="s">
        <v>48</v>
      </c>
      <c r="P603" s="7">
        <f>SUMIFS(Tabla_cocina[Ganancia Bruta],Tabla_cocina[Numero de Orden],Tabla_Sala[[#This Row],[Número de Orden]])</f>
        <v>292</v>
      </c>
      <c r="Q603" s="7">
        <f>Tabla_Sala[[#This Row],[Propina]]+Tabla_Sala[[#This Row],[Monto Total de la Cuenta]]</f>
        <v>308.81</v>
      </c>
      <c r="R603" t="str">
        <f t="shared" si="12"/>
        <v>Plato_20,  Plato_16,  Plato_14,  Plato_8</v>
      </c>
      <c r="S603" s="2" t="s">
        <v>53</v>
      </c>
      <c r="T603" s="2" t="s">
        <v>11</v>
      </c>
      <c r="U603" s="2" t="s">
        <v>57</v>
      </c>
      <c r="V603" s="2" t="s">
        <v>64</v>
      </c>
      <c r="W603" s="2" t="s">
        <v>62</v>
      </c>
      <c r="X603" t="str" cm="1">
        <f t="array" ref="X603">_xlfn.CONCAT(_xlfn._xlws.FILTER(Tabla_cocina[Nombre del Plato], Tabla_cocina[Numero de Orden]=Tabla_Sala[[#This Row],[Número de Orden]]), "")</f>
        <v>Plato_20Plato_16Plato_14Plato_8</v>
      </c>
      <c r="Y603" s="18" t="b">
        <f>IF(Tabla_Sala[[#This Row],[Tiempo de Degustacion]]&gt;0,TRUE,FALSE)</f>
        <v>1</v>
      </c>
    </row>
    <row r="604" spans="1:25" x14ac:dyDescent="0.3">
      <c r="A604" s="2">
        <v>602</v>
      </c>
      <c r="B604" s="2">
        <v>12</v>
      </c>
      <c r="C604" s="2" t="s">
        <v>580</v>
      </c>
      <c r="D604" s="4">
        <v>3</v>
      </c>
      <c r="E604" s="15">
        <f>Tabla_Sala[[#This Row],[Hora de Salida]]</f>
        <v>45022.291666666664</v>
      </c>
      <c r="F604" s="16">
        <v>45022.161111111112</v>
      </c>
      <c r="G604" s="16">
        <v>45022.291666666664</v>
      </c>
      <c r="H604" s="16">
        <f>IF(Tabla_Sala[[#This Row],[Estado de la Mesa]]="Ocupada",(Tabla_Sala[[#This Row],[Hora de Salida]]-Tabla_Sala[[#This Row],[Hora de Llegada]]) + 15/1440, Tabla_Sala[[#This Row],[Hora de Salida]]-Tabla_Sala[[#This Row],[Hora de Llegada]])</f>
        <v>0.13055555555183673</v>
      </c>
      <c r="I604" s="16">
        <f>SUMIFS(Tabla_cocina[minutos preparacion],Tabla_cocina[Numero de Orden],Tabla_Sala[[#This Row],[Número de Orden]])</f>
        <v>0.11249999999999999</v>
      </c>
      <c r="J604" s="16">
        <f>IF(Tabla_Sala[[#This Row],[Tiempo de Permanencia]]-Tabla_Sala[[#This Row],[Tiempo Preparacion]] &gt; 0, Tabla_Sala[[#This Row],[Tiempo de Permanencia]]-Tabla_Sala[[#This Row],[Tiempo Preparacion]], 0)</f>
        <v>1.8055555551836744E-2</v>
      </c>
      <c r="K604" s="2" t="s">
        <v>113</v>
      </c>
      <c r="L604" s="2" t="s">
        <v>40</v>
      </c>
      <c r="M604" s="2" t="s">
        <v>45</v>
      </c>
      <c r="N604" s="5">
        <v>16.5</v>
      </c>
      <c r="O604" s="2" t="s">
        <v>42</v>
      </c>
      <c r="P604" s="7">
        <f>SUMIFS(Tabla_cocina[Ganancia Bruta],Tabla_cocina[Numero de Orden],Tabla_Sala[[#This Row],[Número de Orden]])</f>
        <v>266</v>
      </c>
      <c r="Q604" s="7">
        <f>Tabla_Sala[[#This Row],[Propina]]+Tabla_Sala[[#This Row],[Monto Total de la Cuenta]]</f>
        <v>282.5</v>
      </c>
      <c r="R604" t="str">
        <f t="shared" si="12"/>
        <v>Plato_8,  Plato_5,  Plato_2,  Plato_20</v>
      </c>
      <c r="S604" s="2" t="s">
        <v>43</v>
      </c>
      <c r="T604" s="2" t="s">
        <v>17</v>
      </c>
      <c r="U604" s="2" t="s">
        <v>78</v>
      </c>
      <c r="V604" s="2" t="s">
        <v>79</v>
      </c>
      <c r="W604" s="2" t="s">
        <v>68</v>
      </c>
      <c r="X604" t="str" cm="1">
        <f t="array" ref="X604">_xlfn.CONCAT(_xlfn._xlws.FILTER(Tabla_cocina[Nombre del Plato], Tabla_cocina[Numero de Orden]=Tabla_Sala[[#This Row],[Número de Orden]]), "")</f>
        <v>Plato_8Plato_5Plato_2Plato_20</v>
      </c>
      <c r="Y604" s="18" t="b">
        <f>IF(Tabla_Sala[[#This Row],[Tiempo de Degustacion]]&gt;0,TRUE,FALSE)</f>
        <v>1</v>
      </c>
    </row>
    <row r="605" spans="1:25" x14ac:dyDescent="0.3">
      <c r="A605" s="2">
        <v>603</v>
      </c>
      <c r="B605" s="2">
        <v>19</v>
      </c>
      <c r="C605" s="2" t="s">
        <v>239</v>
      </c>
      <c r="D605" s="4">
        <v>6</v>
      </c>
      <c r="E605" s="15">
        <f>Tabla_Sala[[#This Row],[Hora de Salida]]</f>
        <v>45022.181250000001</v>
      </c>
      <c r="F605" s="16">
        <v>45022.035416666666</v>
      </c>
      <c r="G605" s="16">
        <v>45022.181250000001</v>
      </c>
      <c r="H605" s="16">
        <f>IF(Tabla_Sala[[#This Row],[Estado de la Mesa]]="Ocupada",(Tabla_Sala[[#This Row],[Hora de Salida]]-Tabla_Sala[[#This Row],[Hora de Llegada]]) + 15/1440, Tabla_Sala[[#This Row],[Hora de Salida]]-Tabla_Sala[[#This Row],[Hora de Llegada]])</f>
        <v>0.14583333333575865</v>
      </c>
      <c r="I605" s="16">
        <f>SUMIFS(Tabla_cocina[minutos preparacion],Tabla_cocina[Numero de Orden],Tabla_Sala[[#This Row],[Número de Orden]])</f>
        <v>1.1805555555555555E-2</v>
      </c>
      <c r="J605" s="16">
        <f>IF(Tabla_Sala[[#This Row],[Tiempo de Permanencia]]-Tabla_Sala[[#This Row],[Tiempo Preparacion]] &gt; 0, Tabla_Sala[[#This Row],[Tiempo de Permanencia]]-Tabla_Sala[[#This Row],[Tiempo Preparacion]], 0)</f>
        <v>0.13402777778020308</v>
      </c>
      <c r="K605" s="2" t="s">
        <v>111</v>
      </c>
      <c r="L605" s="2" t="s">
        <v>40</v>
      </c>
      <c r="M605" s="2" t="s">
        <v>47</v>
      </c>
      <c r="N605" s="5">
        <v>24.2</v>
      </c>
      <c r="O605" s="2" t="s">
        <v>48</v>
      </c>
      <c r="P605" s="7">
        <f>SUMIFS(Tabla_cocina[Ganancia Bruta],Tabla_cocina[Numero de Orden],Tabla_Sala[[#This Row],[Número de Orden]])</f>
        <v>62</v>
      </c>
      <c r="Q605" s="7">
        <f>Tabla_Sala[[#This Row],[Propina]]+Tabla_Sala[[#This Row],[Monto Total de la Cuenta]]</f>
        <v>86.2</v>
      </c>
      <c r="R605" t="str">
        <f t="shared" si="12"/>
        <v>Plato_17</v>
      </c>
      <c r="S605" s="2" t="s">
        <v>61</v>
      </c>
      <c r="T605" s="2" t="s">
        <v>9</v>
      </c>
      <c r="U605" s="2"/>
      <c r="X605" t="str" cm="1">
        <f t="array" ref="X605">_xlfn.CONCAT(_xlfn._xlws.FILTER(Tabla_cocina[Nombre del Plato], Tabla_cocina[Numero de Orden]=Tabla_Sala[[#This Row],[Número de Orden]]), "")</f>
        <v>Plato_17</v>
      </c>
      <c r="Y605" s="18" t="b">
        <f>IF(Tabla_Sala[[#This Row],[Tiempo de Degustacion]]&gt;0,TRUE,FALSE)</f>
        <v>1</v>
      </c>
    </row>
    <row r="606" spans="1:25" x14ac:dyDescent="0.3">
      <c r="A606" s="2">
        <v>604</v>
      </c>
      <c r="B606" s="2">
        <v>14</v>
      </c>
      <c r="C606" s="2" t="s">
        <v>316</v>
      </c>
      <c r="D606" s="4">
        <v>5</v>
      </c>
      <c r="E606" s="15">
        <f>Tabla_Sala[[#This Row],[Hora de Salida]]</f>
        <v>45022.219444444447</v>
      </c>
      <c r="F606" s="16">
        <v>45022.054166666669</v>
      </c>
      <c r="G606" s="16">
        <v>45022.219444444447</v>
      </c>
      <c r="H606" s="16">
        <f>IF(Tabla_Sala[[#This Row],[Estado de la Mesa]]="Ocupada",(Tabla_Sala[[#This Row],[Hora de Salida]]-Tabla_Sala[[#This Row],[Hora de Llegada]]) + 15/1440, Tabla_Sala[[#This Row],[Hora de Salida]]-Tabla_Sala[[#This Row],[Hora de Llegada]])</f>
        <v>0.17569444444476781</v>
      </c>
      <c r="I606" s="16">
        <f>SUMIFS(Tabla_cocina[minutos preparacion],Tabla_cocina[Numero de Orden],Tabla_Sala[[#This Row],[Número de Orden]])</f>
        <v>2.9166666666666667E-2</v>
      </c>
      <c r="J606" s="16">
        <f>IF(Tabla_Sala[[#This Row],[Tiempo de Permanencia]]-Tabla_Sala[[#This Row],[Tiempo Preparacion]] &gt; 0, Tabla_Sala[[#This Row],[Tiempo de Permanencia]]-Tabla_Sala[[#This Row],[Tiempo Preparacion]], 0)</f>
        <v>0.14652777777810114</v>
      </c>
      <c r="K606" s="2" t="s">
        <v>113</v>
      </c>
      <c r="L606" s="2" t="s">
        <v>40</v>
      </c>
      <c r="M606" s="2" t="s">
        <v>47</v>
      </c>
      <c r="N606" s="5">
        <v>42.6</v>
      </c>
      <c r="O606" s="2" t="s">
        <v>55</v>
      </c>
      <c r="P606" s="7">
        <f>SUMIFS(Tabla_cocina[Ganancia Bruta],Tabla_cocina[Numero de Orden],Tabla_Sala[[#This Row],[Número de Orden]])</f>
        <v>105</v>
      </c>
      <c r="Q606" s="7">
        <f>Tabla_Sala[[#This Row],[Propina]]+Tabla_Sala[[#This Row],[Monto Total de la Cuenta]]</f>
        <v>147.6</v>
      </c>
      <c r="R606" t="str">
        <f t="shared" si="12"/>
        <v>Plato_8</v>
      </c>
      <c r="S606" s="2" t="s">
        <v>66</v>
      </c>
      <c r="T606" s="2" t="s">
        <v>17</v>
      </c>
      <c r="U606" s="2"/>
      <c r="X606" t="str" cm="1">
        <f t="array" ref="X606">_xlfn.CONCAT(_xlfn._xlws.FILTER(Tabla_cocina[Nombre del Plato], Tabla_cocina[Numero de Orden]=Tabla_Sala[[#This Row],[Número de Orden]]), "")</f>
        <v>Plato_8</v>
      </c>
      <c r="Y606" s="18" t="b">
        <f>IF(Tabla_Sala[[#This Row],[Tiempo de Degustacion]]&gt;0,TRUE,FALSE)</f>
        <v>1</v>
      </c>
    </row>
    <row r="607" spans="1:25" x14ac:dyDescent="0.3">
      <c r="A607" s="2">
        <v>605</v>
      </c>
      <c r="B607" s="2">
        <v>19</v>
      </c>
      <c r="C607" s="2" t="s">
        <v>581</v>
      </c>
      <c r="D607" s="4">
        <v>2</v>
      </c>
      <c r="E607" s="15">
        <f>Tabla_Sala[[#This Row],[Hora de Salida]]</f>
        <v>45022.26666666667</v>
      </c>
      <c r="F607" s="16">
        <v>45022.117361111108</v>
      </c>
      <c r="G607" s="16">
        <v>45022.26666666667</v>
      </c>
      <c r="H607" s="16">
        <f>IF(Tabla_Sala[[#This Row],[Estado de la Mesa]]="Ocupada",(Tabla_Sala[[#This Row],[Hora de Salida]]-Tabla_Sala[[#This Row],[Hora de Llegada]]) + 15/1440, Tabla_Sala[[#This Row],[Hora de Salida]]-Tabla_Sala[[#This Row],[Hora de Llegada]])</f>
        <v>0.15972222222868973</v>
      </c>
      <c r="I607" s="16">
        <f>SUMIFS(Tabla_cocina[minutos preparacion],Tabla_cocina[Numero de Orden],Tabla_Sala[[#This Row],[Número de Orden]])</f>
        <v>0.12222222222222223</v>
      </c>
      <c r="J607" s="16">
        <f>IF(Tabla_Sala[[#This Row],[Tiempo de Permanencia]]-Tabla_Sala[[#This Row],[Tiempo Preparacion]] &gt; 0, Tabla_Sala[[#This Row],[Tiempo de Permanencia]]-Tabla_Sala[[#This Row],[Tiempo Preparacion]], 0)</f>
        <v>3.7500000006467499E-2</v>
      </c>
      <c r="K607" s="2" t="s">
        <v>109</v>
      </c>
      <c r="L607" s="2" t="s">
        <v>40</v>
      </c>
      <c r="M607" s="2" t="s">
        <v>45</v>
      </c>
      <c r="N607" s="5">
        <v>24.38</v>
      </c>
      <c r="O607" s="2" t="s">
        <v>55</v>
      </c>
      <c r="P607" s="7">
        <f>SUMIFS(Tabla_cocina[Ganancia Bruta],Tabla_cocina[Numero de Orden],Tabla_Sala[[#This Row],[Número de Orden]])</f>
        <v>220</v>
      </c>
      <c r="Q607" s="7">
        <f>Tabla_Sala[[#This Row],[Propina]]+Tabla_Sala[[#This Row],[Monto Total de la Cuenta]]</f>
        <v>244.38</v>
      </c>
      <c r="R607" t="str">
        <f t="shared" si="12"/>
        <v>Plato_3,  Plato_20,  Plato_8,  Plato_2</v>
      </c>
      <c r="S607" s="2" t="s">
        <v>61</v>
      </c>
      <c r="T607" s="2" t="s">
        <v>21</v>
      </c>
      <c r="U607" s="2" t="s">
        <v>68</v>
      </c>
      <c r="V607" s="2" t="s">
        <v>62</v>
      </c>
      <c r="W607" s="2" t="s">
        <v>79</v>
      </c>
      <c r="X607" t="str" cm="1">
        <f t="array" ref="X607">_xlfn.CONCAT(_xlfn._xlws.FILTER(Tabla_cocina[Nombre del Plato], Tabla_cocina[Numero de Orden]=Tabla_Sala[[#This Row],[Número de Orden]]), "")</f>
        <v>Plato_3Plato_20Plato_8Plato_2</v>
      </c>
      <c r="Y607" s="18" t="b">
        <f>IF(Tabla_Sala[[#This Row],[Tiempo de Degustacion]]&gt;0,TRUE,FALSE)</f>
        <v>1</v>
      </c>
    </row>
    <row r="608" spans="1:25" x14ac:dyDescent="0.3">
      <c r="A608" s="2">
        <v>606</v>
      </c>
      <c r="B608" s="2">
        <v>1</v>
      </c>
      <c r="C608" s="2" t="s">
        <v>510</v>
      </c>
      <c r="D608" s="4">
        <v>2</v>
      </c>
      <c r="E608" s="15">
        <f>Tabla_Sala[[#This Row],[Hora de Salida]]</f>
        <v>45022.254166666666</v>
      </c>
      <c r="F608" s="16">
        <v>45022.134722222225</v>
      </c>
      <c r="G608" s="16">
        <v>45022.254166666666</v>
      </c>
      <c r="H608" s="16">
        <f>IF(Tabla_Sala[[#This Row],[Estado de la Mesa]]="Ocupada",(Tabla_Sala[[#This Row],[Hora de Salida]]-Tabla_Sala[[#This Row],[Hora de Llegada]]) + 15/1440, Tabla_Sala[[#This Row],[Hora de Salida]]-Tabla_Sala[[#This Row],[Hora de Llegada]])</f>
        <v>0.12986111110755397</v>
      </c>
      <c r="I608" s="16">
        <f>SUMIFS(Tabla_cocina[minutos preparacion],Tabla_cocina[Numero de Orden],Tabla_Sala[[#This Row],[Número de Orden]])</f>
        <v>0.10069444444444445</v>
      </c>
      <c r="J608" s="16">
        <f>IF(Tabla_Sala[[#This Row],[Tiempo de Permanencia]]-Tabla_Sala[[#This Row],[Tiempo Preparacion]] &gt; 0, Tabla_Sala[[#This Row],[Tiempo de Permanencia]]-Tabla_Sala[[#This Row],[Tiempo Preparacion]], 0)</f>
        <v>2.9166666663109519E-2</v>
      </c>
      <c r="K608" s="2" t="s">
        <v>115</v>
      </c>
      <c r="L608" s="2" t="s">
        <v>40</v>
      </c>
      <c r="M608" s="2" t="s">
        <v>47</v>
      </c>
      <c r="N608" s="5">
        <v>31.58</v>
      </c>
      <c r="O608" s="2" t="s">
        <v>55</v>
      </c>
      <c r="P608" s="7">
        <f>SUMIFS(Tabla_cocina[Ganancia Bruta],Tabla_cocina[Numero de Orden],Tabla_Sala[[#This Row],[Número de Orden]])</f>
        <v>183</v>
      </c>
      <c r="Q608" s="7">
        <f>Tabla_Sala[[#This Row],[Propina]]+Tabla_Sala[[#This Row],[Monto Total de la Cuenta]]</f>
        <v>214.57999999999998</v>
      </c>
      <c r="R608" t="str">
        <f t="shared" si="12"/>
        <v>Plato_1,  Plato_6,  Plato_10</v>
      </c>
      <c r="S608" s="2" t="s">
        <v>56</v>
      </c>
      <c r="T608" s="2" t="s">
        <v>26</v>
      </c>
      <c r="U608" s="2" t="s">
        <v>77</v>
      </c>
      <c r="V608" s="2" t="s">
        <v>69</v>
      </c>
      <c r="X608" t="str" cm="1">
        <f t="array" ref="X608">_xlfn.CONCAT(_xlfn._xlws.FILTER(Tabla_cocina[Nombre del Plato], Tabla_cocina[Numero de Orden]=Tabla_Sala[[#This Row],[Número de Orden]]), "")</f>
        <v>Plato_1Plato_6Plato_10</v>
      </c>
      <c r="Y608" s="18" t="b">
        <f>IF(Tabla_Sala[[#This Row],[Tiempo de Degustacion]]&gt;0,TRUE,FALSE)</f>
        <v>1</v>
      </c>
    </row>
    <row r="609" spans="1:25" x14ac:dyDescent="0.3">
      <c r="A609" s="2">
        <v>607</v>
      </c>
      <c r="B609" s="2">
        <v>10</v>
      </c>
      <c r="C609" s="2" t="s">
        <v>141</v>
      </c>
      <c r="D609" s="4">
        <v>1</v>
      </c>
      <c r="E609" s="15">
        <f>Tabla_Sala[[#This Row],[Hora de Salida]]</f>
        <v>45022.145138888889</v>
      </c>
      <c r="F609" s="16">
        <v>45022.058333333334</v>
      </c>
      <c r="G609" s="16">
        <v>45022.145138888889</v>
      </c>
      <c r="H609" s="16">
        <f>IF(Tabla_Sala[[#This Row],[Estado de la Mesa]]="Ocupada",(Tabla_Sala[[#This Row],[Hora de Salida]]-Tabla_Sala[[#This Row],[Hora de Llegada]]) + 15/1440, Tabla_Sala[[#This Row],[Hora de Salida]]-Tabla_Sala[[#This Row],[Hora de Llegada]])</f>
        <v>9.7222222221413787E-2</v>
      </c>
      <c r="I609" s="16">
        <f>SUMIFS(Tabla_cocina[minutos preparacion],Tabla_cocina[Numero de Orden],Tabla_Sala[[#This Row],[Número de Orden]])</f>
        <v>4.7916666666666663E-2</v>
      </c>
      <c r="J609" s="16">
        <f>IF(Tabla_Sala[[#This Row],[Tiempo de Permanencia]]-Tabla_Sala[[#This Row],[Tiempo Preparacion]] &gt; 0, Tabla_Sala[[#This Row],[Tiempo de Permanencia]]-Tabla_Sala[[#This Row],[Tiempo Preparacion]], 0)</f>
        <v>4.9305555554747124E-2</v>
      </c>
      <c r="K609" s="2" t="s">
        <v>115</v>
      </c>
      <c r="L609" s="2" t="s">
        <v>40</v>
      </c>
      <c r="M609" s="2" t="s">
        <v>47</v>
      </c>
      <c r="N609" s="5">
        <v>28.9</v>
      </c>
      <c r="O609" s="2" t="s">
        <v>55</v>
      </c>
      <c r="P609" s="7">
        <f>SUMIFS(Tabla_cocina[Ganancia Bruta],Tabla_cocina[Numero de Orden],Tabla_Sala[[#This Row],[Número de Orden]])</f>
        <v>68</v>
      </c>
      <c r="Q609" s="7">
        <f>Tabla_Sala[[#This Row],[Propina]]+Tabla_Sala[[#This Row],[Monto Total de la Cuenta]]</f>
        <v>96.9</v>
      </c>
      <c r="R609" t="str">
        <f t="shared" si="12"/>
        <v>Plato_20,  Plato_16</v>
      </c>
      <c r="S609" s="2" t="s">
        <v>52</v>
      </c>
      <c r="T609" s="2" t="s">
        <v>11</v>
      </c>
      <c r="U609" s="2" t="s">
        <v>57</v>
      </c>
      <c r="X609" t="str" cm="1">
        <f t="array" ref="X609">_xlfn.CONCAT(_xlfn._xlws.FILTER(Tabla_cocina[Nombre del Plato], Tabla_cocina[Numero de Orden]=Tabla_Sala[[#This Row],[Número de Orden]]), "")</f>
        <v>Plato_20Plato_16</v>
      </c>
      <c r="Y609" s="18" t="b">
        <f>IF(Tabla_Sala[[#This Row],[Tiempo de Degustacion]]&gt;0,TRUE,FALSE)</f>
        <v>1</v>
      </c>
    </row>
    <row r="610" spans="1:25" x14ac:dyDescent="0.3">
      <c r="A610" s="2">
        <v>608</v>
      </c>
      <c r="B610" s="2">
        <v>7</v>
      </c>
      <c r="C610" s="2" t="s">
        <v>582</v>
      </c>
      <c r="D610" s="4">
        <v>6</v>
      </c>
      <c r="E610" s="15">
        <f>Tabla_Sala[[#This Row],[Hora de Salida]]</f>
        <v>45022.305555555555</v>
      </c>
      <c r="F610" s="16">
        <v>45022.165277777778</v>
      </c>
      <c r="G610" s="16">
        <v>45022.305555555555</v>
      </c>
      <c r="H610" s="16">
        <f>IF(Tabla_Sala[[#This Row],[Estado de la Mesa]]="Ocupada",(Tabla_Sala[[#This Row],[Hora de Salida]]-Tabla_Sala[[#This Row],[Hora de Llegada]]) + 15/1440, Tabla_Sala[[#This Row],[Hora de Salida]]-Tabla_Sala[[#This Row],[Hora de Llegada]])</f>
        <v>0.14027777777664596</v>
      </c>
      <c r="I610" s="16">
        <f>SUMIFS(Tabla_cocina[minutos preparacion],Tabla_cocina[Numero de Orden],Tabla_Sala[[#This Row],[Número de Orden]])</f>
        <v>3.125E-2</v>
      </c>
      <c r="J610" s="16">
        <f>IF(Tabla_Sala[[#This Row],[Tiempo de Permanencia]]-Tabla_Sala[[#This Row],[Tiempo Preparacion]] &gt; 0, Tabla_Sala[[#This Row],[Tiempo de Permanencia]]-Tabla_Sala[[#This Row],[Tiempo Preparacion]], 0)</f>
        <v>0.10902777777664596</v>
      </c>
      <c r="K610" s="2" t="s">
        <v>109</v>
      </c>
      <c r="L610" s="2" t="s">
        <v>40</v>
      </c>
      <c r="M610" s="2" t="s">
        <v>47</v>
      </c>
      <c r="N610" s="5">
        <v>36.549999999999997</v>
      </c>
      <c r="O610" s="2" t="s">
        <v>42</v>
      </c>
      <c r="P610" s="7">
        <f>SUMIFS(Tabla_cocina[Ganancia Bruta],Tabla_cocina[Numero de Orden],Tabla_Sala[[#This Row],[Número de Orden]])</f>
        <v>29</v>
      </c>
      <c r="Q610" s="7">
        <f>Tabla_Sala[[#This Row],[Propina]]+Tabla_Sala[[#This Row],[Monto Total de la Cuenta]]</f>
        <v>65.55</v>
      </c>
      <c r="R610" t="str">
        <f t="shared" si="12"/>
        <v>Plato_9</v>
      </c>
      <c r="S610" s="2" t="s">
        <v>43</v>
      </c>
      <c r="T610" s="2" t="s">
        <v>13</v>
      </c>
      <c r="U610" s="2"/>
      <c r="X610" t="str" cm="1">
        <f t="array" ref="X610">_xlfn.CONCAT(_xlfn._xlws.FILTER(Tabla_cocina[Nombre del Plato], Tabla_cocina[Numero de Orden]=Tabla_Sala[[#This Row],[Número de Orden]]), "")</f>
        <v>Plato_9</v>
      </c>
      <c r="Y610" s="18" t="b">
        <f>IF(Tabla_Sala[[#This Row],[Tiempo de Degustacion]]&gt;0,TRUE,FALSE)</f>
        <v>1</v>
      </c>
    </row>
    <row r="611" spans="1:25" x14ac:dyDescent="0.3">
      <c r="A611" s="2">
        <v>609</v>
      </c>
      <c r="B611" s="2">
        <v>1</v>
      </c>
      <c r="C611" s="2" t="s">
        <v>303</v>
      </c>
      <c r="D611" s="4">
        <v>4</v>
      </c>
      <c r="E611" s="15">
        <f>Tabla_Sala[[#This Row],[Hora de Salida]]</f>
        <v>45022.293055555558</v>
      </c>
      <c r="F611" s="16">
        <v>45022.140972222223</v>
      </c>
      <c r="G611" s="16">
        <v>45022.293055555558</v>
      </c>
      <c r="H611" s="16">
        <f>IF(Tabla_Sala[[#This Row],[Estado de la Mesa]]="Ocupada",(Tabla_Sala[[#This Row],[Hora de Salida]]-Tabla_Sala[[#This Row],[Hora de Llegada]]) + 15/1440, Tabla_Sala[[#This Row],[Hora de Salida]]-Tabla_Sala[[#This Row],[Hora de Llegada]])</f>
        <v>0.15208333333430346</v>
      </c>
      <c r="I611" s="16">
        <f>SUMIFS(Tabla_cocina[minutos preparacion],Tabla_cocina[Numero de Orden],Tabla_Sala[[#This Row],[Número de Orden]])</f>
        <v>1.8749999999999999E-2</v>
      </c>
      <c r="J611" s="16">
        <f>IF(Tabla_Sala[[#This Row],[Tiempo de Permanencia]]-Tabla_Sala[[#This Row],[Tiempo Preparacion]] &gt; 0, Tabla_Sala[[#This Row],[Tiempo de Permanencia]]-Tabla_Sala[[#This Row],[Tiempo Preparacion]], 0)</f>
        <v>0.13333333333430347</v>
      </c>
      <c r="K611" s="2" t="s">
        <v>111</v>
      </c>
      <c r="L611" s="2" t="s">
        <v>40</v>
      </c>
      <c r="M611" s="2" t="s">
        <v>47</v>
      </c>
      <c r="N611" s="5">
        <v>23.29</v>
      </c>
      <c r="O611" s="2" t="s">
        <v>42</v>
      </c>
      <c r="P611" s="7">
        <f>SUMIFS(Tabla_cocina[Ganancia Bruta],Tabla_cocina[Numero de Orden],Tabla_Sala[[#This Row],[Número de Orden]])</f>
        <v>32</v>
      </c>
      <c r="Q611" s="7">
        <f>Tabla_Sala[[#This Row],[Propina]]+Tabla_Sala[[#This Row],[Monto Total de la Cuenta]]</f>
        <v>55.29</v>
      </c>
      <c r="R611" t="str">
        <f t="shared" si="12"/>
        <v>Plato_15</v>
      </c>
      <c r="S611" s="2" t="s">
        <v>66</v>
      </c>
      <c r="T611" s="2" t="s">
        <v>18</v>
      </c>
      <c r="U611" s="2"/>
      <c r="X611" t="str" cm="1">
        <f t="array" ref="X611">_xlfn.CONCAT(_xlfn._xlws.FILTER(Tabla_cocina[Nombre del Plato], Tabla_cocina[Numero de Orden]=Tabla_Sala[[#This Row],[Número de Orden]]), "")</f>
        <v>Plato_15</v>
      </c>
      <c r="Y611" s="18" t="b">
        <f>IF(Tabla_Sala[[#This Row],[Tiempo de Degustacion]]&gt;0,TRUE,FALSE)</f>
        <v>1</v>
      </c>
    </row>
    <row r="612" spans="1:25" x14ac:dyDescent="0.3">
      <c r="A612" s="2">
        <v>610</v>
      </c>
      <c r="B612" s="2">
        <v>19</v>
      </c>
      <c r="C612" s="2" t="s">
        <v>127</v>
      </c>
      <c r="D612" s="4">
        <v>4</v>
      </c>
      <c r="E612" s="15">
        <f>Tabla_Sala[[#This Row],[Hora de Salida]]</f>
        <v>45022.174305555556</v>
      </c>
      <c r="F612" s="16">
        <v>45022.091666666667</v>
      </c>
      <c r="G612" s="16">
        <v>45022.174305555556</v>
      </c>
      <c r="H612" s="16">
        <f>IF(Tabla_Sala[[#This Row],[Estado de la Mesa]]="Ocupada",(Tabla_Sala[[#This Row],[Hora de Salida]]-Tabla_Sala[[#This Row],[Hora de Llegada]]) + 15/1440, Tabla_Sala[[#This Row],[Hora de Salida]]-Tabla_Sala[[#This Row],[Hora de Llegada]])</f>
        <v>9.3055555555717248E-2</v>
      </c>
      <c r="I612" s="16">
        <f>SUMIFS(Tabla_cocina[minutos preparacion],Tabla_cocina[Numero de Orden],Tabla_Sala[[#This Row],[Número de Orden]])</f>
        <v>3.2638888888888891E-2</v>
      </c>
      <c r="J612" s="16">
        <f>IF(Tabla_Sala[[#This Row],[Tiempo de Permanencia]]-Tabla_Sala[[#This Row],[Tiempo Preparacion]] &gt; 0, Tabla_Sala[[#This Row],[Tiempo de Permanencia]]-Tabla_Sala[[#This Row],[Tiempo Preparacion]], 0)</f>
        <v>6.0416666666828357E-2</v>
      </c>
      <c r="K612" s="2" t="s">
        <v>115</v>
      </c>
      <c r="L612" s="2" t="s">
        <v>54</v>
      </c>
      <c r="M612" s="2" t="s">
        <v>47</v>
      </c>
      <c r="N612" s="5">
        <v>37.9</v>
      </c>
      <c r="O612" s="2" t="s">
        <v>55</v>
      </c>
      <c r="P612" s="7">
        <f>SUMIFS(Tabla_cocina[Ganancia Bruta],Tabla_cocina[Numero de Orden],Tabla_Sala[[#This Row],[Número de Orden]])</f>
        <v>44</v>
      </c>
      <c r="Q612" s="7">
        <f>Tabla_Sala[[#This Row],[Propina]]+Tabla_Sala[[#This Row],[Monto Total de la Cuenta]]</f>
        <v>81.900000000000006</v>
      </c>
      <c r="R612" t="str">
        <f t="shared" si="12"/>
        <v>Plato_10,  Plato_4</v>
      </c>
      <c r="S612" s="2" t="s">
        <v>52</v>
      </c>
      <c r="T612" s="2" t="s">
        <v>25</v>
      </c>
      <c r="U612" s="2" t="s">
        <v>67</v>
      </c>
      <c r="X612" t="str" cm="1">
        <f t="array" ref="X612">_xlfn.CONCAT(_xlfn._xlws.FILTER(Tabla_cocina[Nombre del Plato], Tabla_cocina[Numero de Orden]=Tabla_Sala[[#This Row],[Número de Orden]]), "")</f>
        <v>Plato_10Plato_4</v>
      </c>
      <c r="Y612" s="18" t="b">
        <f>IF(Tabla_Sala[[#This Row],[Tiempo de Degustacion]]&gt;0,TRUE,FALSE)</f>
        <v>1</v>
      </c>
    </row>
    <row r="613" spans="1:25" x14ac:dyDescent="0.3">
      <c r="A613" s="2">
        <v>611</v>
      </c>
      <c r="B613" s="2">
        <v>13</v>
      </c>
      <c r="C613" s="2" t="s">
        <v>583</v>
      </c>
      <c r="D613" s="4">
        <v>1</v>
      </c>
      <c r="E613" s="15">
        <f>Tabla_Sala[[#This Row],[Hora de Salida]]</f>
        <v>45022.321527777778</v>
      </c>
      <c r="F613" s="16">
        <v>45022.163194444445</v>
      </c>
      <c r="G613" s="16">
        <v>45022.321527777778</v>
      </c>
      <c r="H613" s="16">
        <f>IF(Tabla_Sala[[#This Row],[Estado de la Mesa]]="Ocupada",(Tabla_Sala[[#This Row],[Hora de Salida]]-Tabla_Sala[[#This Row],[Hora de Llegada]]) + 15/1440, Tabla_Sala[[#This Row],[Hora de Salida]]-Tabla_Sala[[#This Row],[Hora de Llegada]])</f>
        <v>0.16874999999951493</v>
      </c>
      <c r="I613" s="16">
        <f>SUMIFS(Tabla_cocina[minutos preparacion],Tabla_cocina[Numero de Orden],Tabla_Sala[[#This Row],[Número de Orden]])</f>
        <v>5.7638888888888892E-2</v>
      </c>
      <c r="J613" s="16">
        <f>IF(Tabla_Sala[[#This Row],[Tiempo de Permanencia]]-Tabla_Sala[[#This Row],[Tiempo Preparacion]] &gt; 0, Tabla_Sala[[#This Row],[Tiempo de Permanencia]]-Tabla_Sala[[#This Row],[Tiempo Preparacion]], 0)</f>
        <v>0.11111111111062603</v>
      </c>
      <c r="K613" s="2" t="s">
        <v>111</v>
      </c>
      <c r="L613" s="2" t="s">
        <v>40</v>
      </c>
      <c r="M613" s="2" t="s">
        <v>47</v>
      </c>
      <c r="N613" s="5">
        <v>44.28</v>
      </c>
      <c r="O613" s="2" t="s">
        <v>55</v>
      </c>
      <c r="P613" s="7">
        <f>SUMIFS(Tabla_cocina[Ganancia Bruta],Tabla_cocina[Numero de Orden],Tabla_Sala[[#This Row],[Número de Orden]])</f>
        <v>78</v>
      </c>
      <c r="Q613" s="7">
        <f>Tabla_Sala[[#This Row],[Propina]]+Tabla_Sala[[#This Row],[Monto Total de la Cuenta]]</f>
        <v>122.28</v>
      </c>
      <c r="R613" t="str">
        <f t="shared" si="12"/>
        <v>Plato_13,  Plato_19</v>
      </c>
      <c r="S613" s="2" t="s">
        <v>49</v>
      </c>
      <c r="T613" s="2" t="s">
        <v>23</v>
      </c>
      <c r="U613" s="2" t="s">
        <v>51</v>
      </c>
      <c r="X613" t="str" cm="1">
        <f t="array" ref="X613">_xlfn.CONCAT(_xlfn._xlws.FILTER(Tabla_cocina[Nombre del Plato], Tabla_cocina[Numero de Orden]=Tabla_Sala[[#This Row],[Número de Orden]]), "")</f>
        <v>Plato_13Plato_19</v>
      </c>
      <c r="Y613" s="18" t="b">
        <f>IF(Tabla_Sala[[#This Row],[Tiempo de Degustacion]]&gt;0,TRUE,FALSE)</f>
        <v>1</v>
      </c>
    </row>
    <row r="614" spans="1:25" x14ac:dyDescent="0.3">
      <c r="A614" s="2">
        <v>612</v>
      </c>
      <c r="B614" s="2">
        <v>11</v>
      </c>
      <c r="C614" s="2" t="s">
        <v>584</v>
      </c>
      <c r="D614" s="4">
        <v>4</v>
      </c>
      <c r="E614" s="15">
        <f>Tabla_Sala[[#This Row],[Hora de Salida]]</f>
        <v>45022.208333333336</v>
      </c>
      <c r="F614" s="16">
        <v>45022.05</v>
      </c>
      <c r="G614" s="16">
        <v>45022.208333333336</v>
      </c>
      <c r="H614" s="16">
        <f>IF(Tabla_Sala[[#This Row],[Estado de la Mesa]]="Ocupada",(Tabla_Sala[[#This Row],[Hora de Salida]]-Tabla_Sala[[#This Row],[Hora de Llegada]]) + 15/1440, Tabla_Sala[[#This Row],[Hora de Salida]]-Tabla_Sala[[#This Row],[Hora de Llegada]])</f>
        <v>0.15833333333284827</v>
      </c>
      <c r="I614" s="16">
        <f>SUMIFS(Tabla_cocina[minutos preparacion],Tabla_cocina[Numero de Orden],Tabla_Sala[[#This Row],[Número de Orden]])</f>
        <v>8.958333333333332E-2</v>
      </c>
      <c r="J614" s="16">
        <f>IF(Tabla_Sala[[#This Row],[Tiempo de Permanencia]]-Tabla_Sala[[#This Row],[Tiempo Preparacion]] &gt; 0, Tabla_Sala[[#This Row],[Tiempo de Permanencia]]-Tabla_Sala[[#This Row],[Tiempo Preparacion]], 0)</f>
        <v>6.8749999999514949E-2</v>
      </c>
      <c r="K614" s="2" t="s">
        <v>115</v>
      </c>
      <c r="L614" s="2" t="s">
        <v>40</v>
      </c>
      <c r="M614" s="2" t="s">
        <v>47</v>
      </c>
      <c r="N614" s="5">
        <v>23.54</v>
      </c>
      <c r="O614" s="2" t="s">
        <v>42</v>
      </c>
      <c r="P614" s="7">
        <f>SUMIFS(Tabla_cocina[Ganancia Bruta],Tabla_cocina[Numero de Orden],Tabla_Sala[[#This Row],[Número de Orden]])</f>
        <v>231</v>
      </c>
      <c r="Q614" s="7">
        <f>Tabla_Sala[[#This Row],[Propina]]+Tabla_Sala[[#This Row],[Monto Total de la Cuenta]]</f>
        <v>254.54</v>
      </c>
      <c r="R614" t="str">
        <f t="shared" si="12"/>
        <v>Plato_6,  Plato_19,  Plato_16,  Plato_3</v>
      </c>
      <c r="S614" s="2" t="s">
        <v>52</v>
      </c>
      <c r="T614" s="2" t="s">
        <v>10</v>
      </c>
      <c r="U614" s="2" t="s">
        <v>51</v>
      </c>
      <c r="V614" s="2" t="s">
        <v>57</v>
      </c>
      <c r="W614" s="2" t="s">
        <v>72</v>
      </c>
      <c r="X614" t="str" cm="1">
        <f t="array" ref="X614">_xlfn.CONCAT(_xlfn._xlws.FILTER(Tabla_cocina[Nombre del Plato], Tabla_cocina[Numero de Orden]=Tabla_Sala[[#This Row],[Número de Orden]]), "")</f>
        <v>Plato_6Plato_19Plato_16Plato_3</v>
      </c>
      <c r="Y614" s="18" t="b">
        <f>IF(Tabla_Sala[[#This Row],[Tiempo de Degustacion]]&gt;0,TRUE,FALSE)</f>
        <v>1</v>
      </c>
    </row>
    <row r="615" spans="1:25" x14ac:dyDescent="0.3">
      <c r="A615" s="2">
        <v>613</v>
      </c>
      <c r="B615" s="2">
        <v>1</v>
      </c>
      <c r="C615" s="2" t="s">
        <v>154</v>
      </c>
      <c r="D615" s="4">
        <v>5</v>
      </c>
      <c r="E615" s="15">
        <f>Tabla_Sala[[#This Row],[Hora de Salida]]</f>
        <v>45022.149305555555</v>
      </c>
      <c r="F615" s="16">
        <v>45022.081250000003</v>
      </c>
      <c r="G615" s="16">
        <v>45022.149305555555</v>
      </c>
      <c r="H615" s="16">
        <f>IF(Tabla_Sala[[#This Row],[Estado de la Mesa]]="Ocupada",(Tabla_Sala[[#This Row],[Hora de Salida]]-Tabla_Sala[[#This Row],[Hora de Llegada]]) + 15/1440, Tabla_Sala[[#This Row],[Hora de Salida]]-Tabla_Sala[[#This Row],[Hora de Llegada]])</f>
        <v>6.8055555551836733E-2</v>
      </c>
      <c r="I615" s="16">
        <f>SUMIFS(Tabla_cocina[minutos preparacion],Tabla_cocina[Numero de Orden],Tabla_Sala[[#This Row],[Número de Orden]])</f>
        <v>0.10555555555555554</v>
      </c>
      <c r="J615" s="16">
        <f>IF(Tabla_Sala[[#This Row],[Tiempo de Permanencia]]-Tabla_Sala[[#This Row],[Tiempo Preparacion]] &gt; 0, Tabla_Sala[[#This Row],[Tiempo de Permanencia]]-Tabla_Sala[[#This Row],[Tiempo Preparacion]], 0)</f>
        <v>0</v>
      </c>
      <c r="K615" s="2" t="s">
        <v>113</v>
      </c>
      <c r="L615" s="2" t="s">
        <v>44</v>
      </c>
      <c r="M615" s="2" t="s">
        <v>45</v>
      </c>
      <c r="N615" s="5">
        <v>23.56</v>
      </c>
      <c r="O615" s="2" t="s">
        <v>42</v>
      </c>
      <c r="P615" s="7">
        <f>SUMIFS(Tabla_cocina[Ganancia Bruta],Tabla_cocina[Numero de Orden],Tabla_Sala[[#This Row],[Número de Orden]])</f>
        <v>285</v>
      </c>
      <c r="Q615" s="7">
        <f>Tabla_Sala[[#This Row],[Propina]]+Tabla_Sala[[#This Row],[Monto Total de la Cuenta]]</f>
        <v>308.56</v>
      </c>
      <c r="R615" t="str">
        <f t="shared" si="12"/>
        <v>Plato_12,  Plato_14,  Plato_4,  Plato_8</v>
      </c>
      <c r="S615" s="2" t="s">
        <v>43</v>
      </c>
      <c r="T615" s="2" t="s">
        <v>16</v>
      </c>
      <c r="U615" s="2" t="s">
        <v>64</v>
      </c>
      <c r="V615" s="2" t="s">
        <v>67</v>
      </c>
      <c r="W615" s="2" t="s">
        <v>62</v>
      </c>
      <c r="X615" t="str" cm="1">
        <f t="array" ref="X615">_xlfn.CONCAT(_xlfn._xlws.FILTER(Tabla_cocina[Nombre del Plato], Tabla_cocina[Numero de Orden]=Tabla_Sala[[#This Row],[Número de Orden]]), "")</f>
        <v>Plato_12Plato_14Plato_4Plato_8</v>
      </c>
      <c r="Y615" s="18" t="b">
        <f>IF(Tabla_Sala[[#This Row],[Tiempo de Degustacion]]&gt;0,TRUE,FALSE)</f>
        <v>0</v>
      </c>
    </row>
    <row r="616" spans="1:25" x14ac:dyDescent="0.3">
      <c r="A616" s="2">
        <v>614</v>
      </c>
      <c r="B616" s="2">
        <v>19</v>
      </c>
      <c r="C616" s="2" t="s">
        <v>402</v>
      </c>
      <c r="D616" s="4">
        <v>6</v>
      </c>
      <c r="E616" s="15">
        <f>Tabla_Sala[[#This Row],[Hora de Salida]]</f>
        <v>45022.192361111112</v>
      </c>
      <c r="F616" s="16">
        <v>45022.105555555558</v>
      </c>
      <c r="G616" s="16">
        <v>45022.192361111112</v>
      </c>
      <c r="H616" s="16">
        <f>IF(Tabla_Sala[[#This Row],[Estado de la Mesa]]="Ocupada",(Tabla_Sala[[#This Row],[Hora de Salida]]-Tabla_Sala[[#This Row],[Hora de Llegada]]) + 15/1440, Tabla_Sala[[#This Row],[Hora de Salida]]-Tabla_Sala[[#This Row],[Hora de Llegada]])</f>
        <v>8.6805555554747116E-2</v>
      </c>
      <c r="I616" s="16">
        <f>SUMIFS(Tabla_cocina[minutos preparacion],Tabla_cocina[Numero de Orden],Tabla_Sala[[#This Row],[Número de Orden]])</f>
        <v>3.4722222222222224E-2</v>
      </c>
      <c r="J616" s="16">
        <f>IF(Tabla_Sala[[#This Row],[Tiempo de Permanencia]]-Tabla_Sala[[#This Row],[Tiempo Preparacion]] &gt; 0, Tabla_Sala[[#This Row],[Tiempo de Permanencia]]-Tabla_Sala[[#This Row],[Tiempo Preparacion]], 0)</f>
        <v>5.2083333332524892E-2</v>
      </c>
      <c r="K616" s="2" t="s">
        <v>111</v>
      </c>
      <c r="L616" s="2" t="s">
        <v>44</v>
      </c>
      <c r="M616" s="2" t="s">
        <v>41</v>
      </c>
      <c r="N616" s="5">
        <v>26.48</v>
      </c>
      <c r="O616" s="2" t="s">
        <v>42</v>
      </c>
      <c r="P616" s="7">
        <f>SUMIFS(Tabla_cocina[Ganancia Bruta],Tabla_cocina[Numero de Orden],Tabla_Sala[[#This Row],[Número de Orden]])</f>
        <v>72</v>
      </c>
      <c r="Q616" s="7">
        <f>Tabla_Sala[[#This Row],[Propina]]+Tabla_Sala[[#This Row],[Monto Total de la Cuenta]]</f>
        <v>98.48</v>
      </c>
      <c r="R616" t="str">
        <f t="shared" si="12"/>
        <v>Plato_7</v>
      </c>
      <c r="S616" s="2" t="s">
        <v>56</v>
      </c>
      <c r="T616" s="2" t="s">
        <v>5</v>
      </c>
      <c r="U616" s="2"/>
      <c r="X616" t="str" cm="1">
        <f t="array" ref="X616">_xlfn.CONCAT(_xlfn._xlws.FILTER(Tabla_cocina[Nombre del Plato], Tabla_cocina[Numero de Orden]=Tabla_Sala[[#This Row],[Número de Orden]]), "")</f>
        <v>Plato_7</v>
      </c>
      <c r="Y616" s="18" t="b">
        <f>IF(Tabla_Sala[[#This Row],[Tiempo de Degustacion]]&gt;0,TRUE,FALSE)</f>
        <v>1</v>
      </c>
    </row>
    <row r="617" spans="1:25" x14ac:dyDescent="0.3">
      <c r="A617" s="2">
        <v>615</v>
      </c>
      <c r="B617" s="2">
        <v>7</v>
      </c>
      <c r="C617" s="2" t="s">
        <v>585</v>
      </c>
      <c r="D617" s="4">
        <v>1</v>
      </c>
      <c r="E617" s="15">
        <f>Tabla_Sala[[#This Row],[Hora de Salida]]</f>
        <v>45022.078472222223</v>
      </c>
      <c r="F617" s="16">
        <v>45022.031944444447</v>
      </c>
      <c r="G617" s="16">
        <v>45022.078472222223</v>
      </c>
      <c r="H617" s="16">
        <f>IF(Tabla_Sala[[#This Row],[Estado de la Mesa]]="Ocupada",(Tabla_Sala[[#This Row],[Hora de Salida]]-Tabla_Sala[[#This Row],[Hora de Llegada]]) + 15/1440, Tabla_Sala[[#This Row],[Hora de Salida]]-Tabla_Sala[[#This Row],[Hora de Llegada]])</f>
        <v>5.6944444443312627E-2</v>
      </c>
      <c r="I617" s="16">
        <f>SUMIFS(Tabla_cocina[minutos preparacion],Tabla_cocina[Numero de Orden],Tabla_Sala[[#This Row],[Número de Orden]])</f>
        <v>0.10833333333333334</v>
      </c>
      <c r="J617" s="16">
        <f>IF(Tabla_Sala[[#This Row],[Tiempo de Permanencia]]-Tabla_Sala[[#This Row],[Tiempo Preparacion]] &gt; 0, Tabla_Sala[[#This Row],[Tiempo de Permanencia]]-Tabla_Sala[[#This Row],[Tiempo Preparacion]], 0)</f>
        <v>0</v>
      </c>
      <c r="K617" s="2" t="s">
        <v>115</v>
      </c>
      <c r="L617" s="2" t="s">
        <v>54</v>
      </c>
      <c r="M617" s="2" t="s">
        <v>47</v>
      </c>
      <c r="N617" s="5">
        <v>18.420000000000002</v>
      </c>
      <c r="O617" s="2" t="s">
        <v>55</v>
      </c>
      <c r="P617" s="7">
        <f>SUMIFS(Tabla_cocina[Ganancia Bruta],Tabla_cocina[Numero de Orden],Tabla_Sala[[#This Row],[Número de Orden]])</f>
        <v>333</v>
      </c>
      <c r="Q617" s="7">
        <f>Tabla_Sala[[#This Row],[Propina]]+Tabla_Sala[[#This Row],[Monto Total de la Cuenta]]</f>
        <v>351.42</v>
      </c>
      <c r="R617" t="str">
        <f t="shared" si="12"/>
        <v>Plato_17,  Plato_14,  Plato_1,  Plato_15</v>
      </c>
      <c r="S617" s="2" t="s">
        <v>66</v>
      </c>
      <c r="T617" s="2" t="s">
        <v>9</v>
      </c>
      <c r="U617" s="2" t="s">
        <v>64</v>
      </c>
      <c r="V617" s="2" t="s">
        <v>71</v>
      </c>
      <c r="W617" s="2" t="s">
        <v>73</v>
      </c>
      <c r="X617" t="str" cm="1">
        <f t="array" ref="X617">_xlfn.CONCAT(_xlfn._xlws.FILTER(Tabla_cocina[Nombre del Plato], Tabla_cocina[Numero de Orden]=Tabla_Sala[[#This Row],[Número de Orden]]), "")</f>
        <v>Plato_17Plato_14Plato_1Plato_15</v>
      </c>
      <c r="Y617" s="18" t="b">
        <f>IF(Tabla_Sala[[#This Row],[Tiempo de Degustacion]]&gt;0,TRUE,FALSE)</f>
        <v>0</v>
      </c>
    </row>
    <row r="618" spans="1:25" x14ac:dyDescent="0.3">
      <c r="A618" s="2">
        <v>616</v>
      </c>
      <c r="B618" s="2">
        <v>4</v>
      </c>
      <c r="C618" s="2" t="s">
        <v>581</v>
      </c>
      <c r="D618" s="4">
        <v>4</v>
      </c>
      <c r="E618" s="15">
        <f>Tabla_Sala[[#This Row],[Hora de Salida]]</f>
        <v>45022.15</v>
      </c>
      <c r="F618" s="16">
        <v>45022.009722222225</v>
      </c>
      <c r="G618" s="16">
        <v>45022.15</v>
      </c>
      <c r="H618" s="16">
        <f>IF(Tabla_Sala[[#This Row],[Estado de la Mesa]]="Ocupada",(Tabla_Sala[[#This Row],[Hora de Salida]]-Tabla_Sala[[#This Row],[Hora de Llegada]]) + 15/1440, Tabla_Sala[[#This Row],[Hora de Salida]]-Tabla_Sala[[#This Row],[Hora de Llegada]])</f>
        <v>0.15069444444331262</v>
      </c>
      <c r="I618" s="16">
        <f>SUMIFS(Tabla_cocina[minutos preparacion],Tabla_cocina[Numero de Orden],Tabla_Sala[[#This Row],[Número de Orden]])</f>
        <v>3.2638888888888884E-2</v>
      </c>
      <c r="J618" s="16">
        <f>IF(Tabla_Sala[[#This Row],[Tiempo de Permanencia]]-Tabla_Sala[[#This Row],[Tiempo Preparacion]] &gt; 0, Tabla_Sala[[#This Row],[Tiempo de Permanencia]]-Tabla_Sala[[#This Row],[Tiempo Preparacion]], 0)</f>
        <v>0.11805555555442374</v>
      </c>
      <c r="K618" s="2" t="s">
        <v>115</v>
      </c>
      <c r="L618" s="2" t="s">
        <v>54</v>
      </c>
      <c r="M618" s="2" t="s">
        <v>47</v>
      </c>
      <c r="N618" s="5">
        <v>23.89</v>
      </c>
      <c r="O618" s="2" t="s">
        <v>55</v>
      </c>
      <c r="P618" s="7">
        <f>SUMIFS(Tabla_cocina[Ganancia Bruta],Tabla_cocina[Numero de Orden],Tabla_Sala[[#This Row],[Número de Orden]])</f>
        <v>132</v>
      </c>
      <c r="Q618" s="7">
        <f>Tabla_Sala[[#This Row],[Propina]]+Tabla_Sala[[#This Row],[Monto Total de la Cuenta]]</f>
        <v>155.88999999999999</v>
      </c>
      <c r="R618" t="str">
        <f t="shared" si="12"/>
        <v>Plato_7,  Plato_2</v>
      </c>
      <c r="S618" s="2" t="s">
        <v>56</v>
      </c>
      <c r="T618" s="2" t="s">
        <v>5</v>
      </c>
      <c r="U618" s="2" t="s">
        <v>79</v>
      </c>
      <c r="X618" t="str" cm="1">
        <f t="array" ref="X618">_xlfn.CONCAT(_xlfn._xlws.FILTER(Tabla_cocina[Nombre del Plato], Tabla_cocina[Numero de Orden]=Tabla_Sala[[#This Row],[Número de Orden]]), "")</f>
        <v>Plato_7Plato_2</v>
      </c>
      <c r="Y618" s="18" t="b">
        <f>IF(Tabla_Sala[[#This Row],[Tiempo de Degustacion]]&gt;0,TRUE,FALSE)</f>
        <v>1</v>
      </c>
    </row>
    <row r="619" spans="1:25" x14ac:dyDescent="0.3">
      <c r="A619" s="2">
        <v>617</v>
      </c>
      <c r="B619" s="2">
        <v>13</v>
      </c>
      <c r="C619" s="2" t="s">
        <v>144</v>
      </c>
      <c r="D619" s="4">
        <v>5</v>
      </c>
      <c r="E619" s="15">
        <f>Tabla_Sala[[#This Row],[Hora de Salida]]</f>
        <v>45022.220138888886</v>
      </c>
      <c r="F619" s="16">
        <v>45022.055555555555</v>
      </c>
      <c r="G619" s="16">
        <v>45022.220138888886</v>
      </c>
      <c r="H619" s="16">
        <f>IF(Tabla_Sala[[#This Row],[Estado de la Mesa]]="Ocupada",(Tabla_Sala[[#This Row],[Hora de Salida]]-Tabla_Sala[[#This Row],[Hora de Llegada]]) + 15/1440, Tabla_Sala[[#This Row],[Hora de Salida]]-Tabla_Sala[[#This Row],[Hora de Llegada]])</f>
        <v>0.16458333333139308</v>
      </c>
      <c r="I619" s="16">
        <f>SUMIFS(Tabla_cocina[minutos preparacion],Tabla_cocina[Numero de Orden],Tabla_Sala[[#This Row],[Número de Orden]])</f>
        <v>3.5416666666666666E-2</v>
      </c>
      <c r="J619" s="16">
        <f>IF(Tabla_Sala[[#This Row],[Tiempo de Permanencia]]-Tabla_Sala[[#This Row],[Tiempo Preparacion]] &gt; 0, Tabla_Sala[[#This Row],[Tiempo de Permanencia]]-Tabla_Sala[[#This Row],[Tiempo Preparacion]], 0)</f>
        <v>0.12916666666472643</v>
      </c>
      <c r="K619" s="2" t="s">
        <v>113</v>
      </c>
      <c r="L619" s="2" t="s">
        <v>40</v>
      </c>
      <c r="M619" s="2" t="s">
        <v>47</v>
      </c>
      <c r="N619" s="5">
        <v>38.18</v>
      </c>
      <c r="O619" s="2" t="s">
        <v>48</v>
      </c>
      <c r="P619" s="7">
        <f>SUMIFS(Tabla_cocina[Ganancia Bruta],Tabla_cocina[Numero de Orden],Tabla_Sala[[#This Row],[Número de Orden]])</f>
        <v>142</v>
      </c>
      <c r="Q619" s="7">
        <f>Tabla_Sala[[#This Row],[Propina]]+Tabla_Sala[[#This Row],[Monto Total de la Cuenta]]</f>
        <v>180.18</v>
      </c>
      <c r="R619" t="str">
        <f t="shared" si="12"/>
        <v>Plato_10,  Plato_2</v>
      </c>
      <c r="S619" s="2" t="s">
        <v>61</v>
      </c>
      <c r="T619" s="2" t="s">
        <v>25</v>
      </c>
      <c r="U619" s="2" t="s">
        <v>79</v>
      </c>
      <c r="X619" t="str" cm="1">
        <f t="array" ref="X619">_xlfn.CONCAT(_xlfn._xlws.FILTER(Tabla_cocina[Nombre del Plato], Tabla_cocina[Numero de Orden]=Tabla_Sala[[#This Row],[Número de Orden]]), "")</f>
        <v>Plato_10Plato_2</v>
      </c>
      <c r="Y619" s="18" t="b">
        <f>IF(Tabla_Sala[[#This Row],[Tiempo de Degustacion]]&gt;0,TRUE,FALSE)</f>
        <v>1</v>
      </c>
    </row>
    <row r="620" spans="1:25" x14ac:dyDescent="0.3">
      <c r="A620" s="2">
        <v>618</v>
      </c>
      <c r="B620" s="2">
        <v>3</v>
      </c>
      <c r="C620" s="2" t="s">
        <v>586</v>
      </c>
      <c r="D620" s="4">
        <v>5</v>
      </c>
      <c r="E620" s="15">
        <f>Tabla_Sala[[#This Row],[Hora de Salida]]</f>
        <v>45022.133333333331</v>
      </c>
      <c r="F620" s="16">
        <v>45022.038888888892</v>
      </c>
      <c r="G620" s="16">
        <v>45022.133333333331</v>
      </c>
      <c r="H620" s="16">
        <f>IF(Tabla_Sala[[#This Row],[Estado de la Mesa]]="Ocupada",(Tabla_Sala[[#This Row],[Hora de Salida]]-Tabla_Sala[[#This Row],[Hora de Llegada]]) + 15/1440, Tabla_Sala[[#This Row],[Hora de Salida]]-Tabla_Sala[[#This Row],[Hora de Llegada]])</f>
        <v>9.4444444439432118E-2</v>
      </c>
      <c r="I620" s="16">
        <f>SUMIFS(Tabla_cocina[minutos preparacion],Tabla_cocina[Numero de Orden],Tabla_Sala[[#This Row],[Número de Orden]])</f>
        <v>8.1944444444444445E-2</v>
      </c>
      <c r="J620" s="16">
        <f>IF(Tabla_Sala[[#This Row],[Tiempo de Permanencia]]-Tabla_Sala[[#This Row],[Tiempo Preparacion]] &gt; 0, Tabla_Sala[[#This Row],[Tiempo de Permanencia]]-Tabla_Sala[[#This Row],[Tiempo Preparacion]], 0)</f>
        <v>1.2499999994987673E-2</v>
      </c>
      <c r="K620" s="2" t="s">
        <v>117</v>
      </c>
      <c r="L620" s="2" t="s">
        <v>44</v>
      </c>
      <c r="M620" s="2" t="s">
        <v>47</v>
      </c>
      <c r="N620" s="5">
        <v>25.93</v>
      </c>
      <c r="O620" s="2" t="s">
        <v>48</v>
      </c>
      <c r="P620" s="7">
        <f>SUMIFS(Tabla_cocina[Ganancia Bruta],Tabla_cocina[Numero de Orden],Tabla_Sala[[#This Row],[Número de Orden]])</f>
        <v>319</v>
      </c>
      <c r="Q620" s="7">
        <f>Tabla_Sala[[#This Row],[Propina]]+Tabla_Sala[[#This Row],[Monto Total de la Cuenta]]</f>
        <v>344.93</v>
      </c>
      <c r="R620" t="str">
        <f t="shared" si="12"/>
        <v>Plato_15,  Plato_17,  Plato_4,  Plato_19</v>
      </c>
      <c r="S620" s="2" t="s">
        <v>70</v>
      </c>
      <c r="T620" s="2" t="s">
        <v>18</v>
      </c>
      <c r="U620" s="2" t="s">
        <v>50</v>
      </c>
      <c r="V620" s="2" t="s">
        <v>67</v>
      </c>
      <c r="W620" s="2" t="s">
        <v>51</v>
      </c>
      <c r="X620" t="str" cm="1">
        <f t="array" ref="X620">_xlfn.CONCAT(_xlfn._xlws.FILTER(Tabla_cocina[Nombre del Plato], Tabla_cocina[Numero de Orden]=Tabla_Sala[[#This Row],[Número de Orden]]), "")</f>
        <v>Plato_15Plato_17Plato_4Plato_19</v>
      </c>
      <c r="Y620" s="18" t="b">
        <f>IF(Tabla_Sala[[#This Row],[Tiempo de Degustacion]]&gt;0,TRUE,FALSE)</f>
        <v>1</v>
      </c>
    </row>
    <row r="621" spans="1:25" x14ac:dyDescent="0.3">
      <c r="A621" s="2">
        <v>619</v>
      </c>
      <c r="B621" s="2">
        <v>6</v>
      </c>
      <c r="C621" s="2" t="s">
        <v>421</v>
      </c>
      <c r="D621" s="4">
        <v>4</v>
      </c>
      <c r="E621" s="15">
        <f>Tabla_Sala[[#This Row],[Hora de Salida]]</f>
        <v>45022.111805555556</v>
      </c>
      <c r="F621" s="16">
        <v>45022.011111111111</v>
      </c>
      <c r="G621" s="16">
        <v>45022.111805555556</v>
      </c>
      <c r="H621" s="16">
        <f>IF(Tabla_Sala[[#This Row],[Estado de la Mesa]]="Ocupada",(Tabla_Sala[[#This Row],[Hora de Salida]]-Tabla_Sala[[#This Row],[Hora de Llegada]]) + 15/1440, Tabla_Sala[[#This Row],[Hora de Salida]]-Tabla_Sala[[#This Row],[Hora de Llegada]])</f>
        <v>0.10069444444525288</v>
      </c>
      <c r="I621" s="16">
        <f>SUMIFS(Tabla_cocina[minutos preparacion],Tabla_cocina[Numero de Orden],Tabla_Sala[[#This Row],[Número de Orden]])</f>
        <v>6.6666666666666666E-2</v>
      </c>
      <c r="J621" s="16">
        <f>IF(Tabla_Sala[[#This Row],[Tiempo de Permanencia]]-Tabla_Sala[[#This Row],[Tiempo Preparacion]] &gt; 0, Tabla_Sala[[#This Row],[Tiempo de Permanencia]]-Tabla_Sala[[#This Row],[Tiempo Preparacion]], 0)</f>
        <v>3.4027777778586218E-2</v>
      </c>
      <c r="K621" s="2" t="s">
        <v>115</v>
      </c>
      <c r="L621" s="2" t="s">
        <v>54</v>
      </c>
      <c r="M621" s="2" t="s">
        <v>47</v>
      </c>
      <c r="N621" s="5">
        <v>16.440000000000001</v>
      </c>
      <c r="O621" s="2" t="s">
        <v>42</v>
      </c>
      <c r="P621" s="7">
        <f>SUMIFS(Tabla_cocina[Ganancia Bruta],Tabla_cocina[Numero de Orden],Tabla_Sala[[#This Row],[Número de Orden]])</f>
        <v>132</v>
      </c>
      <c r="Q621" s="7">
        <f>Tabla_Sala[[#This Row],[Propina]]+Tabla_Sala[[#This Row],[Monto Total de la Cuenta]]</f>
        <v>148.44</v>
      </c>
      <c r="R621" t="str">
        <f t="shared" si="12"/>
        <v>Plato_6,  Plato_10</v>
      </c>
      <c r="S621" s="2" t="s">
        <v>66</v>
      </c>
      <c r="T621" s="2" t="s">
        <v>10</v>
      </c>
      <c r="U621" s="2" t="s">
        <v>69</v>
      </c>
      <c r="X621" t="str" cm="1">
        <f t="array" ref="X621">_xlfn.CONCAT(_xlfn._xlws.FILTER(Tabla_cocina[Nombre del Plato], Tabla_cocina[Numero de Orden]=Tabla_Sala[[#This Row],[Número de Orden]]), "")</f>
        <v>Plato_6Plato_10</v>
      </c>
      <c r="Y621" s="18" t="b">
        <f>IF(Tabla_Sala[[#This Row],[Tiempo de Degustacion]]&gt;0,TRUE,FALSE)</f>
        <v>1</v>
      </c>
    </row>
    <row r="622" spans="1:25" x14ac:dyDescent="0.3">
      <c r="A622" s="2">
        <v>620</v>
      </c>
      <c r="B622" s="2">
        <v>16</v>
      </c>
      <c r="C622" s="2" t="s">
        <v>587</v>
      </c>
      <c r="D622" s="4">
        <v>3</v>
      </c>
      <c r="E622" s="15">
        <f>Tabla_Sala[[#This Row],[Hora de Salida]]</f>
        <v>45022.254861111112</v>
      </c>
      <c r="F622" s="16">
        <v>45022.117361111108</v>
      </c>
      <c r="G622" s="16">
        <v>45022.254861111112</v>
      </c>
      <c r="H622" s="16">
        <f>IF(Tabla_Sala[[#This Row],[Estado de la Mesa]]="Ocupada",(Tabla_Sala[[#This Row],[Hora de Salida]]-Tabla_Sala[[#This Row],[Hora de Llegada]]) + 15/1440, Tabla_Sala[[#This Row],[Hora de Salida]]-Tabla_Sala[[#This Row],[Hora de Llegada]])</f>
        <v>0.13750000000436557</v>
      </c>
      <c r="I622" s="16">
        <f>SUMIFS(Tabla_cocina[minutos preparacion],Tabla_cocina[Numero de Orden],Tabla_Sala[[#This Row],[Número de Orden]])</f>
        <v>2.7777777777777776E-2</v>
      </c>
      <c r="J622" s="16">
        <f>IF(Tabla_Sala[[#This Row],[Tiempo de Permanencia]]-Tabla_Sala[[#This Row],[Tiempo Preparacion]] &gt; 0, Tabla_Sala[[#This Row],[Tiempo de Permanencia]]-Tabla_Sala[[#This Row],[Tiempo Preparacion]], 0)</f>
        <v>0.1097222222265878</v>
      </c>
      <c r="K622" s="2" t="s">
        <v>117</v>
      </c>
      <c r="L622" s="2" t="s">
        <v>40</v>
      </c>
      <c r="M622" s="2" t="s">
        <v>47</v>
      </c>
      <c r="N622" s="5">
        <v>26.64</v>
      </c>
      <c r="O622" s="2" t="s">
        <v>42</v>
      </c>
      <c r="P622" s="7">
        <f>SUMIFS(Tabla_cocina[Ganancia Bruta],Tabla_cocina[Numero de Orden],Tabla_Sala[[#This Row],[Número de Orden]])</f>
        <v>57</v>
      </c>
      <c r="Q622" s="7">
        <f>Tabla_Sala[[#This Row],[Propina]]+Tabla_Sala[[#This Row],[Monto Total de la Cuenta]]</f>
        <v>83.64</v>
      </c>
      <c r="R622" t="str">
        <f t="shared" si="12"/>
        <v>Plato_12</v>
      </c>
      <c r="S622" s="2" t="s">
        <v>52</v>
      </c>
      <c r="T622" s="2" t="s">
        <v>16</v>
      </c>
      <c r="U622" s="2"/>
      <c r="X622" t="str" cm="1">
        <f t="array" ref="X622">_xlfn.CONCAT(_xlfn._xlws.FILTER(Tabla_cocina[Nombre del Plato], Tabla_cocina[Numero de Orden]=Tabla_Sala[[#This Row],[Número de Orden]]), "")</f>
        <v>Plato_12</v>
      </c>
      <c r="Y622" s="18" t="b">
        <f>IF(Tabla_Sala[[#This Row],[Tiempo de Degustacion]]&gt;0,TRUE,FALSE)</f>
        <v>1</v>
      </c>
    </row>
    <row r="623" spans="1:25" x14ac:dyDescent="0.3">
      <c r="A623" s="2">
        <v>621</v>
      </c>
      <c r="B623" s="2">
        <v>5</v>
      </c>
      <c r="C623" s="2" t="s">
        <v>588</v>
      </c>
      <c r="D623" s="4">
        <v>2</v>
      </c>
      <c r="E623" s="15">
        <f>Tabla_Sala[[#This Row],[Hora de Salida]]</f>
        <v>45022.102083333331</v>
      </c>
      <c r="F623" s="16">
        <v>45022.047222222223</v>
      </c>
      <c r="G623" s="16">
        <v>45022.102083333331</v>
      </c>
      <c r="H623" s="16">
        <f>IF(Tabla_Sala[[#This Row],[Estado de la Mesa]]="Ocupada",(Tabla_Sala[[#This Row],[Hora de Salida]]-Tabla_Sala[[#This Row],[Hora de Llegada]]) + 15/1440, Tabla_Sala[[#This Row],[Hora de Salida]]-Tabla_Sala[[#This Row],[Hora de Llegada]])</f>
        <v>6.5277777774705711E-2</v>
      </c>
      <c r="I623" s="16">
        <f>SUMIFS(Tabla_cocina[minutos preparacion],Tabla_cocina[Numero de Orden],Tabla_Sala[[#This Row],[Número de Orden]])</f>
        <v>5.5555555555555558E-3</v>
      </c>
      <c r="J623" s="16">
        <f>IF(Tabla_Sala[[#This Row],[Tiempo de Permanencia]]-Tabla_Sala[[#This Row],[Tiempo Preparacion]] &gt; 0, Tabla_Sala[[#This Row],[Tiempo de Permanencia]]-Tabla_Sala[[#This Row],[Tiempo Preparacion]], 0)</f>
        <v>5.9722222219150155E-2</v>
      </c>
      <c r="K623" s="2" t="s">
        <v>113</v>
      </c>
      <c r="L623" s="2" t="s">
        <v>40</v>
      </c>
      <c r="M623" s="2" t="s">
        <v>47</v>
      </c>
      <c r="N623" s="5">
        <v>42.27</v>
      </c>
      <c r="O623" s="2" t="s">
        <v>55</v>
      </c>
      <c r="P623" s="7">
        <f>SUMIFS(Tabla_cocina[Ganancia Bruta],Tabla_cocina[Numero de Orden],Tabla_Sala[[#This Row],[Número de Orden]])</f>
        <v>105</v>
      </c>
      <c r="Q623" s="7">
        <f>Tabla_Sala[[#This Row],[Propina]]+Tabla_Sala[[#This Row],[Monto Total de la Cuenta]]</f>
        <v>147.27000000000001</v>
      </c>
      <c r="R623" t="str">
        <f t="shared" si="12"/>
        <v>Plato_8</v>
      </c>
      <c r="S623" s="2" t="s">
        <v>66</v>
      </c>
      <c r="T623" s="2" t="s">
        <v>17</v>
      </c>
      <c r="U623" s="2"/>
      <c r="X623" t="str" cm="1">
        <f t="array" ref="X623">_xlfn.CONCAT(_xlfn._xlws.FILTER(Tabla_cocina[Nombre del Plato], Tabla_cocina[Numero de Orden]=Tabla_Sala[[#This Row],[Número de Orden]]), "")</f>
        <v>Plato_8</v>
      </c>
      <c r="Y623" s="18" t="b">
        <f>IF(Tabla_Sala[[#This Row],[Tiempo de Degustacion]]&gt;0,TRUE,FALSE)</f>
        <v>1</v>
      </c>
    </row>
    <row r="624" spans="1:25" x14ac:dyDescent="0.3">
      <c r="A624" s="2">
        <v>622</v>
      </c>
      <c r="B624" s="2">
        <v>7</v>
      </c>
      <c r="C624" s="2" t="s">
        <v>565</v>
      </c>
      <c r="D624" s="4">
        <v>5</v>
      </c>
      <c r="E624" s="15">
        <f>Tabla_Sala[[#This Row],[Hora de Salida]]</f>
        <v>45022.229861111111</v>
      </c>
      <c r="F624" s="16">
        <v>45022.088194444441</v>
      </c>
      <c r="G624" s="16">
        <v>45022.229861111111</v>
      </c>
      <c r="H624" s="16">
        <f>IF(Tabla_Sala[[#This Row],[Estado de la Mesa]]="Ocupada",(Tabla_Sala[[#This Row],[Hora de Salida]]-Tabla_Sala[[#This Row],[Hora de Llegada]]) + 15/1440, Tabla_Sala[[#This Row],[Hora de Salida]]-Tabla_Sala[[#This Row],[Hora de Llegada]])</f>
        <v>0.14166666667006211</v>
      </c>
      <c r="I624" s="16">
        <f>SUMIFS(Tabla_cocina[minutos preparacion],Tabla_cocina[Numero de Orden],Tabla_Sala[[#This Row],[Número de Orden]])</f>
        <v>5.4166666666666669E-2</v>
      </c>
      <c r="J624" s="16">
        <f>IF(Tabla_Sala[[#This Row],[Tiempo de Permanencia]]-Tabla_Sala[[#This Row],[Tiempo Preparacion]] &gt; 0, Tabla_Sala[[#This Row],[Tiempo de Permanencia]]-Tabla_Sala[[#This Row],[Tiempo Preparacion]], 0)</f>
        <v>8.7500000003395445E-2</v>
      </c>
      <c r="K624" s="2" t="s">
        <v>109</v>
      </c>
      <c r="L624" s="2" t="s">
        <v>54</v>
      </c>
      <c r="M624" s="2" t="s">
        <v>47</v>
      </c>
      <c r="N624" s="5">
        <v>11.47</v>
      </c>
      <c r="O624" s="2" t="s">
        <v>42</v>
      </c>
      <c r="P624" s="7">
        <f>SUMIFS(Tabla_cocina[Ganancia Bruta],Tabla_cocina[Numero de Orden],Tabla_Sala[[#This Row],[Número de Orden]])</f>
        <v>121</v>
      </c>
      <c r="Q624" s="7">
        <f>Tabla_Sala[[#This Row],[Propina]]+Tabla_Sala[[#This Row],[Monto Total de la Cuenta]]</f>
        <v>132.47</v>
      </c>
      <c r="R624" t="str">
        <f t="shared" si="12"/>
        <v>Plato_17,  Plato_16</v>
      </c>
      <c r="S624" s="2" t="s">
        <v>76</v>
      </c>
      <c r="T624" s="2" t="s">
        <v>9</v>
      </c>
      <c r="U624" s="2" t="s">
        <v>57</v>
      </c>
      <c r="X624" t="str" cm="1">
        <f t="array" ref="X624">_xlfn.CONCAT(_xlfn._xlws.FILTER(Tabla_cocina[Nombre del Plato], Tabla_cocina[Numero de Orden]=Tabla_Sala[[#This Row],[Número de Orden]]), "")</f>
        <v>Plato_17Plato_16</v>
      </c>
      <c r="Y624" s="18" t="b">
        <f>IF(Tabla_Sala[[#This Row],[Tiempo de Degustacion]]&gt;0,TRUE,FALSE)</f>
        <v>1</v>
      </c>
    </row>
    <row r="625" spans="1:25" x14ac:dyDescent="0.3">
      <c r="A625" s="2">
        <v>623</v>
      </c>
      <c r="B625" s="2">
        <v>13</v>
      </c>
      <c r="C625" s="2" t="s">
        <v>468</v>
      </c>
      <c r="D625" s="4">
        <v>1</v>
      </c>
      <c r="E625" s="15">
        <f>Tabla_Sala[[#This Row],[Hora de Salida]]</f>
        <v>45022.131944444445</v>
      </c>
      <c r="F625" s="16">
        <v>45022.03125</v>
      </c>
      <c r="G625" s="16">
        <v>45022.131944444445</v>
      </c>
      <c r="H625" s="16">
        <f>IF(Tabla_Sala[[#This Row],[Estado de la Mesa]]="Ocupada",(Tabla_Sala[[#This Row],[Hora de Salida]]-Tabla_Sala[[#This Row],[Hora de Llegada]]) + 15/1440, Tabla_Sala[[#This Row],[Hora de Salida]]-Tabla_Sala[[#This Row],[Hora de Llegada]])</f>
        <v>0.10069444444525288</v>
      </c>
      <c r="I625" s="16">
        <f>SUMIFS(Tabla_cocina[minutos preparacion],Tabla_cocina[Numero de Orden],Tabla_Sala[[#This Row],[Número de Orden]])</f>
        <v>0.10069444444444445</v>
      </c>
      <c r="J625" s="16">
        <f>IF(Tabla_Sala[[#This Row],[Tiempo de Permanencia]]-Tabla_Sala[[#This Row],[Tiempo Preparacion]] &gt; 0, Tabla_Sala[[#This Row],[Tiempo de Permanencia]]-Tabla_Sala[[#This Row],[Tiempo Preparacion]], 0)</f>
        <v>8.0843665095642336E-13</v>
      </c>
      <c r="K625" s="2" t="s">
        <v>109</v>
      </c>
      <c r="L625" s="2" t="s">
        <v>40</v>
      </c>
      <c r="M625" s="2" t="s">
        <v>45</v>
      </c>
      <c r="N625" s="5">
        <v>22.05</v>
      </c>
      <c r="O625" s="2" t="s">
        <v>48</v>
      </c>
      <c r="P625" s="7">
        <f>SUMIFS(Tabla_cocina[Ganancia Bruta],Tabla_cocina[Numero de Orden],Tabla_Sala[[#This Row],[Número de Orden]])</f>
        <v>235</v>
      </c>
      <c r="Q625" s="7">
        <f>Tabla_Sala[[#This Row],[Propina]]+Tabla_Sala[[#This Row],[Monto Total de la Cuenta]]</f>
        <v>257.05</v>
      </c>
      <c r="R625" t="str">
        <f t="shared" si="12"/>
        <v>Plato_5,  Plato_8,  Plato_1,  Plato_15</v>
      </c>
      <c r="S625" s="2" t="s">
        <v>61</v>
      </c>
      <c r="T625" s="2" t="s">
        <v>19</v>
      </c>
      <c r="U625" s="2" t="s">
        <v>62</v>
      </c>
      <c r="V625" s="2" t="s">
        <v>71</v>
      </c>
      <c r="W625" s="2" t="s">
        <v>73</v>
      </c>
      <c r="X625" t="str" cm="1">
        <f t="array" ref="X625">_xlfn.CONCAT(_xlfn._xlws.FILTER(Tabla_cocina[Nombre del Plato], Tabla_cocina[Numero de Orden]=Tabla_Sala[[#This Row],[Número de Orden]]), "")</f>
        <v>Plato_5Plato_8Plato_1Plato_15</v>
      </c>
      <c r="Y625" s="18" t="b">
        <f>IF(Tabla_Sala[[#This Row],[Tiempo de Degustacion]]&gt;0,TRUE,FALSE)</f>
        <v>1</v>
      </c>
    </row>
    <row r="626" spans="1:25" x14ac:dyDescent="0.3">
      <c r="A626" s="2">
        <v>624</v>
      </c>
      <c r="B626" s="2">
        <v>1</v>
      </c>
      <c r="C626" s="2" t="s">
        <v>422</v>
      </c>
      <c r="D626" s="4">
        <v>4</v>
      </c>
      <c r="E626" s="15">
        <f>Tabla_Sala[[#This Row],[Hora de Salida]]</f>
        <v>45022.143055555556</v>
      </c>
      <c r="F626" s="16">
        <v>45022.080555555556</v>
      </c>
      <c r="G626" s="16">
        <v>45022.143055555556</v>
      </c>
      <c r="H626" s="16">
        <f>IF(Tabla_Sala[[#This Row],[Estado de la Mesa]]="Ocupada",(Tabla_Sala[[#This Row],[Hora de Salida]]-Tabla_Sala[[#This Row],[Hora de Llegada]]) + 15/1440, Tabla_Sala[[#This Row],[Hora de Salida]]-Tabla_Sala[[#This Row],[Hora de Llegada]])</f>
        <v>6.25E-2</v>
      </c>
      <c r="I626" s="16">
        <f>SUMIFS(Tabla_cocina[minutos preparacion],Tabla_cocina[Numero de Orden],Tabla_Sala[[#This Row],[Número de Orden]])</f>
        <v>5.486111111111111E-2</v>
      </c>
      <c r="J626" s="16">
        <f>IF(Tabla_Sala[[#This Row],[Tiempo de Permanencia]]-Tabla_Sala[[#This Row],[Tiempo Preparacion]] &gt; 0, Tabla_Sala[[#This Row],[Tiempo de Permanencia]]-Tabla_Sala[[#This Row],[Tiempo Preparacion]], 0)</f>
        <v>7.6388888888888895E-3</v>
      </c>
      <c r="K626" s="2" t="s">
        <v>111</v>
      </c>
      <c r="L626" s="2" t="s">
        <v>54</v>
      </c>
      <c r="M626" s="2" t="s">
        <v>47</v>
      </c>
      <c r="N626" s="5">
        <v>38</v>
      </c>
      <c r="O626" s="2" t="s">
        <v>42</v>
      </c>
      <c r="P626" s="7">
        <f>SUMIFS(Tabla_cocina[Ganancia Bruta],Tabla_cocina[Numero de Orden],Tabla_Sala[[#This Row],[Número de Orden]])</f>
        <v>102</v>
      </c>
      <c r="Q626" s="7">
        <f>Tabla_Sala[[#This Row],[Propina]]+Tabla_Sala[[#This Row],[Monto Total de la Cuenta]]</f>
        <v>140</v>
      </c>
      <c r="R626" t="str">
        <f t="shared" si="12"/>
        <v>Plato_19,  Plato_7,  Plato_13</v>
      </c>
      <c r="S626" s="2" t="s">
        <v>76</v>
      </c>
      <c r="T626" s="2" t="s">
        <v>12</v>
      </c>
      <c r="U626" s="2" t="s">
        <v>59</v>
      </c>
      <c r="V626" s="2" t="s">
        <v>65</v>
      </c>
      <c r="X626" t="str" cm="1">
        <f t="array" ref="X626">_xlfn.CONCAT(_xlfn._xlws.FILTER(Tabla_cocina[Nombre del Plato], Tabla_cocina[Numero de Orden]=Tabla_Sala[[#This Row],[Número de Orden]]), "")</f>
        <v>Plato_19Plato_7Plato_13</v>
      </c>
      <c r="Y626" s="18" t="b">
        <f>IF(Tabla_Sala[[#This Row],[Tiempo de Degustacion]]&gt;0,TRUE,FALSE)</f>
        <v>1</v>
      </c>
    </row>
    <row r="627" spans="1:25" x14ac:dyDescent="0.3">
      <c r="A627" s="2">
        <v>625</v>
      </c>
      <c r="B627" s="2">
        <v>5</v>
      </c>
      <c r="C627" s="2" t="s">
        <v>589</v>
      </c>
      <c r="D627" s="4">
        <v>4</v>
      </c>
      <c r="E627" s="15">
        <f>Tabla_Sala[[#This Row],[Hora de Salida]]</f>
        <v>45022.140277777777</v>
      </c>
      <c r="F627" s="16">
        <v>45022.006249999999</v>
      </c>
      <c r="G627" s="16">
        <v>45022.140277777777</v>
      </c>
      <c r="H627" s="16">
        <f>IF(Tabla_Sala[[#This Row],[Estado de la Mesa]]="Ocupada",(Tabla_Sala[[#This Row],[Hora de Salida]]-Tabla_Sala[[#This Row],[Hora de Llegada]]) + 15/1440, Tabla_Sala[[#This Row],[Hora de Salida]]-Tabla_Sala[[#This Row],[Hora de Llegada]])</f>
        <v>0.14444444444476781</v>
      </c>
      <c r="I627" s="16">
        <f>SUMIFS(Tabla_cocina[minutos preparacion],Tabla_cocina[Numero de Orden],Tabla_Sala[[#This Row],[Número de Orden]])</f>
        <v>6.7361111111111108E-2</v>
      </c>
      <c r="J627" s="16">
        <f>IF(Tabla_Sala[[#This Row],[Tiempo de Permanencia]]-Tabla_Sala[[#This Row],[Tiempo Preparacion]] &gt; 0, Tabla_Sala[[#This Row],[Tiempo de Permanencia]]-Tabla_Sala[[#This Row],[Tiempo Preparacion]], 0)</f>
        <v>7.7083333333656703E-2</v>
      </c>
      <c r="K627" s="2" t="s">
        <v>117</v>
      </c>
      <c r="L627" s="2" t="s">
        <v>54</v>
      </c>
      <c r="M627" s="2" t="s">
        <v>47</v>
      </c>
      <c r="N627" s="5">
        <v>41.73</v>
      </c>
      <c r="O627" s="2" t="s">
        <v>55</v>
      </c>
      <c r="P627" s="7">
        <f>SUMIFS(Tabla_cocina[Ganancia Bruta],Tabla_cocina[Numero de Orden],Tabla_Sala[[#This Row],[Número de Orden]])</f>
        <v>139</v>
      </c>
      <c r="Q627" s="7">
        <f>Tabla_Sala[[#This Row],[Propina]]+Tabla_Sala[[#This Row],[Monto Total de la Cuenta]]</f>
        <v>180.73</v>
      </c>
      <c r="R627" t="str">
        <f t="shared" si="12"/>
        <v>Plato_4,  Plato_20,  Plato_13</v>
      </c>
      <c r="S627" s="2" t="s">
        <v>70</v>
      </c>
      <c r="T627" s="2" t="s">
        <v>24</v>
      </c>
      <c r="U627" s="2" t="s">
        <v>68</v>
      </c>
      <c r="V627" s="2" t="s">
        <v>65</v>
      </c>
      <c r="X627" t="str" cm="1">
        <f t="array" ref="X627">_xlfn.CONCAT(_xlfn._xlws.FILTER(Tabla_cocina[Nombre del Plato], Tabla_cocina[Numero de Orden]=Tabla_Sala[[#This Row],[Número de Orden]]), "")</f>
        <v>Plato_4Plato_20Plato_13</v>
      </c>
      <c r="Y627" s="18" t="b">
        <f>IF(Tabla_Sala[[#This Row],[Tiempo de Degustacion]]&gt;0,TRUE,FALSE)</f>
        <v>1</v>
      </c>
    </row>
    <row r="628" spans="1:25" x14ac:dyDescent="0.3">
      <c r="A628" s="2">
        <v>626</v>
      </c>
      <c r="B628" s="2">
        <v>14</v>
      </c>
      <c r="C628" s="2" t="s">
        <v>590</v>
      </c>
      <c r="D628" s="4">
        <v>4</v>
      </c>
      <c r="E628" s="15">
        <f>Tabla_Sala[[#This Row],[Hora de Salida]]</f>
        <v>45022.173611111109</v>
      </c>
      <c r="F628" s="16">
        <v>45022.114583333336</v>
      </c>
      <c r="G628" s="16">
        <v>45022.173611111109</v>
      </c>
      <c r="H628" s="16">
        <f>IF(Tabla_Sala[[#This Row],[Estado de la Mesa]]="Ocupada",(Tabla_Sala[[#This Row],[Hora de Salida]]-Tabla_Sala[[#This Row],[Hora de Llegada]]) + 15/1440, Tabla_Sala[[#This Row],[Hora de Salida]]-Tabla_Sala[[#This Row],[Hora de Llegada]])</f>
        <v>5.9027777773735579E-2</v>
      </c>
      <c r="I628" s="16">
        <f>SUMIFS(Tabla_cocina[minutos preparacion],Tabla_cocina[Numero de Orden],Tabla_Sala[[#This Row],[Número de Orden]])</f>
        <v>4.027777777777778E-2</v>
      </c>
      <c r="J628" s="16">
        <f>IF(Tabla_Sala[[#This Row],[Tiempo de Permanencia]]-Tabla_Sala[[#This Row],[Tiempo Preparacion]] &gt; 0, Tabla_Sala[[#This Row],[Tiempo de Permanencia]]-Tabla_Sala[[#This Row],[Tiempo Preparacion]], 0)</f>
        <v>1.8749999995957799E-2</v>
      </c>
      <c r="K628" s="2" t="s">
        <v>117</v>
      </c>
      <c r="L628" s="2" t="s">
        <v>44</v>
      </c>
      <c r="M628" s="2" t="s">
        <v>47</v>
      </c>
      <c r="N628" s="5">
        <v>19.239999999999998</v>
      </c>
      <c r="O628" s="2" t="s">
        <v>48</v>
      </c>
      <c r="P628" s="7">
        <f>SUMIFS(Tabla_cocina[Ganancia Bruta],Tabla_cocina[Numero de Orden],Tabla_Sala[[#This Row],[Número de Orden]])</f>
        <v>137</v>
      </c>
      <c r="Q628" s="7">
        <f>Tabla_Sala[[#This Row],[Propina]]+Tabla_Sala[[#This Row],[Monto Total de la Cuenta]]</f>
        <v>156.24</v>
      </c>
      <c r="R628" t="str">
        <f t="shared" si="12"/>
        <v>Plato_2,  Plato_7,  Plato_9</v>
      </c>
      <c r="S628" s="2" t="s">
        <v>76</v>
      </c>
      <c r="T628" s="2" t="s">
        <v>7</v>
      </c>
      <c r="U628" s="2" t="s">
        <v>59</v>
      </c>
      <c r="V628" s="2" t="s">
        <v>75</v>
      </c>
      <c r="X628" t="str" cm="1">
        <f t="array" ref="X628">_xlfn.CONCAT(_xlfn._xlws.FILTER(Tabla_cocina[Nombre del Plato], Tabla_cocina[Numero de Orden]=Tabla_Sala[[#This Row],[Número de Orden]]), "")</f>
        <v>Plato_2Plato_7Plato_9</v>
      </c>
      <c r="Y628" s="18" t="b">
        <f>IF(Tabla_Sala[[#This Row],[Tiempo de Degustacion]]&gt;0,TRUE,FALSE)</f>
        <v>1</v>
      </c>
    </row>
    <row r="629" spans="1:25" x14ac:dyDescent="0.3">
      <c r="A629" s="2">
        <v>627</v>
      </c>
      <c r="B629" s="2">
        <v>4</v>
      </c>
      <c r="C629" s="2" t="s">
        <v>296</v>
      </c>
      <c r="D629" s="4">
        <v>3</v>
      </c>
      <c r="E629" s="15">
        <f>Tabla_Sala[[#This Row],[Hora de Salida]]</f>
        <v>45022.175694444442</v>
      </c>
      <c r="F629" s="16">
        <v>45022.099305555559</v>
      </c>
      <c r="G629" s="16">
        <v>45022.175694444442</v>
      </c>
      <c r="H629" s="16">
        <f>IF(Tabla_Sala[[#This Row],[Estado de la Mesa]]="Ocupada",(Tabla_Sala[[#This Row],[Hora de Salida]]-Tabla_Sala[[#This Row],[Hora de Llegada]]) + 15/1440, Tabla_Sala[[#This Row],[Hora de Salida]]-Tabla_Sala[[#This Row],[Hora de Llegada]])</f>
        <v>8.6805555549896482E-2</v>
      </c>
      <c r="I629" s="16">
        <f>SUMIFS(Tabla_cocina[minutos preparacion],Tabla_cocina[Numero de Orden],Tabla_Sala[[#This Row],[Número de Orden]])</f>
        <v>2.5694444444444443E-2</v>
      </c>
      <c r="J629" s="16">
        <f>IF(Tabla_Sala[[#This Row],[Tiempo de Permanencia]]-Tabla_Sala[[#This Row],[Tiempo Preparacion]] &gt; 0, Tabla_Sala[[#This Row],[Tiempo de Permanencia]]-Tabla_Sala[[#This Row],[Tiempo Preparacion]], 0)</f>
        <v>6.1111111105452039E-2</v>
      </c>
      <c r="K629" s="2" t="s">
        <v>109</v>
      </c>
      <c r="L629" s="2" t="s">
        <v>40</v>
      </c>
      <c r="M629" s="2" t="s">
        <v>47</v>
      </c>
      <c r="N629" s="5">
        <v>44.24</v>
      </c>
      <c r="O629" s="2" t="s">
        <v>55</v>
      </c>
      <c r="P629" s="7">
        <f>SUMIFS(Tabla_cocina[Ganancia Bruta],Tabla_cocina[Numero de Orden],Tabla_Sala[[#This Row],[Número de Orden]])</f>
        <v>21</v>
      </c>
      <c r="Q629" s="7">
        <f>Tabla_Sala[[#This Row],[Propina]]+Tabla_Sala[[#This Row],[Monto Total de la Cuenta]]</f>
        <v>65.240000000000009</v>
      </c>
      <c r="R629" t="str">
        <f t="shared" si="12"/>
        <v>Plato_13</v>
      </c>
      <c r="S629" s="2" t="s">
        <v>66</v>
      </c>
      <c r="T629" s="2" t="s">
        <v>23</v>
      </c>
      <c r="U629" s="2"/>
      <c r="X629" t="str" cm="1">
        <f t="array" ref="X629">_xlfn.CONCAT(_xlfn._xlws.FILTER(Tabla_cocina[Nombre del Plato], Tabla_cocina[Numero de Orden]=Tabla_Sala[[#This Row],[Número de Orden]]), "")</f>
        <v>Plato_13</v>
      </c>
      <c r="Y629" s="18" t="b">
        <f>IF(Tabla_Sala[[#This Row],[Tiempo de Degustacion]]&gt;0,TRUE,FALSE)</f>
        <v>1</v>
      </c>
    </row>
    <row r="630" spans="1:25" x14ac:dyDescent="0.3">
      <c r="A630" s="2">
        <v>628</v>
      </c>
      <c r="B630" s="2">
        <v>2</v>
      </c>
      <c r="C630" s="2" t="s">
        <v>277</v>
      </c>
      <c r="D630" s="4">
        <v>1</v>
      </c>
      <c r="E630" s="15">
        <f>Tabla_Sala[[#This Row],[Hora de Salida]]</f>
        <v>45022.067361111112</v>
      </c>
      <c r="F630" s="16">
        <v>45022.006249999999</v>
      </c>
      <c r="G630" s="16">
        <v>45022.067361111112</v>
      </c>
      <c r="H630" s="16">
        <f>IF(Tabla_Sala[[#This Row],[Estado de la Mesa]]="Ocupada",(Tabla_Sala[[#This Row],[Hora de Salida]]-Tabla_Sala[[#This Row],[Hora de Llegada]]) + 15/1440, Tabla_Sala[[#This Row],[Hora de Salida]]-Tabla_Sala[[#This Row],[Hora de Llegada]])</f>
        <v>6.1111111113859806E-2</v>
      </c>
      <c r="I630" s="16">
        <f>SUMIFS(Tabla_cocina[minutos preparacion],Tabla_cocina[Numero de Orden],Tabla_Sala[[#This Row],[Número de Orden]])</f>
        <v>2.9861111111111109E-2</v>
      </c>
      <c r="J630" s="16">
        <f>IF(Tabla_Sala[[#This Row],[Tiempo de Permanencia]]-Tabla_Sala[[#This Row],[Tiempo Preparacion]] &gt; 0, Tabla_Sala[[#This Row],[Tiempo de Permanencia]]-Tabla_Sala[[#This Row],[Tiempo Preparacion]], 0)</f>
        <v>3.1250000002748697E-2</v>
      </c>
      <c r="K630" s="2" t="s">
        <v>109</v>
      </c>
      <c r="L630" s="2" t="s">
        <v>44</v>
      </c>
      <c r="M630" s="2" t="s">
        <v>47</v>
      </c>
      <c r="N630" s="5">
        <v>15.03</v>
      </c>
      <c r="O630" s="2" t="s">
        <v>42</v>
      </c>
      <c r="P630" s="7">
        <f>SUMIFS(Tabla_cocina[Ganancia Bruta],Tabla_cocina[Numero de Orden],Tabla_Sala[[#This Row],[Número de Orden]])</f>
        <v>168</v>
      </c>
      <c r="Q630" s="7">
        <f>Tabla_Sala[[#This Row],[Propina]]+Tabla_Sala[[#This Row],[Monto Total de la Cuenta]]</f>
        <v>183.03</v>
      </c>
      <c r="R630" t="str">
        <f t="shared" si="12"/>
        <v>Plato_7,  Plato_20</v>
      </c>
      <c r="S630" s="2" t="s">
        <v>70</v>
      </c>
      <c r="T630" s="2" t="s">
        <v>5</v>
      </c>
      <c r="U630" s="2" t="s">
        <v>68</v>
      </c>
      <c r="X630" t="str" cm="1">
        <f t="array" ref="X630">_xlfn.CONCAT(_xlfn._xlws.FILTER(Tabla_cocina[Nombre del Plato], Tabla_cocina[Numero de Orden]=Tabla_Sala[[#This Row],[Número de Orden]]), "")</f>
        <v>Plato_7Plato_20</v>
      </c>
      <c r="Y630" s="18" t="b">
        <f>IF(Tabla_Sala[[#This Row],[Tiempo de Degustacion]]&gt;0,TRUE,FALSE)</f>
        <v>1</v>
      </c>
    </row>
    <row r="631" spans="1:25" x14ac:dyDescent="0.3">
      <c r="A631" s="2">
        <v>629</v>
      </c>
      <c r="B631" s="2">
        <v>17</v>
      </c>
      <c r="C631" s="2" t="s">
        <v>147</v>
      </c>
      <c r="D631" s="4">
        <v>2</v>
      </c>
      <c r="E631" s="15">
        <f>Tabla_Sala[[#This Row],[Hora de Salida]]</f>
        <v>45022.246527777781</v>
      </c>
      <c r="F631" s="16">
        <v>45022.088194444441</v>
      </c>
      <c r="G631" s="16">
        <v>45022.246527777781</v>
      </c>
      <c r="H631" s="16">
        <f>IF(Tabla_Sala[[#This Row],[Estado de la Mesa]]="Ocupada",(Tabla_Sala[[#This Row],[Hora de Salida]]-Tabla_Sala[[#This Row],[Hora de Llegada]]) + 15/1440, Tabla_Sala[[#This Row],[Hora de Salida]]-Tabla_Sala[[#This Row],[Hora de Llegada]])</f>
        <v>0.16875000000679088</v>
      </c>
      <c r="I631" s="16">
        <f>SUMIFS(Tabla_cocina[minutos preparacion],Tabla_cocina[Numero de Orden],Tabla_Sala[[#This Row],[Número de Orden]])</f>
        <v>5.8333333333333334E-2</v>
      </c>
      <c r="J631" s="16">
        <f>IF(Tabla_Sala[[#This Row],[Tiempo de Permanencia]]-Tabla_Sala[[#This Row],[Tiempo Preparacion]] &gt; 0, Tabla_Sala[[#This Row],[Tiempo de Permanencia]]-Tabla_Sala[[#This Row],[Tiempo Preparacion]], 0)</f>
        <v>0.11041666667345755</v>
      </c>
      <c r="K631" s="2" t="s">
        <v>117</v>
      </c>
      <c r="L631" s="2" t="s">
        <v>54</v>
      </c>
      <c r="M631" s="2" t="s">
        <v>41</v>
      </c>
      <c r="N631" s="5">
        <v>26.07</v>
      </c>
      <c r="O631" s="2" t="s">
        <v>55</v>
      </c>
      <c r="P631" s="7">
        <f>SUMIFS(Tabla_cocina[Ganancia Bruta],Tabla_cocina[Numero de Orden],Tabla_Sala[[#This Row],[Número de Orden]])</f>
        <v>130</v>
      </c>
      <c r="Q631" s="7">
        <f>Tabla_Sala[[#This Row],[Propina]]+Tabla_Sala[[#This Row],[Monto Total de la Cuenta]]</f>
        <v>156.07</v>
      </c>
      <c r="R631" t="str">
        <f t="shared" si="12"/>
        <v>Plato_18,  Plato_3,  Plato_4</v>
      </c>
      <c r="S631" s="2" t="s">
        <v>76</v>
      </c>
      <c r="T631" s="2" t="s">
        <v>20</v>
      </c>
      <c r="U631" s="2" t="s">
        <v>72</v>
      </c>
      <c r="V631" s="2" t="s">
        <v>67</v>
      </c>
      <c r="X631" t="str" cm="1">
        <f t="array" ref="X631">_xlfn.CONCAT(_xlfn._xlws.FILTER(Tabla_cocina[Nombre del Plato], Tabla_cocina[Numero de Orden]=Tabla_Sala[[#This Row],[Número de Orden]]), "")</f>
        <v>Plato_18Plato_3Plato_4</v>
      </c>
      <c r="Y631" s="18" t="b">
        <f>IF(Tabla_Sala[[#This Row],[Tiempo de Degustacion]]&gt;0,TRUE,FALSE)</f>
        <v>1</v>
      </c>
    </row>
    <row r="632" spans="1:25" x14ac:dyDescent="0.3">
      <c r="A632" s="2">
        <v>630</v>
      </c>
      <c r="B632" s="2">
        <v>2</v>
      </c>
      <c r="C632" s="2" t="s">
        <v>376</v>
      </c>
      <c r="D632" s="4">
        <v>2</v>
      </c>
      <c r="E632" s="15">
        <f>Tabla_Sala[[#This Row],[Hora de Salida]]</f>
        <v>45022.117361111108</v>
      </c>
      <c r="F632" s="16">
        <v>45022.001388888886</v>
      </c>
      <c r="G632" s="16">
        <v>45022.117361111108</v>
      </c>
      <c r="H632" s="16">
        <f>IF(Tabla_Sala[[#This Row],[Estado de la Mesa]]="Ocupada",(Tabla_Sala[[#This Row],[Hora de Salida]]-Tabla_Sala[[#This Row],[Hora de Llegada]]) + 15/1440, Tabla_Sala[[#This Row],[Hora de Salida]]-Tabla_Sala[[#This Row],[Hora de Llegada]])</f>
        <v>0.11597222222189885</v>
      </c>
      <c r="I632" s="16">
        <f>SUMIFS(Tabla_cocina[minutos preparacion],Tabla_cocina[Numero de Orden],Tabla_Sala[[#This Row],[Número de Orden]])</f>
        <v>5.2083333333333336E-2</v>
      </c>
      <c r="J632" s="16">
        <f>IF(Tabla_Sala[[#This Row],[Tiempo de Permanencia]]-Tabla_Sala[[#This Row],[Tiempo Preparacion]] &gt; 0, Tabla_Sala[[#This Row],[Tiempo de Permanencia]]-Tabla_Sala[[#This Row],[Tiempo Preparacion]], 0)</f>
        <v>6.3888888888565504E-2</v>
      </c>
      <c r="K632" s="2" t="s">
        <v>115</v>
      </c>
      <c r="L632" s="2" t="s">
        <v>40</v>
      </c>
      <c r="M632" s="2" t="s">
        <v>41</v>
      </c>
      <c r="N632" s="5">
        <v>36.619999999999997</v>
      </c>
      <c r="O632" s="2" t="s">
        <v>48</v>
      </c>
      <c r="P632" s="7">
        <f>SUMIFS(Tabla_cocina[Ganancia Bruta],Tabla_cocina[Numero de Orden],Tabla_Sala[[#This Row],[Número de Orden]])</f>
        <v>182</v>
      </c>
      <c r="Q632" s="7">
        <f>Tabla_Sala[[#This Row],[Propina]]+Tabla_Sala[[#This Row],[Monto Total de la Cuenta]]</f>
        <v>218.62</v>
      </c>
      <c r="R632" t="str">
        <f t="shared" si="12"/>
        <v>Plato_17,  Plato_20</v>
      </c>
      <c r="S632" s="2" t="s">
        <v>58</v>
      </c>
      <c r="T632" s="2" t="s">
        <v>9</v>
      </c>
      <c r="U632" s="2" t="s">
        <v>68</v>
      </c>
      <c r="X632" t="str" cm="1">
        <f t="array" ref="X632">_xlfn.CONCAT(_xlfn._xlws.FILTER(Tabla_cocina[Nombre del Plato], Tabla_cocina[Numero de Orden]=Tabla_Sala[[#This Row],[Número de Orden]]), "")</f>
        <v>Plato_17Plato_20</v>
      </c>
      <c r="Y632" s="18" t="b">
        <f>IF(Tabla_Sala[[#This Row],[Tiempo de Degustacion]]&gt;0,TRUE,FALSE)</f>
        <v>1</v>
      </c>
    </row>
    <row r="633" spans="1:25" x14ac:dyDescent="0.3">
      <c r="A633" s="2">
        <v>631</v>
      </c>
      <c r="B633" s="2">
        <v>6</v>
      </c>
      <c r="C633" s="2" t="s">
        <v>441</v>
      </c>
      <c r="D633" s="4">
        <v>1</v>
      </c>
      <c r="E633" s="15">
        <f>Tabla_Sala[[#This Row],[Hora de Salida]]</f>
        <v>45022.118750000001</v>
      </c>
      <c r="F633" s="16">
        <v>45022.01458333333</v>
      </c>
      <c r="G633" s="16">
        <v>45022.118750000001</v>
      </c>
      <c r="H633" s="16">
        <f>IF(Tabla_Sala[[#This Row],[Estado de la Mesa]]="Ocupada",(Tabla_Sala[[#This Row],[Hora de Salida]]-Tabla_Sala[[#This Row],[Hora de Llegada]]) + 15/1440, Tabla_Sala[[#This Row],[Hora de Salida]]-Tabla_Sala[[#This Row],[Hora de Llegada]])</f>
        <v>0.10416666667151731</v>
      </c>
      <c r="I633" s="16">
        <f>SUMIFS(Tabla_cocina[minutos preparacion],Tabla_cocina[Numero de Orden],Tabla_Sala[[#This Row],[Número de Orden]])</f>
        <v>3.1944444444444442E-2</v>
      </c>
      <c r="J633" s="16">
        <f>IF(Tabla_Sala[[#This Row],[Tiempo de Permanencia]]-Tabla_Sala[[#This Row],[Tiempo Preparacion]] &gt; 0, Tabla_Sala[[#This Row],[Tiempo de Permanencia]]-Tabla_Sala[[#This Row],[Tiempo Preparacion]], 0)</f>
        <v>7.2222222227072863E-2</v>
      </c>
      <c r="K633" s="2" t="s">
        <v>115</v>
      </c>
      <c r="L633" s="2" t="s">
        <v>54</v>
      </c>
      <c r="M633" s="2" t="s">
        <v>47</v>
      </c>
      <c r="N633" s="5">
        <v>39.71</v>
      </c>
      <c r="O633" s="2" t="s">
        <v>42</v>
      </c>
      <c r="P633" s="7">
        <f>SUMIFS(Tabla_cocina[Ganancia Bruta],Tabla_cocina[Numero de Orden],Tabla_Sala[[#This Row],[Número de Orden]])</f>
        <v>66</v>
      </c>
      <c r="Q633" s="7">
        <f>Tabla_Sala[[#This Row],[Propina]]+Tabla_Sala[[#This Row],[Monto Total de la Cuenta]]</f>
        <v>105.71000000000001</v>
      </c>
      <c r="R633" t="str">
        <f t="shared" si="12"/>
        <v>Plato_5</v>
      </c>
      <c r="S633" s="2" t="s">
        <v>46</v>
      </c>
      <c r="T633" s="2" t="s">
        <v>19</v>
      </c>
      <c r="U633" s="2"/>
      <c r="X633" t="str" cm="1">
        <f t="array" ref="X633">_xlfn.CONCAT(_xlfn._xlws.FILTER(Tabla_cocina[Nombre del Plato], Tabla_cocina[Numero de Orden]=Tabla_Sala[[#This Row],[Número de Orden]]), "")</f>
        <v>Plato_5</v>
      </c>
      <c r="Y633" s="18" t="b">
        <f>IF(Tabla_Sala[[#This Row],[Tiempo de Degustacion]]&gt;0,TRUE,FALSE)</f>
        <v>1</v>
      </c>
    </row>
    <row r="634" spans="1:25" x14ac:dyDescent="0.3">
      <c r="A634" s="2">
        <v>632</v>
      </c>
      <c r="B634" s="2">
        <v>16</v>
      </c>
      <c r="C634" s="2" t="s">
        <v>591</v>
      </c>
      <c r="D634" s="4">
        <v>2</v>
      </c>
      <c r="E634" s="15">
        <f>Tabla_Sala[[#This Row],[Hora de Salida]]</f>
        <v>45022.121527777781</v>
      </c>
      <c r="F634" s="16">
        <v>45022.010416666664</v>
      </c>
      <c r="G634" s="16">
        <v>45022.121527777781</v>
      </c>
      <c r="H634" s="16">
        <f>IF(Tabla_Sala[[#This Row],[Estado de la Mesa]]="Ocupada",(Tabla_Sala[[#This Row],[Hora de Salida]]-Tabla_Sala[[#This Row],[Hora de Llegada]]) + 15/1440, Tabla_Sala[[#This Row],[Hora de Salida]]-Tabla_Sala[[#This Row],[Hora de Llegada]])</f>
        <v>0.11111111111677019</v>
      </c>
      <c r="I634" s="16">
        <f>SUMIFS(Tabla_cocina[minutos preparacion],Tabla_cocina[Numero de Orden],Tabla_Sala[[#This Row],[Número de Orden]])</f>
        <v>6.1111111111111116E-2</v>
      </c>
      <c r="J634" s="16">
        <f>IF(Tabla_Sala[[#This Row],[Tiempo de Permanencia]]-Tabla_Sala[[#This Row],[Tiempo Preparacion]] &gt; 0, Tabla_Sala[[#This Row],[Tiempo de Permanencia]]-Tabla_Sala[[#This Row],[Tiempo Preparacion]], 0)</f>
        <v>5.0000000005659073E-2</v>
      </c>
      <c r="K634" s="2" t="s">
        <v>109</v>
      </c>
      <c r="L634" s="2" t="s">
        <v>44</v>
      </c>
      <c r="M634" s="2" t="s">
        <v>47</v>
      </c>
      <c r="N634" s="5">
        <v>22.41</v>
      </c>
      <c r="O634" s="2" t="s">
        <v>48</v>
      </c>
      <c r="P634" s="7">
        <f>SUMIFS(Tabla_cocina[Ganancia Bruta],Tabla_cocina[Numero de Orden],Tabla_Sala[[#This Row],[Número de Orden]])</f>
        <v>129</v>
      </c>
      <c r="Q634" s="7">
        <f>Tabla_Sala[[#This Row],[Propina]]+Tabla_Sala[[#This Row],[Monto Total de la Cuenta]]</f>
        <v>151.41</v>
      </c>
      <c r="R634" t="str">
        <f t="shared" si="12"/>
        <v>Plato_15,  Plato_11</v>
      </c>
      <c r="S634" s="2" t="s">
        <v>66</v>
      </c>
      <c r="T634" s="2" t="s">
        <v>18</v>
      </c>
      <c r="U634" s="2" t="s">
        <v>63</v>
      </c>
      <c r="X634" t="str" cm="1">
        <f t="array" ref="X634">_xlfn.CONCAT(_xlfn._xlws.FILTER(Tabla_cocina[Nombre del Plato], Tabla_cocina[Numero de Orden]=Tabla_Sala[[#This Row],[Número de Orden]]), "")</f>
        <v>Plato_15Plato_11</v>
      </c>
      <c r="Y634" s="18" t="b">
        <f>IF(Tabla_Sala[[#This Row],[Tiempo de Degustacion]]&gt;0,TRUE,FALSE)</f>
        <v>1</v>
      </c>
    </row>
    <row r="635" spans="1:25" x14ac:dyDescent="0.3">
      <c r="A635" s="2">
        <v>633</v>
      </c>
      <c r="B635" s="2">
        <v>16</v>
      </c>
      <c r="C635" s="2" t="s">
        <v>592</v>
      </c>
      <c r="D635" s="4">
        <v>5</v>
      </c>
      <c r="E635" s="15">
        <f>Tabla_Sala[[#This Row],[Hora de Salida]]</f>
        <v>45022.227777777778</v>
      </c>
      <c r="F635" s="16">
        <v>45022.154861111114</v>
      </c>
      <c r="G635" s="16">
        <v>45022.227777777778</v>
      </c>
      <c r="H635" s="16">
        <f>IF(Tabla_Sala[[#This Row],[Estado de la Mesa]]="Ocupada",(Tabla_Sala[[#This Row],[Hora de Salida]]-Tabla_Sala[[#This Row],[Hora de Llegada]]) + 15/1440, Tabla_Sala[[#This Row],[Hora de Salida]]-Tabla_Sala[[#This Row],[Hora de Llegada]])</f>
        <v>7.2916666664241347E-2</v>
      </c>
      <c r="I635" s="16">
        <f>SUMIFS(Tabla_cocina[minutos preparacion],Tabla_cocina[Numero de Orden],Tabla_Sala[[#This Row],[Número de Orden]])</f>
        <v>0.10347222222222222</v>
      </c>
      <c r="J635" s="16">
        <f>IF(Tabla_Sala[[#This Row],[Tiempo de Permanencia]]-Tabla_Sala[[#This Row],[Tiempo Preparacion]] &gt; 0, Tabla_Sala[[#This Row],[Tiempo de Permanencia]]-Tabla_Sala[[#This Row],[Tiempo Preparacion]], 0)</f>
        <v>0</v>
      </c>
      <c r="K635" s="2" t="s">
        <v>109</v>
      </c>
      <c r="L635" s="2" t="s">
        <v>40</v>
      </c>
      <c r="M635" s="2" t="s">
        <v>47</v>
      </c>
      <c r="N635" s="5">
        <v>11.19</v>
      </c>
      <c r="O635" s="2" t="s">
        <v>42</v>
      </c>
      <c r="P635" s="7">
        <f>SUMIFS(Tabla_cocina[Ganancia Bruta],Tabla_cocina[Numero de Orden],Tabla_Sala[[#This Row],[Número de Orden]])</f>
        <v>236</v>
      </c>
      <c r="Q635" s="7">
        <f>Tabla_Sala[[#This Row],[Propina]]+Tabla_Sala[[#This Row],[Monto Total de la Cuenta]]</f>
        <v>247.19</v>
      </c>
      <c r="R635" t="str">
        <f t="shared" si="12"/>
        <v>Plato_2,  Plato_7,  Plato_5,  Plato_4</v>
      </c>
      <c r="S635" s="2" t="s">
        <v>58</v>
      </c>
      <c r="T635" s="2" t="s">
        <v>7</v>
      </c>
      <c r="U635" s="2" t="s">
        <v>59</v>
      </c>
      <c r="V635" s="2" t="s">
        <v>78</v>
      </c>
      <c r="W635" s="2" t="s">
        <v>67</v>
      </c>
      <c r="X635" t="str" cm="1">
        <f t="array" ref="X635">_xlfn.CONCAT(_xlfn._xlws.FILTER(Tabla_cocina[Nombre del Plato], Tabla_cocina[Numero de Orden]=Tabla_Sala[[#This Row],[Número de Orden]]), "")</f>
        <v>Plato_2Plato_7Plato_5Plato_4</v>
      </c>
      <c r="Y635" s="18" t="b">
        <f>IF(Tabla_Sala[[#This Row],[Tiempo de Degustacion]]&gt;0,TRUE,FALSE)</f>
        <v>0</v>
      </c>
    </row>
    <row r="636" spans="1:25" x14ac:dyDescent="0.3">
      <c r="A636" s="2">
        <v>634</v>
      </c>
      <c r="B636" s="2">
        <v>2</v>
      </c>
      <c r="C636" s="2" t="s">
        <v>456</v>
      </c>
      <c r="D636" s="4">
        <v>1</v>
      </c>
      <c r="E636" s="15">
        <f>Tabla_Sala[[#This Row],[Hora de Salida]]</f>
        <v>45022.15</v>
      </c>
      <c r="F636" s="16">
        <v>45022.002083333333</v>
      </c>
      <c r="G636" s="16">
        <v>45022.15</v>
      </c>
      <c r="H636" s="16">
        <f>IF(Tabla_Sala[[#This Row],[Estado de la Mesa]]="Ocupada",(Tabla_Sala[[#This Row],[Hora de Salida]]-Tabla_Sala[[#This Row],[Hora de Llegada]]) + 15/1440, Tabla_Sala[[#This Row],[Hora de Salida]]-Tabla_Sala[[#This Row],[Hora de Llegada]])</f>
        <v>0.14791666666860692</v>
      </c>
      <c r="I636" s="16">
        <f>SUMIFS(Tabla_cocina[minutos preparacion],Tabla_cocina[Numero de Orden],Tabla_Sala[[#This Row],[Número de Orden]])</f>
        <v>0.10902777777777778</v>
      </c>
      <c r="J636" s="16">
        <f>IF(Tabla_Sala[[#This Row],[Tiempo de Permanencia]]-Tabla_Sala[[#This Row],[Tiempo Preparacion]] &gt; 0, Tabla_Sala[[#This Row],[Tiempo de Permanencia]]-Tabla_Sala[[#This Row],[Tiempo Preparacion]], 0)</f>
        <v>3.8888888890829143E-2</v>
      </c>
      <c r="K636" s="2" t="s">
        <v>111</v>
      </c>
      <c r="L636" s="2" t="s">
        <v>44</v>
      </c>
      <c r="M636" s="2" t="s">
        <v>47</v>
      </c>
      <c r="N636" s="5">
        <v>29.25</v>
      </c>
      <c r="O636" s="2" t="s">
        <v>42</v>
      </c>
      <c r="P636" s="7">
        <f>SUMIFS(Tabla_cocina[Ganancia Bruta],Tabla_cocina[Numero de Orden],Tabla_Sala[[#This Row],[Número de Orden]])</f>
        <v>344</v>
      </c>
      <c r="Q636" s="7">
        <f>Tabla_Sala[[#This Row],[Propina]]+Tabla_Sala[[#This Row],[Monto Total de la Cuenta]]</f>
        <v>373.25</v>
      </c>
      <c r="R636" t="str">
        <f t="shared" si="12"/>
        <v>Plato_5,  Plato_20,  Plato_1,  Plato_8</v>
      </c>
      <c r="S636" s="2" t="s">
        <v>56</v>
      </c>
      <c r="T636" s="2" t="s">
        <v>19</v>
      </c>
      <c r="U636" s="2" t="s">
        <v>68</v>
      </c>
      <c r="V636" s="2" t="s">
        <v>71</v>
      </c>
      <c r="W636" s="2" t="s">
        <v>62</v>
      </c>
      <c r="X636" t="str" cm="1">
        <f t="array" ref="X636">_xlfn.CONCAT(_xlfn._xlws.FILTER(Tabla_cocina[Nombre del Plato], Tabla_cocina[Numero de Orden]=Tabla_Sala[[#This Row],[Número de Orden]]), "")</f>
        <v>Plato_5Plato_20Plato_1Plato_8</v>
      </c>
      <c r="Y636" s="18" t="b">
        <f>IF(Tabla_Sala[[#This Row],[Tiempo de Degustacion]]&gt;0,TRUE,FALSE)</f>
        <v>1</v>
      </c>
    </row>
    <row r="637" spans="1:25" x14ac:dyDescent="0.3">
      <c r="A637" s="2">
        <v>635</v>
      </c>
      <c r="B637" s="2">
        <v>5</v>
      </c>
      <c r="C637" s="2" t="s">
        <v>593</v>
      </c>
      <c r="D637" s="4">
        <v>2</v>
      </c>
      <c r="E637" s="15">
        <f>Tabla_Sala[[#This Row],[Hora de Salida]]</f>
        <v>45022.12777777778</v>
      </c>
      <c r="F637" s="16">
        <v>45022.011805555558</v>
      </c>
      <c r="G637" s="16">
        <v>45022.12777777778</v>
      </c>
      <c r="H637" s="16">
        <f>IF(Tabla_Sala[[#This Row],[Estado de la Mesa]]="Ocupada",(Tabla_Sala[[#This Row],[Hora de Salida]]-Tabla_Sala[[#This Row],[Hora de Llegada]]) + 15/1440, Tabla_Sala[[#This Row],[Hora de Salida]]-Tabla_Sala[[#This Row],[Hora de Llegada]])</f>
        <v>0.11597222222189885</v>
      </c>
      <c r="I637" s="16">
        <f>SUMIFS(Tabla_cocina[minutos preparacion],Tabla_cocina[Numero de Orden],Tabla_Sala[[#This Row],[Número de Orden]])</f>
        <v>1.7361111111111112E-2</v>
      </c>
      <c r="J637" s="16">
        <f>IF(Tabla_Sala[[#This Row],[Tiempo de Permanencia]]-Tabla_Sala[[#This Row],[Tiempo Preparacion]] &gt; 0, Tabla_Sala[[#This Row],[Tiempo de Permanencia]]-Tabla_Sala[[#This Row],[Tiempo Preparacion]], 0)</f>
        <v>9.8611111110787741E-2</v>
      </c>
      <c r="K637" s="2" t="s">
        <v>113</v>
      </c>
      <c r="L637" s="2" t="s">
        <v>40</v>
      </c>
      <c r="M637" s="2" t="s">
        <v>47</v>
      </c>
      <c r="N637" s="5">
        <v>22.15</v>
      </c>
      <c r="O637" s="2" t="s">
        <v>48</v>
      </c>
      <c r="P637" s="7">
        <f>SUMIFS(Tabla_cocina[Ganancia Bruta],Tabla_cocina[Numero de Orden],Tabla_Sala[[#This Row],[Número de Orden]])</f>
        <v>58</v>
      </c>
      <c r="Q637" s="7">
        <f>Tabla_Sala[[#This Row],[Propina]]+Tabla_Sala[[#This Row],[Monto Total de la Cuenta]]</f>
        <v>80.150000000000006</v>
      </c>
      <c r="R637" t="str">
        <f t="shared" si="12"/>
        <v>Plato_9</v>
      </c>
      <c r="S637" s="2" t="s">
        <v>53</v>
      </c>
      <c r="T637" s="2" t="s">
        <v>13</v>
      </c>
      <c r="U637" s="2"/>
      <c r="X637" t="str" cm="1">
        <f t="array" ref="X637">_xlfn.CONCAT(_xlfn._xlws.FILTER(Tabla_cocina[Nombre del Plato], Tabla_cocina[Numero de Orden]=Tabla_Sala[[#This Row],[Número de Orden]]), "")</f>
        <v>Plato_9</v>
      </c>
      <c r="Y637" s="18" t="b">
        <f>IF(Tabla_Sala[[#This Row],[Tiempo de Degustacion]]&gt;0,TRUE,FALSE)</f>
        <v>1</v>
      </c>
    </row>
    <row r="638" spans="1:25" x14ac:dyDescent="0.3">
      <c r="A638" s="2">
        <v>636</v>
      </c>
      <c r="B638" s="2">
        <v>14</v>
      </c>
      <c r="C638" s="2" t="s">
        <v>594</v>
      </c>
      <c r="D638" s="4">
        <v>3</v>
      </c>
      <c r="E638" s="15">
        <f>Tabla_Sala[[#This Row],[Hora de Salida]]</f>
        <v>45022.241666666669</v>
      </c>
      <c r="F638" s="16">
        <v>45022.149305555555</v>
      </c>
      <c r="G638" s="16">
        <v>45022.241666666669</v>
      </c>
      <c r="H638" s="16">
        <f>IF(Tabla_Sala[[#This Row],[Estado de la Mesa]]="Ocupada",(Tabla_Sala[[#This Row],[Hora de Salida]]-Tabla_Sala[[#This Row],[Hora de Llegada]]) + 15/1440, Tabla_Sala[[#This Row],[Hora de Salida]]-Tabla_Sala[[#This Row],[Hora de Llegada]])</f>
        <v>9.2361111113859806E-2</v>
      </c>
      <c r="I638" s="16">
        <f>SUMIFS(Tabla_cocina[minutos preparacion],Tabla_cocina[Numero de Orden],Tabla_Sala[[#This Row],[Número de Orden]])</f>
        <v>0.10486111111111111</v>
      </c>
      <c r="J638" s="16">
        <f>IF(Tabla_Sala[[#This Row],[Tiempo de Permanencia]]-Tabla_Sala[[#This Row],[Tiempo Preparacion]] &gt; 0, Tabla_Sala[[#This Row],[Tiempo de Permanencia]]-Tabla_Sala[[#This Row],[Tiempo Preparacion]], 0)</f>
        <v>0</v>
      </c>
      <c r="K638" s="2" t="s">
        <v>115</v>
      </c>
      <c r="L638" s="2" t="s">
        <v>54</v>
      </c>
      <c r="M638" s="2" t="s">
        <v>41</v>
      </c>
      <c r="N638" s="5">
        <v>32.86</v>
      </c>
      <c r="O638" s="2" t="s">
        <v>48</v>
      </c>
      <c r="P638" s="7">
        <f>SUMIFS(Tabla_cocina[Ganancia Bruta],Tabla_cocina[Numero de Orden],Tabla_Sala[[#This Row],[Número de Orden]])</f>
        <v>126</v>
      </c>
      <c r="Q638" s="7">
        <f>Tabla_Sala[[#This Row],[Propina]]+Tabla_Sala[[#This Row],[Monto Total de la Cuenta]]</f>
        <v>158.86000000000001</v>
      </c>
      <c r="R638" t="str">
        <f t="shared" si="12"/>
        <v>Plato_7,  Plato_12,  Plato_13</v>
      </c>
      <c r="S638" s="2" t="s">
        <v>66</v>
      </c>
      <c r="T638" s="2" t="s">
        <v>5</v>
      </c>
      <c r="U638" s="2" t="s">
        <v>60</v>
      </c>
      <c r="V638" s="2" t="s">
        <v>65</v>
      </c>
      <c r="X638" t="str" cm="1">
        <f t="array" ref="X638">_xlfn.CONCAT(_xlfn._xlws.FILTER(Tabla_cocina[Nombre del Plato], Tabla_cocina[Numero de Orden]=Tabla_Sala[[#This Row],[Número de Orden]]), "")</f>
        <v>Plato_7Plato_12Plato_13</v>
      </c>
      <c r="Y638" s="18" t="b">
        <f>IF(Tabla_Sala[[#This Row],[Tiempo de Degustacion]]&gt;0,TRUE,FALSE)</f>
        <v>0</v>
      </c>
    </row>
    <row r="639" spans="1:25" x14ac:dyDescent="0.3">
      <c r="A639" s="2">
        <v>637</v>
      </c>
      <c r="B639" s="2">
        <v>6</v>
      </c>
      <c r="C639" s="2" t="s">
        <v>595</v>
      </c>
      <c r="D639" s="4">
        <v>3</v>
      </c>
      <c r="E639" s="15">
        <f>Tabla_Sala[[#This Row],[Hora de Salida]]</f>
        <v>45022.188888888886</v>
      </c>
      <c r="F639" s="16">
        <v>45022.079861111109</v>
      </c>
      <c r="G639" s="16">
        <v>45022.188888888886</v>
      </c>
      <c r="H639" s="16">
        <f>IF(Tabla_Sala[[#This Row],[Estado de la Mesa]]="Ocupada",(Tabla_Sala[[#This Row],[Hora de Salida]]-Tabla_Sala[[#This Row],[Hora de Llegada]]) + 15/1440, Tabla_Sala[[#This Row],[Hora de Salida]]-Tabla_Sala[[#This Row],[Hora de Llegada]])</f>
        <v>0.10902777777664596</v>
      </c>
      <c r="I639" s="16">
        <f>SUMIFS(Tabla_cocina[minutos preparacion],Tabla_cocina[Numero de Orden],Tabla_Sala[[#This Row],[Número de Orden]])</f>
        <v>4.2361111111111113E-2</v>
      </c>
      <c r="J639" s="16">
        <f>IF(Tabla_Sala[[#This Row],[Tiempo de Permanencia]]-Tabla_Sala[[#This Row],[Tiempo Preparacion]] &gt; 0, Tabla_Sala[[#This Row],[Tiempo de Permanencia]]-Tabla_Sala[[#This Row],[Tiempo Preparacion]], 0)</f>
        <v>6.6666666665534849E-2</v>
      </c>
      <c r="K639" s="2" t="s">
        <v>117</v>
      </c>
      <c r="L639" s="2" t="s">
        <v>40</v>
      </c>
      <c r="M639" s="2" t="s">
        <v>47</v>
      </c>
      <c r="N639" s="5">
        <v>36.58</v>
      </c>
      <c r="O639" s="2" t="s">
        <v>42</v>
      </c>
      <c r="P639" s="7">
        <f>SUMIFS(Tabla_cocina[Ganancia Bruta],Tabla_cocina[Numero de Orden],Tabla_Sala[[#This Row],[Número de Orden]])</f>
        <v>117</v>
      </c>
      <c r="Q639" s="7">
        <f>Tabla_Sala[[#This Row],[Propina]]+Tabla_Sala[[#This Row],[Monto Total de la Cuenta]]</f>
        <v>153.57999999999998</v>
      </c>
      <c r="R639" t="str">
        <f t="shared" si="12"/>
        <v>Plato_11,  Plato_18,  Plato_1</v>
      </c>
      <c r="S639" s="2" t="s">
        <v>66</v>
      </c>
      <c r="T639" s="2" t="s">
        <v>14</v>
      </c>
      <c r="U639" s="2" t="s">
        <v>74</v>
      </c>
      <c r="V639" s="2" t="s">
        <v>71</v>
      </c>
      <c r="X639" t="str" cm="1">
        <f t="array" ref="X639">_xlfn.CONCAT(_xlfn._xlws.FILTER(Tabla_cocina[Nombre del Plato], Tabla_cocina[Numero de Orden]=Tabla_Sala[[#This Row],[Número de Orden]]), "")</f>
        <v>Plato_11Plato_18Plato_1</v>
      </c>
      <c r="Y639" s="18" t="b">
        <f>IF(Tabla_Sala[[#This Row],[Tiempo de Degustacion]]&gt;0,TRUE,FALSE)</f>
        <v>1</v>
      </c>
    </row>
    <row r="640" spans="1:25" x14ac:dyDescent="0.3">
      <c r="A640" s="2">
        <v>638</v>
      </c>
      <c r="B640" s="2">
        <v>16</v>
      </c>
      <c r="C640" s="2" t="s">
        <v>265</v>
      </c>
      <c r="D640" s="4">
        <v>6</v>
      </c>
      <c r="E640" s="15">
        <f>Tabla_Sala[[#This Row],[Hora de Salida]]</f>
        <v>45022.094444444447</v>
      </c>
      <c r="F640" s="16">
        <v>45022.037499999999</v>
      </c>
      <c r="G640" s="16">
        <v>45022.094444444447</v>
      </c>
      <c r="H640" s="16">
        <f>IF(Tabla_Sala[[#This Row],[Estado de la Mesa]]="Ocupada",(Tabla_Sala[[#This Row],[Hora de Salida]]-Tabla_Sala[[#This Row],[Hora de Llegada]]) + 15/1440, Tabla_Sala[[#This Row],[Hora de Salida]]-Tabla_Sala[[#This Row],[Hora de Llegada]])</f>
        <v>6.7361111114829939E-2</v>
      </c>
      <c r="I640" s="16">
        <f>SUMIFS(Tabla_cocina[minutos preparacion],Tabla_cocina[Numero de Orden],Tabla_Sala[[#This Row],[Número de Orden]])</f>
        <v>3.0555555555555555E-2</v>
      </c>
      <c r="J640" s="16">
        <f>IF(Tabla_Sala[[#This Row],[Tiempo de Permanencia]]-Tabla_Sala[[#This Row],[Tiempo Preparacion]] &gt; 0, Tabla_Sala[[#This Row],[Tiempo de Permanencia]]-Tabla_Sala[[#This Row],[Tiempo Preparacion]], 0)</f>
        <v>3.680555555927438E-2</v>
      </c>
      <c r="K640" s="2" t="s">
        <v>109</v>
      </c>
      <c r="L640" s="2" t="s">
        <v>54</v>
      </c>
      <c r="M640" s="2" t="s">
        <v>47</v>
      </c>
      <c r="N640" s="5">
        <v>30.71</v>
      </c>
      <c r="O640" s="2" t="s">
        <v>55</v>
      </c>
      <c r="P640" s="7">
        <f>SUMIFS(Tabla_cocina[Ganancia Bruta],Tabla_cocina[Numero de Orden],Tabla_Sala[[#This Row],[Número de Orden]])</f>
        <v>90</v>
      </c>
      <c r="Q640" s="7">
        <f>Tabla_Sala[[#This Row],[Propina]]+Tabla_Sala[[#This Row],[Monto Total de la Cuenta]]</f>
        <v>120.71000000000001</v>
      </c>
      <c r="R640" t="str">
        <f t="shared" si="12"/>
        <v>Plato_2</v>
      </c>
      <c r="S640" s="2" t="s">
        <v>76</v>
      </c>
      <c r="T640" s="2" t="s">
        <v>7</v>
      </c>
      <c r="U640" s="2"/>
      <c r="X640" t="str" cm="1">
        <f t="array" ref="X640">_xlfn.CONCAT(_xlfn._xlws.FILTER(Tabla_cocina[Nombre del Plato], Tabla_cocina[Numero de Orden]=Tabla_Sala[[#This Row],[Número de Orden]]), "")</f>
        <v>Plato_2</v>
      </c>
      <c r="Y640" s="18" t="b">
        <f>IF(Tabla_Sala[[#This Row],[Tiempo de Degustacion]]&gt;0,TRUE,FALSE)</f>
        <v>1</v>
      </c>
    </row>
    <row r="641" spans="1:25" x14ac:dyDescent="0.3">
      <c r="A641" s="2">
        <v>639</v>
      </c>
      <c r="B641" s="2">
        <v>8</v>
      </c>
      <c r="C641" s="2" t="s">
        <v>596</v>
      </c>
      <c r="D641" s="4">
        <v>4</v>
      </c>
      <c r="E641" s="15">
        <f>Tabla_Sala[[#This Row],[Hora de Salida]]</f>
        <v>45022.22152777778</v>
      </c>
      <c r="F641" s="16">
        <v>45022.095138888886</v>
      </c>
      <c r="G641" s="16">
        <v>45022.22152777778</v>
      </c>
      <c r="H641" s="16">
        <f>IF(Tabla_Sala[[#This Row],[Estado de la Mesa]]="Ocupada",(Tabla_Sala[[#This Row],[Hora de Salida]]-Tabla_Sala[[#This Row],[Hora de Llegada]]) + 15/1440, Tabla_Sala[[#This Row],[Hora de Salida]]-Tabla_Sala[[#This Row],[Hora de Llegada]])</f>
        <v>0.12638888889341615</v>
      </c>
      <c r="I641" s="16">
        <f>SUMIFS(Tabla_cocina[minutos preparacion],Tabla_cocina[Numero de Orden],Tabla_Sala[[#This Row],[Número de Orden]])</f>
        <v>9.4444444444444442E-2</v>
      </c>
      <c r="J641" s="16">
        <f>IF(Tabla_Sala[[#This Row],[Tiempo de Permanencia]]-Tabla_Sala[[#This Row],[Tiempo Preparacion]] &gt; 0, Tabla_Sala[[#This Row],[Tiempo de Permanencia]]-Tabla_Sala[[#This Row],[Tiempo Preparacion]], 0)</f>
        <v>3.1944444448971709E-2</v>
      </c>
      <c r="K641" s="2" t="s">
        <v>113</v>
      </c>
      <c r="L641" s="2" t="s">
        <v>54</v>
      </c>
      <c r="M641" s="2" t="s">
        <v>47</v>
      </c>
      <c r="N641" s="5">
        <v>18.97</v>
      </c>
      <c r="O641" s="2" t="s">
        <v>42</v>
      </c>
      <c r="P641" s="7">
        <f>SUMIFS(Tabla_cocina[Ganancia Bruta],Tabla_cocina[Numero de Orden],Tabla_Sala[[#This Row],[Número de Orden]])</f>
        <v>152</v>
      </c>
      <c r="Q641" s="7">
        <f>Tabla_Sala[[#This Row],[Propina]]+Tabla_Sala[[#This Row],[Monto Total de la Cuenta]]</f>
        <v>170.97</v>
      </c>
      <c r="R641" t="str">
        <f t="shared" si="12"/>
        <v>Plato_10,  Plato_17,  Plato_12</v>
      </c>
      <c r="S641" s="2" t="s">
        <v>43</v>
      </c>
      <c r="T641" s="2" t="s">
        <v>25</v>
      </c>
      <c r="U641" s="2" t="s">
        <v>50</v>
      </c>
      <c r="V641" s="2" t="s">
        <v>60</v>
      </c>
      <c r="X641" t="str" cm="1">
        <f t="array" ref="X641">_xlfn.CONCAT(_xlfn._xlws.FILTER(Tabla_cocina[Nombre del Plato], Tabla_cocina[Numero de Orden]=Tabla_Sala[[#This Row],[Número de Orden]]), "")</f>
        <v>Plato_10Plato_17Plato_12</v>
      </c>
      <c r="Y641" s="18" t="b">
        <f>IF(Tabla_Sala[[#This Row],[Tiempo de Degustacion]]&gt;0,TRUE,FALSE)</f>
        <v>1</v>
      </c>
    </row>
    <row r="642" spans="1:25" x14ac:dyDescent="0.3">
      <c r="A642" s="2">
        <v>640</v>
      </c>
      <c r="B642" s="2">
        <v>14</v>
      </c>
      <c r="C642" s="2" t="s">
        <v>597</v>
      </c>
      <c r="D642" s="4">
        <v>3</v>
      </c>
      <c r="E642" s="15">
        <f>Tabla_Sala[[#This Row],[Hora de Salida]]</f>
        <v>45022.076388888891</v>
      </c>
      <c r="F642" s="16">
        <v>45022.02847222222</v>
      </c>
      <c r="G642" s="16">
        <v>45022.076388888891</v>
      </c>
      <c r="H642" s="16">
        <f>IF(Tabla_Sala[[#This Row],[Estado de la Mesa]]="Ocupada",(Tabla_Sala[[#This Row],[Hora de Salida]]-Tabla_Sala[[#This Row],[Hora de Llegada]]) + 15/1440, Tabla_Sala[[#This Row],[Hora de Salida]]-Tabla_Sala[[#This Row],[Hora de Llegada]])</f>
        <v>4.7916666670062114E-2</v>
      </c>
      <c r="I642" s="16">
        <f>SUMIFS(Tabla_cocina[minutos preparacion],Tabla_cocina[Numero de Orden],Tabla_Sala[[#This Row],[Número de Orden]])</f>
        <v>5.2083333333333336E-2</v>
      </c>
      <c r="J642" s="16">
        <f>IF(Tabla_Sala[[#This Row],[Tiempo de Permanencia]]-Tabla_Sala[[#This Row],[Tiempo Preparacion]] &gt; 0, Tabla_Sala[[#This Row],[Tiempo de Permanencia]]-Tabla_Sala[[#This Row],[Tiempo Preparacion]], 0)</f>
        <v>0</v>
      </c>
      <c r="K642" s="2" t="s">
        <v>109</v>
      </c>
      <c r="L642" s="2" t="s">
        <v>40</v>
      </c>
      <c r="M642" s="2" t="s">
        <v>41</v>
      </c>
      <c r="N642" s="5">
        <v>49.29</v>
      </c>
      <c r="O642" s="2" t="s">
        <v>48</v>
      </c>
      <c r="P642" s="7">
        <f>SUMIFS(Tabla_cocina[Ganancia Bruta],Tabla_cocina[Numero de Orden],Tabla_Sala[[#This Row],[Número de Orden]])</f>
        <v>219</v>
      </c>
      <c r="Q642" s="7">
        <f>Tabla_Sala[[#This Row],[Propina]]+Tabla_Sala[[#This Row],[Monto Total de la Cuenta]]</f>
        <v>268.29000000000002</v>
      </c>
      <c r="R642" t="str">
        <f t="shared" si="12"/>
        <v>Plato_10,  Plato_13,  Plato_11</v>
      </c>
      <c r="S642" s="2" t="s">
        <v>56</v>
      </c>
      <c r="T642" s="2" t="s">
        <v>25</v>
      </c>
      <c r="U642" s="2" t="s">
        <v>65</v>
      </c>
      <c r="V642" s="2" t="s">
        <v>63</v>
      </c>
      <c r="X642" t="str" cm="1">
        <f t="array" ref="X642">_xlfn.CONCAT(_xlfn._xlws.FILTER(Tabla_cocina[Nombre del Plato], Tabla_cocina[Numero de Orden]=Tabla_Sala[[#This Row],[Número de Orden]]), "")</f>
        <v>Plato_10Plato_13Plato_11</v>
      </c>
      <c r="Y642" s="18" t="b">
        <f>IF(Tabla_Sala[[#This Row],[Tiempo de Degustacion]]&gt;0,TRUE,FALSE)</f>
        <v>0</v>
      </c>
    </row>
    <row r="643" spans="1:25" x14ac:dyDescent="0.3">
      <c r="A643" s="2">
        <v>641</v>
      </c>
      <c r="B643" s="2">
        <v>2</v>
      </c>
      <c r="C643" s="2" t="s">
        <v>598</v>
      </c>
      <c r="D643" s="4">
        <v>4</v>
      </c>
      <c r="E643" s="15">
        <f>Tabla_Sala[[#This Row],[Hora de Salida]]</f>
        <v>45022.161111111112</v>
      </c>
      <c r="F643" s="16">
        <v>45022.047222222223</v>
      </c>
      <c r="G643" s="16">
        <v>45022.161111111112</v>
      </c>
      <c r="H643" s="16">
        <f>IF(Tabla_Sala[[#This Row],[Estado de la Mesa]]="Ocupada",(Tabla_Sala[[#This Row],[Hora de Salida]]-Tabla_Sala[[#This Row],[Hora de Llegada]]) + 15/1440, Tabla_Sala[[#This Row],[Hora de Salida]]-Tabla_Sala[[#This Row],[Hora de Llegada]])</f>
        <v>0.11388888888905058</v>
      </c>
      <c r="I643" s="16">
        <f>SUMIFS(Tabla_cocina[minutos preparacion],Tabla_cocina[Numero de Orden],Tabla_Sala[[#This Row],[Número de Orden]])</f>
        <v>5.1388888888888887E-2</v>
      </c>
      <c r="J643" s="16">
        <f>IF(Tabla_Sala[[#This Row],[Tiempo de Permanencia]]-Tabla_Sala[[#This Row],[Tiempo Preparacion]] &gt; 0, Tabla_Sala[[#This Row],[Tiempo de Permanencia]]-Tabla_Sala[[#This Row],[Tiempo Preparacion]], 0)</f>
        <v>6.250000000016169E-2</v>
      </c>
      <c r="K643" s="2" t="s">
        <v>111</v>
      </c>
      <c r="L643" s="2" t="s">
        <v>40</v>
      </c>
      <c r="M643" s="2" t="s">
        <v>41</v>
      </c>
      <c r="N643" s="5">
        <v>39.68</v>
      </c>
      <c r="O643" s="2" t="s">
        <v>42</v>
      </c>
      <c r="P643" s="7">
        <f>SUMIFS(Tabla_cocina[Ganancia Bruta],Tabla_cocina[Numero de Orden],Tabla_Sala[[#This Row],[Número de Orden]])</f>
        <v>208</v>
      </c>
      <c r="Q643" s="7">
        <f>Tabla_Sala[[#This Row],[Propina]]+Tabla_Sala[[#This Row],[Monto Total de la Cuenta]]</f>
        <v>247.68</v>
      </c>
      <c r="R643" t="str">
        <f t="shared" ref="R643:R706" si="13">_xlfn.TEXTJOIN(", ",TRUE,T643:W643)</f>
        <v>Plato_9,  Plato_1,  Plato_14</v>
      </c>
      <c r="S643" s="2" t="s">
        <v>66</v>
      </c>
      <c r="T643" s="2" t="s">
        <v>13</v>
      </c>
      <c r="U643" s="2" t="s">
        <v>71</v>
      </c>
      <c r="V643" s="2" t="s">
        <v>64</v>
      </c>
      <c r="X643" t="str" cm="1">
        <f t="array" ref="X643">_xlfn.CONCAT(_xlfn._xlws.FILTER(Tabla_cocina[Nombre del Plato], Tabla_cocina[Numero de Orden]=Tabla_Sala[[#This Row],[Número de Orden]]), "")</f>
        <v>Plato_9Plato_1Plato_14</v>
      </c>
      <c r="Y643" s="18" t="b">
        <f>IF(Tabla_Sala[[#This Row],[Tiempo de Degustacion]]&gt;0,TRUE,FALSE)</f>
        <v>1</v>
      </c>
    </row>
    <row r="644" spans="1:25" x14ac:dyDescent="0.3">
      <c r="A644" s="2">
        <v>642</v>
      </c>
      <c r="B644" s="2">
        <v>15</v>
      </c>
      <c r="C644" s="2" t="s">
        <v>599</v>
      </c>
      <c r="D644" s="4">
        <v>1</v>
      </c>
      <c r="E644" s="15">
        <f>Tabla_Sala[[#This Row],[Hora de Salida]]</f>
        <v>45022.224999999999</v>
      </c>
      <c r="F644" s="16">
        <v>45022.10833333333</v>
      </c>
      <c r="G644" s="16">
        <v>45022.224999999999</v>
      </c>
      <c r="H644" s="16">
        <f>IF(Tabla_Sala[[#This Row],[Estado de la Mesa]]="Ocupada",(Tabla_Sala[[#This Row],[Hora de Salida]]-Tabla_Sala[[#This Row],[Hora de Llegada]]) + 15/1440, Tabla_Sala[[#This Row],[Hora de Salida]]-Tabla_Sala[[#This Row],[Hora de Llegada]])</f>
        <v>0.12708333333527358</v>
      </c>
      <c r="I644" s="16">
        <f>SUMIFS(Tabla_cocina[minutos preparacion],Tabla_cocina[Numero de Orden],Tabla_Sala[[#This Row],[Número de Orden]])</f>
        <v>5.6249999999999994E-2</v>
      </c>
      <c r="J644" s="16">
        <f>IF(Tabla_Sala[[#This Row],[Tiempo de Permanencia]]-Tabla_Sala[[#This Row],[Tiempo Preparacion]] &gt; 0, Tabla_Sala[[#This Row],[Tiempo de Permanencia]]-Tabla_Sala[[#This Row],[Tiempo Preparacion]], 0)</f>
        <v>7.0833333335273585E-2</v>
      </c>
      <c r="K644" s="2" t="s">
        <v>113</v>
      </c>
      <c r="L644" s="2" t="s">
        <v>40</v>
      </c>
      <c r="M644" s="2" t="s">
        <v>47</v>
      </c>
      <c r="N644" s="5">
        <v>11.11</v>
      </c>
      <c r="O644" s="2" t="s">
        <v>55</v>
      </c>
      <c r="P644" s="7">
        <f>SUMIFS(Tabla_cocina[Ganancia Bruta],Tabla_cocina[Numero de Orden],Tabla_Sala[[#This Row],[Número de Orden]])</f>
        <v>176</v>
      </c>
      <c r="Q644" s="7">
        <f>Tabla_Sala[[#This Row],[Propina]]+Tabla_Sala[[#This Row],[Monto Total de la Cuenta]]</f>
        <v>187.11</v>
      </c>
      <c r="R644" t="str">
        <f t="shared" si="13"/>
        <v>Plato_13,  Plato_10,  Plato_9</v>
      </c>
      <c r="S644" s="2" t="s">
        <v>76</v>
      </c>
      <c r="T644" s="2" t="s">
        <v>23</v>
      </c>
      <c r="U644" s="2" t="s">
        <v>69</v>
      </c>
      <c r="V644" s="2" t="s">
        <v>75</v>
      </c>
      <c r="X644" t="str" cm="1">
        <f t="array" ref="X644">_xlfn.CONCAT(_xlfn._xlws.FILTER(Tabla_cocina[Nombre del Plato], Tabla_cocina[Numero de Orden]=Tabla_Sala[[#This Row],[Número de Orden]]), "")</f>
        <v>Plato_13Plato_10Plato_9</v>
      </c>
      <c r="Y644" s="18" t="b">
        <f>IF(Tabla_Sala[[#This Row],[Tiempo de Degustacion]]&gt;0,TRUE,FALSE)</f>
        <v>1</v>
      </c>
    </row>
    <row r="645" spans="1:25" x14ac:dyDescent="0.3">
      <c r="A645" s="2">
        <v>643</v>
      </c>
      <c r="B645" s="2">
        <v>17</v>
      </c>
      <c r="C645" s="2" t="s">
        <v>600</v>
      </c>
      <c r="D645" s="4">
        <v>2</v>
      </c>
      <c r="E645" s="15">
        <f>Tabla_Sala[[#This Row],[Hora de Salida]]</f>
        <v>45022.080555555556</v>
      </c>
      <c r="F645" s="16">
        <v>45022.011805555558</v>
      </c>
      <c r="G645" s="16">
        <v>45022.080555555556</v>
      </c>
      <c r="H645" s="16">
        <f>IF(Tabla_Sala[[#This Row],[Estado de la Mesa]]="Ocupada",(Tabla_Sala[[#This Row],[Hora de Salida]]-Tabla_Sala[[#This Row],[Hora de Llegada]]) + 15/1440, Tabla_Sala[[#This Row],[Hora de Salida]]-Tabla_Sala[[#This Row],[Hora de Llegada]])</f>
        <v>7.916666666521148E-2</v>
      </c>
      <c r="I645" s="16">
        <f>SUMIFS(Tabla_cocina[minutos preparacion],Tabla_cocina[Numero de Orden],Tabla_Sala[[#This Row],[Número de Orden]])</f>
        <v>1.2500000000000001E-2</v>
      </c>
      <c r="J645" s="16">
        <f>IF(Tabla_Sala[[#This Row],[Tiempo de Permanencia]]-Tabla_Sala[[#This Row],[Tiempo Preparacion]] &gt; 0, Tabla_Sala[[#This Row],[Tiempo de Permanencia]]-Tabla_Sala[[#This Row],[Tiempo Preparacion]], 0)</f>
        <v>6.6666666665211483E-2</v>
      </c>
      <c r="K645" s="2" t="s">
        <v>113</v>
      </c>
      <c r="L645" s="2" t="s">
        <v>44</v>
      </c>
      <c r="M645" s="2" t="s">
        <v>41</v>
      </c>
      <c r="N645" s="5">
        <v>28.81</v>
      </c>
      <c r="O645" s="2" t="s">
        <v>55</v>
      </c>
      <c r="P645" s="7">
        <f>SUMIFS(Tabla_cocina[Ganancia Bruta],Tabla_cocina[Numero de Orden],Tabla_Sala[[#This Row],[Número de Orden]])</f>
        <v>33</v>
      </c>
      <c r="Q645" s="7">
        <f>Tabla_Sala[[#This Row],[Propina]]+Tabla_Sala[[#This Row],[Monto Total de la Cuenta]]</f>
        <v>61.81</v>
      </c>
      <c r="R645" t="str">
        <f t="shared" si="13"/>
        <v>Plato_11</v>
      </c>
      <c r="S645" s="2" t="s">
        <v>61</v>
      </c>
      <c r="T645" s="2" t="s">
        <v>14</v>
      </c>
      <c r="U645" s="2"/>
      <c r="X645" t="str" cm="1">
        <f t="array" ref="X645">_xlfn.CONCAT(_xlfn._xlws.FILTER(Tabla_cocina[Nombre del Plato], Tabla_cocina[Numero de Orden]=Tabla_Sala[[#This Row],[Número de Orden]]), "")</f>
        <v>Plato_11</v>
      </c>
      <c r="Y645" s="18" t="b">
        <f>IF(Tabla_Sala[[#This Row],[Tiempo de Degustacion]]&gt;0,TRUE,FALSE)</f>
        <v>1</v>
      </c>
    </row>
    <row r="646" spans="1:25" x14ac:dyDescent="0.3">
      <c r="A646" s="2">
        <v>644</v>
      </c>
      <c r="B646" s="2">
        <v>9</v>
      </c>
      <c r="C646" s="2" t="s">
        <v>601</v>
      </c>
      <c r="D646" s="4">
        <v>6</v>
      </c>
      <c r="E646" s="15">
        <f>Tabla_Sala[[#This Row],[Hora de Salida]]</f>
        <v>45022.298611111109</v>
      </c>
      <c r="F646" s="16">
        <v>45022.155555555553</v>
      </c>
      <c r="G646" s="16">
        <v>45022.298611111109</v>
      </c>
      <c r="H646" s="16">
        <f>IF(Tabla_Sala[[#This Row],[Estado de la Mesa]]="Ocupada",(Tabla_Sala[[#This Row],[Hora de Salida]]-Tabla_Sala[[#This Row],[Hora de Llegada]]) + 15/1440, Tabla_Sala[[#This Row],[Hora de Salida]]-Tabla_Sala[[#This Row],[Hora de Llegada]])</f>
        <v>0.14305555555620231</v>
      </c>
      <c r="I646" s="16">
        <f>SUMIFS(Tabla_cocina[minutos preparacion],Tabla_cocina[Numero de Orden],Tabla_Sala[[#This Row],[Número de Orden]])</f>
        <v>3.5416666666666666E-2</v>
      </c>
      <c r="J646" s="16">
        <f>IF(Tabla_Sala[[#This Row],[Tiempo de Permanencia]]-Tabla_Sala[[#This Row],[Tiempo Preparacion]] &gt; 0, Tabla_Sala[[#This Row],[Tiempo de Permanencia]]-Tabla_Sala[[#This Row],[Tiempo Preparacion]], 0)</f>
        <v>0.10763888888953564</v>
      </c>
      <c r="K646" s="2" t="s">
        <v>111</v>
      </c>
      <c r="L646" s="2" t="s">
        <v>40</v>
      </c>
      <c r="M646" s="2" t="s">
        <v>41</v>
      </c>
      <c r="N646" s="5">
        <v>13.86</v>
      </c>
      <c r="O646" s="2" t="s">
        <v>42</v>
      </c>
      <c r="P646" s="7">
        <f>SUMIFS(Tabla_cocina[Ganancia Bruta],Tabla_cocina[Numero de Orden],Tabla_Sala[[#This Row],[Número de Orden]])</f>
        <v>93</v>
      </c>
      <c r="Q646" s="7">
        <f>Tabla_Sala[[#This Row],[Propina]]+Tabla_Sala[[#This Row],[Monto Total de la Cuenta]]</f>
        <v>106.86</v>
      </c>
      <c r="R646" t="str">
        <f t="shared" si="13"/>
        <v>Plato_17</v>
      </c>
      <c r="S646" s="2" t="s">
        <v>66</v>
      </c>
      <c r="T646" s="2" t="s">
        <v>9</v>
      </c>
      <c r="U646" s="2"/>
      <c r="X646" t="str" cm="1">
        <f t="array" ref="X646">_xlfn.CONCAT(_xlfn._xlws.FILTER(Tabla_cocina[Nombre del Plato], Tabla_cocina[Numero de Orden]=Tabla_Sala[[#This Row],[Número de Orden]]), "")</f>
        <v>Plato_17</v>
      </c>
      <c r="Y646" s="18" t="b">
        <f>IF(Tabla_Sala[[#This Row],[Tiempo de Degustacion]]&gt;0,TRUE,FALSE)</f>
        <v>1</v>
      </c>
    </row>
    <row r="647" spans="1:25" x14ac:dyDescent="0.3">
      <c r="A647" s="2">
        <v>645</v>
      </c>
      <c r="B647" s="2">
        <v>6</v>
      </c>
      <c r="C647" s="2" t="s">
        <v>451</v>
      </c>
      <c r="D647" s="4">
        <v>6</v>
      </c>
      <c r="E647" s="15">
        <f>Tabla_Sala[[#This Row],[Hora de Salida]]</f>
        <v>45022.267361111109</v>
      </c>
      <c r="F647" s="16">
        <v>45022.118055555555</v>
      </c>
      <c r="G647" s="16">
        <v>45022.267361111109</v>
      </c>
      <c r="H647" s="16">
        <f>IF(Tabla_Sala[[#This Row],[Estado de la Mesa]]="Ocupada",(Tabla_Sala[[#This Row],[Hora de Salida]]-Tabla_Sala[[#This Row],[Hora de Llegada]]) + 15/1440, Tabla_Sala[[#This Row],[Hora de Salida]]-Tabla_Sala[[#This Row],[Hora de Llegada]])</f>
        <v>0.14930555555474712</v>
      </c>
      <c r="I647" s="16">
        <f>SUMIFS(Tabla_cocina[minutos preparacion],Tabla_cocina[Numero de Orden],Tabla_Sala[[#This Row],[Número de Orden]])</f>
        <v>6.7361111111111108E-2</v>
      </c>
      <c r="J647" s="16">
        <f>IF(Tabla_Sala[[#This Row],[Tiempo de Permanencia]]-Tabla_Sala[[#This Row],[Tiempo Preparacion]] &gt; 0, Tabla_Sala[[#This Row],[Tiempo de Permanencia]]-Tabla_Sala[[#This Row],[Tiempo Preparacion]], 0)</f>
        <v>8.1944444443636008E-2</v>
      </c>
      <c r="K647" s="2" t="s">
        <v>109</v>
      </c>
      <c r="L647" s="2" t="s">
        <v>54</v>
      </c>
      <c r="M647" s="2" t="s">
        <v>45</v>
      </c>
      <c r="N647" s="5">
        <v>40.03</v>
      </c>
      <c r="O647" s="2" t="s">
        <v>48</v>
      </c>
      <c r="P647" s="7">
        <f>SUMIFS(Tabla_cocina[Ganancia Bruta],Tabla_cocina[Numero de Orden],Tabla_Sala[[#This Row],[Número de Orden]])</f>
        <v>180</v>
      </c>
      <c r="Q647" s="7">
        <f>Tabla_Sala[[#This Row],[Propina]]+Tabla_Sala[[#This Row],[Monto Total de la Cuenta]]</f>
        <v>220.03</v>
      </c>
      <c r="R647" t="str">
        <f t="shared" si="13"/>
        <v>Plato_11,  Plato_6</v>
      </c>
      <c r="S647" s="2" t="s">
        <v>58</v>
      </c>
      <c r="T647" s="2" t="s">
        <v>14</v>
      </c>
      <c r="U647" s="2" t="s">
        <v>77</v>
      </c>
      <c r="X647" t="str" cm="1">
        <f t="array" ref="X647">_xlfn.CONCAT(_xlfn._xlws.FILTER(Tabla_cocina[Nombre del Plato], Tabla_cocina[Numero de Orden]=Tabla_Sala[[#This Row],[Número de Orden]]), "")</f>
        <v>Plato_11Plato_6</v>
      </c>
      <c r="Y647" s="18" t="b">
        <f>IF(Tabla_Sala[[#This Row],[Tiempo de Degustacion]]&gt;0,TRUE,FALSE)</f>
        <v>1</v>
      </c>
    </row>
    <row r="648" spans="1:25" x14ac:dyDescent="0.3">
      <c r="A648" s="2">
        <v>646</v>
      </c>
      <c r="B648" s="2">
        <v>12</v>
      </c>
      <c r="C648" s="2" t="s">
        <v>157</v>
      </c>
      <c r="D648" s="4">
        <v>2</v>
      </c>
      <c r="E648" s="15">
        <f>Tabla_Sala[[#This Row],[Hora de Salida]]</f>
        <v>45022.276388888888</v>
      </c>
      <c r="F648" s="16">
        <v>45022.165972222225</v>
      </c>
      <c r="G648" s="16">
        <v>45022.276388888888</v>
      </c>
      <c r="H648" s="16">
        <f>IF(Tabla_Sala[[#This Row],[Estado de la Mesa]]="Ocupada",(Tabla_Sala[[#This Row],[Hora de Salida]]-Tabla_Sala[[#This Row],[Hora de Llegada]]) + 15/1440, Tabla_Sala[[#This Row],[Hora de Salida]]-Tabla_Sala[[#This Row],[Hora de Llegada]])</f>
        <v>0.11041666666278616</v>
      </c>
      <c r="I648" s="16">
        <f>SUMIFS(Tabla_cocina[minutos preparacion],Tabla_cocina[Numero de Orden],Tabla_Sala[[#This Row],[Número de Orden]])</f>
        <v>2.5000000000000001E-2</v>
      </c>
      <c r="J648" s="16">
        <f>IF(Tabla_Sala[[#This Row],[Tiempo de Permanencia]]-Tabla_Sala[[#This Row],[Tiempo Preparacion]] &gt; 0, Tabla_Sala[[#This Row],[Tiempo de Permanencia]]-Tabla_Sala[[#This Row],[Tiempo Preparacion]], 0)</f>
        <v>8.5416666662786161E-2</v>
      </c>
      <c r="K648" s="2" t="s">
        <v>113</v>
      </c>
      <c r="L648" s="2" t="s">
        <v>40</v>
      </c>
      <c r="M648" s="2" t="s">
        <v>41</v>
      </c>
      <c r="N648" s="5">
        <v>12.59</v>
      </c>
      <c r="O648" s="2" t="s">
        <v>48</v>
      </c>
      <c r="P648" s="7">
        <f>SUMIFS(Tabla_cocina[Ganancia Bruta],Tabla_cocina[Numero de Orden],Tabla_Sala[[#This Row],[Número de Orden]])</f>
        <v>70</v>
      </c>
      <c r="Q648" s="7">
        <f>Tabla_Sala[[#This Row],[Propina]]+Tabla_Sala[[#This Row],[Monto Total de la Cuenta]]</f>
        <v>82.59</v>
      </c>
      <c r="R648" t="str">
        <f t="shared" si="13"/>
        <v>Plato_8</v>
      </c>
      <c r="S648" s="2" t="s">
        <v>58</v>
      </c>
      <c r="T648" s="2" t="s">
        <v>17</v>
      </c>
      <c r="U648" s="2"/>
      <c r="X648" t="str" cm="1">
        <f t="array" ref="X648">_xlfn.CONCAT(_xlfn._xlws.FILTER(Tabla_cocina[Nombre del Plato], Tabla_cocina[Numero de Orden]=Tabla_Sala[[#This Row],[Número de Orden]]), "")</f>
        <v>Plato_8</v>
      </c>
      <c r="Y648" s="18" t="b">
        <f>IF(Tabla_Sala[[#This Row],[Tiempo de Degustacion]]&gt;0,TRUE,FALSE)</f>
        <v>1</v>
      </c>
    </row>
    <row r="649" spans="1:25" x14ac:dyDescent="0.3">
      <c r="A649" s="2">
        <v>647</v>
      </c>
      <c r="B649" s="2">
        <v>12</v>
      </c>
      <c r="C649" s="2" t="s">
        <v>602</v>
      </c>
      <c r="D649" s="4">
        <v>2</v>
      </c>
      <c r="E649" s="15">
        <f>Tabla_Sala[[#This Row],[Hora de Salida]]</f>
        <v>45022.267361111109</v>
      </c>
      <c r="F649" s="16">
        <v>45022.121527777781</v>
      </c>
      <c r="G649" s="16">
        <v>45022.267361111109</v>
      </c>
      <c r="H649" s="16">
        <f>IF(Tabla_Sala[[#This Row],[Estado de la Mesa]]="Ocupada",(Tabla_Sala[[#This Row],[Hora de Salida]]-Tabla_Sala[[#This Row],[Hora de Llegada]]) + 15/1440, Tabla_Sala[[#This Row],[Hora de Salida]]-Tabla_Sala[[#This Row],[Hora de Llegada]])</f>
        <v>0.14583333332848269</v>
      </c>
      <c r="I649" s="16">
        <f>SUMIFS(Tabla_cocina[minutos preparacion],Tabla_cocina[Numero de Orden],Tabla_Sala[[#This Row],[Número de Orden]])</f>
        <v>2.7083333333333331E-2</v>
      </c>
      <c r="J649" s="16">
        <f>IF(Tabla_Sala[[#This Row],[Tiempo de Permanencia]]-Tabla_Sala[[#This Row],[Tiempo Preparacion]] &gt; 0, Tabla_Sala[[#This Row],[Tiempo de Permanencia]]-Tabla_Sala[[#This Row],[Tiempo Preparacion]], 0)</f>
        <v>0.11874999999514936</v>
      </c>
      <c r="K649" s="2" t="s">
        <v>113</v>
      </c>
      <c r="L649" s="2" t="s">
        <v>40</v>
      </c>
      <c r="M649" s="2" t="s">
        <v>47</v>
      </c>
      <c r="N649" s="5">
        <v>42.79</v>
      </c>
      <c r="O649" s="2" t="s">
        <v>42</v>
      </c>
      <c r="P649" s="7">
        <f>SUMIFS(Tabla_cocina[Ganancia Bruta],Tabla_cocina[Numero de Orden],Tabla_Sala[[#This Row],[Número de Orden]])</f>
        <v>98</v>
      </c>
      <c r="Q649" s="7">
        <f>Tabla_Sala[[#This Row],[Propina]]+Tabla_Sala[[#This Row],[Monto Total de la Cuenta]]</f>
        <v>140.79</v>
      </c>
      <c r="R649" t="str">
        <f t="shared" si="13"/>
        <v>Plato_4,  Plato_17</v>
      </c>
      <c r="S649" s="2" t="s">
        <v>58</v>
      </c>
      <c r="T649" s="2" t="s">
        <v>24</v>
      </c>
      <c r="U649" s="2" t="s">
        <v>50</v>
      </c>
      <c r="X649" t="str" cm="1">
        <f t="array" ref="X649">_xlfn.CONCAT(_xlfn._xlws.FILTER(Tabla_cocina[Nombre del Plato], Tabla_cocina[Numero de Orden]=Tabla_Sala[[#This Row],[Número de Orden]]), "")</f>
        <v>Plato_4Plato_17</v>
      </c>
      <c r="Y649" s="18" t="b">
        <f>IF(Tabla_Sala[[#This Row],[Tiempo de Degustacion]]&gt;0,TRUE,FALSE)</f>
        <v>1</v>
      </c>
    </row>
    <row r="650" spans="1:25" x14ac:dyDescent="0.3">
      <c r="A650" s="2">
        <v>648</v>
      </c>
      <c r="B650" s="2">
        <v>9</v>
      </c>
      <c r="C650" s="2" t="s">
        <v>174</v>
      </c>
      <c r="D650" s="4">
        <v>1</v>
      </c>
      <c r="E650" s="15">
        <f>Tabla_Sala[[#This Row],[Hora de Salida]]</f>
        <v>45022.204861111109</v>
      </c>
      <c r="F650" s="16">
        <v>45022.124305555553</v>
      </c>
      <c r="G650" s="16">
        <v>45022.204861111109</v>
      </c>
      <c r="H650" s="16">
        <f>IF(Tabla_Sala[[#This Row],[Estado de la Mesa]]="Ocupada",(Tabla_Sala[[#This Row],[Hora de Salida]]-Tabla_Sala[[#This Row],[Hora de Llegada]]) + 15/1440, Tabla_Sala[[#This Row],[Hora de Salida]]-Tabla_Sala[[#This Row],[Hora de Llegada]])</f>
        <v>8.0555555556202307E-2</v>
      </c>
      <c r="I650" s="16">
        <f>SUMIFS(Tabla_cocina[minutos preparacion],Tabla_cocina[Numero de Orden],Tabla_Sala[[#This Row],[Número de Orden]])</f>
        <v>3.2638888888888891E-2</v>
      </c>
      <c r="J650" s="16">
        <f>IF(Tabla_Sala[[#This Row],[Tiempo de Permanencia]]-Tabla_Sala[[#This Row],[Tiempo Preparacion]] &gt; 0, Tabla_Sala[[#This Row],[Tiempo de Permanencia]]-Tabla_Sala[[#This Row],[Tiempo Preparacion]], 0)</f>
        <v>4.7916666667313416E-2</v>
      </c>
      <c r="K650" s="2" t="s">
        <v>113</v>
      </c>
      <c r="L650" s="2" t="s">
        <v>54</v>
      </c>
      <c r="M650" s="2" t="s">
        <v>47</v>
      </c>
      <c r="N650" s="5">
        <v>17.43</v>
      </c>
      <c r="O650" s="2" t="s">
        <v>48</v>
      </c>
      <c r="P650" s="7">
        <f>SUMIFS(Tabla_cocina[Ganancia Bruta],Tabla_cocina[Numero de Orden],Tabla_Sala[[#This Row],[Número de Orden]])</f>
        <v>56</v>
      </c>
      <c r="Q650" s="7">
        <f>Tabla_Sala[[#This Row],[Propina]]+Tabla_Sala[[#This Row],[Monto Total de la Cuenta]]</f>
        <v>73.430000000000007</v>
      </c>
      <c r="R650" t="str">
        <f t="shared" si="13"/>
        <v>Plato_16</v>
      </c>
      <c r="S650" s="2" t="s">
        <v>49</v>
      </c>
      <c r="T650" s="2" t="s">
        <v>15</v>
      </c>
      <c r="U650" s="2"/>
      <c r="X650" t="str" cm="1">
        <f t="array" ref="X650">_xlfn.CONCAT(_xlfn._xlws.FILTER(Tabla_cocina[Nombre del Plato], Tabla_cocina[Numero de Orden]=Tabla_Sala[[#This Row],[Número de Orden]]), "")</f>
        <v>Plato_16</v>
      </c>
      <c r="Y650" s="18" t="b">
        <f>IF(Tabla_Sala[[#This Row],[Tiempo de Degustacion]]&gt;0,TRUE,FALSE)</f>
        <v>1</v>
      </c>
    </row>
    <row r="651" spans="1:25" x14ac:dyDescent="0.3">
      <c r="A651" s="2">
        <v>649</v>
      </c>
      <c r="B651" s="2">
        <v>9</v>
      </c>
      <c r="C651" s="2" t="s">
        <v>603</v>
      </c>
      <c r="D651" s="4">
        <v>1</v>
      </c>
      <c r="E651" s="15">
        <f>Tabla_Sala[[#This Row],[Hora de Salida]]</f>
        <v>45022.15625</v>
      </c>
      <c r="F651" s="16">
        <v>45022.038194444445</v>
      </c>
      <c r="G651" s="16">
        <v>45022.15625</v>
      </c>
      <c r="H651" s="16">
        <f>IF(Tabla_Sala[[#This Row],[Estado de la Mesa]]="Ocupada",(Tabla_Sala[[#This Row],[Hora de Salida]]-Tabla_Sala[[#This Row],[Hora de Llegada]]) + 15/1440, Tabla_Sala[[#This Row],[Hora de Salida]]-Tabla_Sala[[#This Row],[Hora de Llegada]])</f>
        <v>0.12847222222141377</v>
      </c>
      <c r="I651" s="16">
        <f>SUMIFS(Tabla_cocina[minutos preparacion],Tabla_cocina[Numero de Orden],Tabla_Sala[[#This Row],[Número de Orden]])</f>
        <v>7.5694444444444453E-2</v>
      </c>
      <c r="J651" s="16">
        <f>IF(Tabla_Sala[[#This Row],[Tiempo de Permanencia]]-Tabla_Sala[[#This Row],[Tiempo Preparacion]] &gt; 0, Tabla_Sala[[#This Row],[Tiempo de Permanencia]]-Tabla_Sala[[#This Row],[Tiempo Preparacion]], 0)</f>
        <v>5.277777777696932E-2</v>
      </c>
      <c r="K651" s="2" t="s">
        <v>115</v>
      </c>
      <c r="L651" s="2" t="s">
        <v>40</v>
      </c>
      <c r="M651" s="2" t="s">
        <v>45</v>
      </c>
      <c r="N651" s="5">
        <v>15.98</v>
      </c>
      <c r="O651" s="2" t="s">
        <v>55</v>
      </c>
      <c r="P651" s="7">
        <f>SUMIFS(Tabla_cocina[Ganancia Bruta],Tabla_cocina[Numero de Orden],Tabla_Sala[[#This Row],[Número de Orden]])</f>
        <v>256</v>
      </c>
      <c r="Q651" s="7">
        <f>Tabla_Sala[[#This Row],[Propina]]+Tabla_Sala[[#This Row],[Monto Total de la Cuenta]]</f>
        <v>271.98</v>
      </c>
      <c r="R651" t="str">
        <f t="shared" si="13"/>
        <v>Plato_9,  Plato_16,  Plato_1,  Plato_3</v>
      </c>
      <c r="S651" s="2" t="s">
        <v>52</v>
      </c>
      <c r="T651" s="2" t="s">
        <v>13</v>
      </c>
      <c r="U651" s="2" t="s">
        <v>57</v>
      </c>
      <c r="V651" s="2" t="s">
        <v>71</v>
      </c>
      <c r="W651" s="2" t="s">
        <v>72</v>
      </c>
      <c r="X651" t="str" cm="1">
        <f t="array" ref="X651">_xlfn.CONCAT(_xlfn._xlws.FILTER(Tabla_cocina[Nombre del Plato], Tabla_cocina[Numero de Orden]=Tabla_Sala[[#This Row],[Número de Orden]]), "")</f>
        <v>Plato_9Plato_16Plato_1Plato_3</v>
      </c>
      <c r="Y651" s="18" t="b">
        <f>IF(Tabla_Sala[[#This Row],[Tiempo de Degustacion]]&gt;0,TRUE,FALSE)</f>
        <v>1</v>
      </c>
    </row>
    <row r="652" spans="1:25" x14ac:dyDescent="0.3">
      <c r="A652" s="2">
        <v>650</v>
      </c>
      <c r="B652" s="2">
        <v>11</v>
      </c>
      <c r="C652" s="2" t="s">
        <v>540</v>
      </c>
      <c r="D652" s="4">
        <v>3</v>
      </c>
      <c r="E652" s="15">
        <f>Tabla_Sala[[#This Row],[Hora de Salida]]</f>
        <v>45023.209722222222</v>
      </c>
      <c r="F652" s="16">
        <v>45023.147916666669</v>
      </c>
      <c r="G652" s="16">
        <v>45023.209722222222</v>
      </c>
      <c r="H652" s="16">
        <f>IF(Tabla_Sala[[#This Row],[Estado de la Mesa]]="Ocupada",(Tabla_Sala[[#This Row],[Hora de Salida]]-Tabla_Sala[[#This Row],[Hora de Llegada]]) + 15/1440, Tabla_Sala[[#This Row],[Hora de Salida]]-Tabla_Sala[[#This Row],[Hora de Llegada]])</f>
        <v>6.1805555553291924E-2</v>
      </c>
      <c r="I652" s="16">
        <f>SUMIFS(Tabla_cocina[minutos preparacion],Tabla_cocina[Numero de Orden],Tabla_Sala[[#This Row],[Número de Orden]])</f>
        <v>5.2777777777777778E-2</v>
      </c>
      <c r="J652" s="16">
        <f>IF(Tabla_Sala[[#This Row],[Tiempo de Permanencia]]-Tabla_Sala[[#This Row],[Tiempo Preparacion]] &gt; 0, Tabla_Sala[[#This Row],[Tiempo de Permanencia]]-Tabla_Sala[[#This Row],[Tiempo Preparacion]], 0)</f>
        <v>9.0277777755141467E-3</v>
      </c>
      <c r="K652" s="2" t="s">
        <v>109</v>
      </c>
      <c r="L652" s="2" t="s">
        <v>40</v>
      </c>
      <c r="M652" s="2" t="s">
        <v>41</v>
      </c>
      <c r="N652" s="5">
        <v>38.21</v>
      </c>
      <c r="O652" s="2" t="s">
        <v>48</v>
      </c>
      <c r="P652" s="7">
        <f>SUMIFS(Tabla_cocina[Ganancia Bruta],Tabla_cocina[Numero de Orden],Tabla_Sala[[#This Row],[Número de Orden]])</f>
        <v>237</v>
      </c>
      <c r="Q652" s="7">
        <f>Tabla_Sala[[#This Row],[Propina]]+Tabla_Sala[[#This Row],[Monto Total de la Cuenta]]</f>
        <v>275.20999999999998</v>
      </c>
      <c r="R652" t="str">
        <f t="shared" si="13"/>
        <v>Plato_13,  Plato_9,  Plato_15,  Plato_8</v>
      </c>
      <c r="S652" s="2" t="s">
        <v>76</v>
      </c>
      <c r="T652" s="2" t="s">
        <v>23</v>
      </c>
      <c r="U652" s="2" t="s">
        <v>75</v>
      </c>
      <c r="V652" s="2" t="s">
        <v>73</v>
      </c>
      <c r="W652" s="2" t="s">
        <v>62</v>
      </c>
      <c r="X652" t="str" cm="1">
        <f t="array" ref="X652">_xlfn.CONCAT(_xlfn._xlws.FILTER(Tabla_cocina[Nombre del Plato], Tabla_cocina[Numero de Orden]=Tabla_Sala[[#This Row],[Número de Orden]]), "")</f>
        <v>Plato_13Plato_9Plato_15Plato_8</v>
      </c>
      <c r="Y652" s="18" t="b">
        <f>IF(Tabla_Sala[[#This Row],[Tiempo de Degustacion]]&gt;0,TRUE,FALSE)</f>
        <v>1</v>
      </c>
    </row>
    <row r="653" spans="1:25" x14ac:dyDescent="0.3">
      <c r="A653" s="2">
        <v>651</v>
      </c>
      <c r="B653" s="2">
        <v>16</v>
      </c>
      <c r="C653" s="2" t="s">
        <v>604</v>
      </c>
      <c r="D653" s="4">
        <v>4</v>
      </c>
      <c r="E653" s="15">
        <f>Tabla_Sala[[#This Row],[Hora de Salida]]</f>
        <v>45023.238888888889</v>
      </c>
      <c r="F653" s="16">
        <v>45023.086111111108</v>
      </c>
      <c r="G653" s="16">
        <v>45023.238888888889</v>
      </c>
      <c r="H653" s="16">
        <f>IF(Tabla_Sala[[#This Row],[Estado de la Mesa]]="Ocupada",(Tabla_Sala[[#This Row],[Hora de Salida]]-Tabla_Sala[[#This Row],[Hora de Llegada]]) + 15/1440, Tabla_Sala[[#This Row],[Hora de Salida]]-Tabla_Sala[[#This Row],[Hora de Llegada]])</f>
        <v>0.15277777778101154</v>
      </c>
      <c r="I653" s="16">
        <f>SUMIFS(Tabla_cocina[minutos preparacion],Tabla_cocina[Numero de Orden],Tabla_Sala[[#This Row],[Número de Orden]])</f>
        <v>6.1111111111111116E-2</v>
      </c>
      <c r="J653" s="16">
        <f>IF(Tabla_Sala[[#This Row],[Tiempo de Permanencia]]-Tabla_Sala[[#This Row],[Tiempo Preparacion]] &gt; 0, Tabla_Sala[[#This Row],[Tiempo de Permanencia]]-Tabla_Sala[[#This Row],[Tiempo Preparacion]], 0)</f>
        <v>9.1666666669900421E-2</v>
      </c>
      <c r="K653" s="2" t="s">
        <v>117</v>
      </c>
      <c r="L653" s="2" t="s">
        <v>54</v>
      </c>
      <c r="M653" s="2" t="s">
        <v>47</v>
      </c>
      <c r="N653" s="5">
        <v>20.27</v>
      </c>
      <c r="O653" s="2" t="s">
        <v>48</v>
      </c>
      <c r="P653" s="7">
        <f>SUMIFS(Tabla_cocina[Ganancia Bruta],Tabla_cocina[Numero de Orden],Tabla_Sala[[#This Row],[Número de Orden]])</f>
        <v>209</v>
      </c>
      <c r="Q653" s="7">
        <f>Tabla_Sala[[#This Row],[Propina]]+Tabla_Sala[[#This Row],[Monto Total de la Cuenta]]</f>
        <v>229.27</v>
      </c>
      <c r="R653" t="str">
        <f t="shared" si="13"/>
        <v>Plato_20,  Plato_13,  Plato_11</v>
      </c>
      <c r="S653" s="2" t="s">
        <v>76</v>
      </c>
      <c r="T653" s="2" t="s">
        <v>11</v>
      </c>
      <c r="U653" s="2" t="s">
        <v>65</v>
      </c>
      <c r="V653" s="2" t="s">
        <v>63</v>
      </c>
      <c r="X653" t="str" cm="1">
        <f t="array" ref="X653">_xlfn.CONCAT(_xlfn._xlws.FILTER(Tabla_cocina[Nombre del Plato], Tabla_cocina[Numero de Orden]=Tabla_Sala[[#This Row],[Número de Orden]]), "")</f>
        <v>Plato_20Plato_13Plato_11</v>
      </c>
      <c r="Y653" s="18" t="b">
        <f>IF(Tabla_Sala[[#This Row],[Tiempo de Degustacion]]&gt;0,TRUE,FALSE)</f>
        <v>1</v>
      </c>
    </row>
    <row r="654" spans="1:25" x14ac:dyDescent="0.3">
      <c r="A654" s="2">
        <v>652</v>
      </c>
      <c r="B654" s="2">
        <v>14</v>
      </c>
      <c r="C654" s="2" t="s">
        <v>548</v>
      </c>
      <c r="D654" s="4">
        <v>5</v>
      </c>
      <c r="E654" s="15">
        <f>Tabla_Sala[[#This Row],[Hora de Salida]]</f>
        <v>45023.101388888892</v>
      </c>
      <c r="F654" s="16">
        <v>45023.004166666666</v>
      </c>
      <c r="G654" s="16">
        <v>45023.101388888892</v>
      </c>
      <c r="H654" s="16">
        <f>IF(Tabla_Sala[[#This Row],[Estado de la Mesa]]="Ocupada",(Tabla_Sala[[#This Row],[Hora de Salida]]-Tabla_Sala[[#This Row],[Hora de Llegada]]) + 15/1440, Tabla_Sala[[#This Row],[Hora de Salida]]-Tabla_Sala[[#This Row],[Hora de Llegada]])</f>
        <v>0.10763888889293109</v>
      </c>
      <c r="I654" s="16">
        <f>SUMIFS(Tabla_cocina[minutos preparacion],Tabla_cocina[Numero de Orden],Tabla_Sala[[#This Row],[Número de Orden]])</f>
        <v>3.4722222222222224E-2</v>
      </c>
      <c r="J654" s="16">
        <f>IF(Tabla_Sala[[#This Row],[Tiempo de Permanencia]]-Tabla_Sala[[#This Row],[Tiempo Preparacion]] &gt; 0, Tabla_Sala[[#This Row],[Tiempo de Permanencia]]-Tabla_Sala[[#This Row],[Tiempo Preparacion]], 0)</f>
        <v>7.2916666670708868E-2</v>
      </c>
      <c r="K654" s="2" t="s">
        <v>113</v>
      </c>
      <c r="L654" s="2" t="s">
        <v>40</v>
      </c>
      <c r="M654" s="2" t="s">
        <v>41</v>
      </c>
      <c r="N654" s="5">
        <v>23.26</v>
      </c>
      <c r="O654" s="2" t="s">
        <v>55</v>
      </c>
      <c r="P654" s="7">
        <f>SUMIFS(Tabla_cocina[Ganancia Bruta],Tabla_cocina[Numero de Orden],Tabla_Sala[[#This Row],[Número de Orden]])</f>
        <v>170</v>
      </c>
      <c r="Q654" s="7">
        <f>Tabla_Sala[[#This Row],[Propina]]+Tabla_Sala[[#This Row],[Monto Total de la Cuenta]]</f>
        <v>193.26</v>
      </c>
      <c r="R654" t="str">
        <f t="shared" si="13"/>
        <v>Plato_17,  Plato_19</v>
      </c>
      <c r="S654" s="2" t="s">
        <v>61</v>
      </c>
      <c r="T654" s="2" t="s">
        <v>9</v>
      </c>
      <c r="U654" s="2" t="s">
        <v>51</v>
      </c>
      <c r="X654" t="str" cm="1">
        <f t="array" ref="X654">_xlfn.CONCAT(_xlfn._xlws.FILTER(Tabla_cocina[Nombre del Plato], Tabla_cocina[Numero de Orden]=Tabla_Sala[[#This Row],[Número de Orden]]), "")</f>
        <v>Plato_17Plato_19</v>
      </c>
      <c r="Y654" s="18" t="b">
        <f>IF(Tabla_Sala[[#This Row],[Tiempo de Degustacion]]&gt;0,TRUE,FALSE)</f>
        <v>1</v>
      </c>
    </row>
    <row r="655" spans="1:25" x14ac:dyDescent="0.3">
      <c r="A655" s="2">
        <v>653</v>
      </c>
      <c r="B655" s="2">
        <v>13</v>
      </c>
      <c r="C655" s="2" t="s">
        <v>605</v>
      </c>
      <c r="D655" s="4">
        <v>5</v>
      </c>
      <c r="E655" s="15">
        <f>Tabla_Sala[[#This Row],[Hora de Salida]]</f>
        <v>45023.180555555555</v>
      </c>
      <c r="F655" s="16">
        <v>45023.104861111111</v>
      </c>
      <c r="G655" s="16">
        <v>45023.180555555555</v>
      </c>
      <c r="H655" s="16">
        <f>IF(Tabla_Sala[[#This Row],[Estado de la Mesa]]="Ocupada",(Tabla_Sala[[#This Row],[Hora de Salida]]-Tabla_Sala[[#This Row],[Hora de Llegada]]) + 15/1440, Tabla_Sala[[#This Row],[Hora de Salida]]-Tabla_Sala[[#This Row],[Hora de Llegada]])</f>
        <v>7.5694444443797693E-2</v>
      </c>
      <c r="I655" s="16">
        <f>SUMIFS(Tabla_cocina[minutos preparacion],Tabla_cocina[Numero de Orden],Tabla_Sala[[#This Row],[Número de Orden]])</f>
        <v>0.10416666666666666</v>
      </c>
      <c r="J655" s="16">
        <f>IF(Tabla_Sala[[#This Row],[Tiempo de Permanencia]]-Tabla_Sala[[#This Row],[Tiempo Preparacion]] &gt; 0, Tabla_Sala[[#This Row],[Tiempo de Permanencia]]-Tabla_Sala[[#This Row],[Tiempo Preparacion]], 0)</f>
        <v>0</v>
      </c>
      <c r="K655" s="2" t="s">
        <v>111</v>
      </c>
      <c r="L655" s="2" t="s">
        <v>40</v>
      </c>
      <c r="M655" s="2" t="s">
        <v>47</v>
      </c>
      <c r="N655" s="5">
        <v>34.33</v>
      </c>
      <c r="O655" s="2" t="s">
        <v>48</v>
      </c>
      <c r="P655" s="7">
        <f>SUMIFS(Tabla_cocina[Ganancia Bruta],Tabla_cocina[Numero de Orden],Tabla_Sala[[#This Row],[Número de Orden]])</f>
        <v>244</v>
      </c>
      <c r="Q655" s="7">
        <f>Tabla_Sala[[#This Row],[Propina]]+Tabla_Sala[[#This Row],[Monto Total de la Cuenta]]</f>
        <v>278.33</v>
      </c>
      <c r="R655" t="str">
        <f t="shared" si="13"/>
        <v>Plato_16,  Plato_2,  Plato_8</v>
      </c>
      <c r="S655" s="2" t="s">
        <v>56</v>
      </c>
      <c r="T655" s="2" t="s">
        <v>15</v>
      </c>
      <c r="U655" s="2" t="s">
        <v>79</v>
      </c>
      <c r="V655" s="2" t="s">
        <v>62</v>
      </c>
      <c r="X655" t="str" cm="1">
        <f t="array" ref="X655">_xlfn.CONCAT(_xlfn._xlws.FILTER(Tabla_cocina[Nombre del Plato], Tabla_cocina[Numero de Orden]=Tabla_Sala[[#This Row],[Número de Orden]]), "")</f>
        <v>Plato_16Plato_2Plato_8</v>
      </c>
      <c r="Y655" s="18" t="b">
        <f>IF(Tabla_Sala[[#This Row],[Tiempo de Degustacion]]&gt;0,TRUE,FALSE)</f>
        <v>0</v>
      </c>
    </row>
    <row r="656" spans="1:25" x14ac:dyDescent="0.3">
      <c r="A656" s="2">
        <v>654</v>
      </c>
      <c r="B656" s="2">
        <v>12</v>
      </c>
      <c r="C656" s="2" t="s">
        <v>606</v>
      </c>
      <c r="D656" s="4">
        <v>5</v>
      </c>
      <c r="E656" s="15">
        <f>Tabla_Sala[[#This Row],[Hora de Salida]]</f>
        <v>45023.072222222225</v>
      </c>
      <c r="F656" s="16">
        <v>45023.001388888886</v>
      </c>
      <c r="G656" s="16">
        <v>45023.072222222225</v>
      </c>
      <c r="H656" s="16">
        <f>IF(Tabla_Sala[[#This Row],[Estado de la Mesa]]="Ocupada",(Tabla_Sala[[#This Row],[Hora de Salida]]-Tabla_Sala[[#This Row],[Hora de Llegada]]) + 15/1440, Tabla_Sala[[#This Row],[Hora de Salida]]-Tabla_Sala[[#This Row],[Hora de Llegada]])</f>
        <v>8.1250000005335707E-2</v>
      </c>
      <c r="I656" s="16">
        <f>SUMIFS(Tabla_cocina[minutos preparacion],Tabla_cocina[Numero de Orden],Tabla_Sala[[#This Row],[Número de Orden]])</f>
        <v>3.0555555555555555E-2</v>
      </c>
      <c r="J656" s="16">
        <f>IF(Tabla_Sala[[#This Row],[Tiempo de Permanencia]]-Tabla_Sala[[#This Row],[Tiempo Preparacion]] &gt; 0, Tabla_Sala[[#This Row],[Tiempo de Permanencia]]-Tabla_Sala[[#This Row],[Tiempo Preparacion]], 0)</f>
        <v>5.0694444449780149E-2</v>
      </c>
      <c r="K656" s="2" t="s">
        <v>115</v>
      </c>
      <c r="L656" s="2" t="s">
        <v>54</v>
      </c>
      <c r="M656" s="2" t="s">
        <v>47</v>
      </c>
      <c r="N656" s="5">
        <v>23.98</v>
      </c>
      <c r="O656" s="2" t="s">
        <v>55</v>
      </c>
      <c r="P656" s="7">
        <f>SUMIFS(Tabla_cocina[Ganancia Bruta],Tabla_cocina[Numero de Orden],Tabla_Sala[[#This Row],[Número de Orden]])</f>
        <v>42</v>
      </c>
      <c r="Q656" s="7">
        <f>Tabla_Sala[[#This Row],[Propina]]+Tabla_Sala[[#This Row],[Monto Total de la Cuenta]]</f>
        <v>65.98</v>
      </c>
      <c r="R656" t="str">
        <f t="shared" si="13"/>
        <v>Plato_5,  Plato_3</v>
      </c>
      <c r="S656" s="2" t="s">
        <v>61</v>
      </c>
      <c r="T656" s="2" t="s">
        <v>19</v>
      </c>
      <c r="U656" s="2" t="s">
        <v>72</v>
      </c>
      <c r="X656" t="str" cm="1">
        <f t="array" ref="X656">_xlfn.CONCAT(_xlfn._xlws.FILTER(Tabla_cocina[Nombre del Plato], Tabla_cocina[Numero de Orden]=Tabla_Sala[[#This Row],[Número de Orden]]), "")</f>
        <v>Plato_5Plato_3</v>
      </c>
      <c r="Y656" s="18" t="b">
        <f>IF(Tabla_Sala[[#This Row],[Tiempo de Degustacion]]&gt;0,TRUE,FALSE)</f>
        <v>1</v>
      </c>
    </row>
    <row r="657" spans="1:25" x14ac:dyDescent="0.3">
      <c r="A657" s="2">
        <v>655</v>
      </c>
      <c r="B657" s="2">
        <v>5</v>
      </c>
      <c r="C657" s="2" t="s">
        <v>607</v>
      </c>
      <c r="D657" s="4">
        <v>4</v>
      </c>
      <c r="E657" s="15">
        <f>Tabla_Sala[[#This Row],[Hora de Salida]]</f>
        <v>45023.200694444444</v>
      </c>
      <c r="F657" s="16">
        <v>45023.052083333336</v>
      </c>
      <c r="G657" s="16">
        <v>45023.200694444444</v>
      </c>
      <c r="H657" s="16">
        <f>IF(Tabla_Sala[[#This Row],[Estado de la Mesa]]="Ocupada",(Tabla_Sala[[#This Row],[Hora de Salida]]-Tabla_Sala[[#This Row],[Hora de Llegada]]) + 15/1440, Tabla_Sala[[#This Row],[Hora de Salida]]-Tabla_Sala[[#This Row],[Hora de Llegada]])</f>
        <v>0.14861111110803904</v>
      </c>
      <c r="I657" s="16">
        <f>SUMIFS(Tabla_cocina[minutos preparacion],Tabla_cocina[Numero de Orden],Tabla_Sala[[#This Row],[Número de Orden]])</f>
        <v>2.5000000000000001E-2</v>
      </c>
      <c r="J657" s="16">
        <f>IF(Tabla_Sala[[#This Row],[Tiempo de Permanencia]]-Tabla_Sala[[#This Row],[Tiempo Preparacion]] &gt; 0, Tabla_Sala[[#This Row],[Tiempo de Permanencia]]-Tabla_Sala[[#This Row],[Tiempo Preparacion]], 0)</f>
        <v>0.12361111110803905</v>
      </c>
      <c r="K657" s="2" t="s">
        <v>115</v>
      </c>
      <c r="L657" s="2" t="s">
        <v>40</v>
      </c>
      <c r="M657" s="2" t="s">
        <v>45</v>
      </c>
      <c r="N657" s="5">
        <v>21.7</v>
      </c>
      <c r="O657" s="2" t="s">
        <v>42</v>
      </c>
      <c r="P657" s="7">
        <f>SUMIFS(Tabla_cocina[Ganancia Bruta],Tabla_cocina[Numero de Orden],Tabla_Sala[[#This Row],[Número de Orden]])</f>
        <v>93</v>
      </c>
      <c r="Q657" s="7">
        <f>Tabla_Sala[[#This Row],[Propina]]+Tabla_Sala[[#This Row],[Monto Total de la Cuenta]]</f>
        <v>114.7</v>
      </c>
      <c r="R657" t="str">
        <f t="shared" si="13"/>
        <v>Plato_17</v>
      </c>
      <c r="S657" s="2" t="s">
        <v>49</v>
      </c>
      <c r="T657" s="2" t="s">
        <v>9</v>
      </c>
      <c r="U657" s="2"/>
      <c r="X657" t="str" cm="1">
        <f t="array" ref="X657">_xlfn.CONCAT(_xlfn._xlws.FILTER(Tabla_cocina[Nombre del Plato], Tabla_cocina[Numero de Orden]=Tabla_Sala[[#This Row],[Número de Orden]]), "")</f>
        <v>Plato_17</v>
      </c>
      <c r="Y657" s="18" t="b">
        <f>IF(Tabla_Sala[[#This Row],[Tiempo de Degustacion]]&gt;0,TRUE,FALSE)</f>
        <v>1</v>
      </c>
    </row>
    <row r="658" spans="1:25" x14ac:dyDescent="0.3">
      <c r="A658" s="2">
        <v>656</v>
      </c>
      <c r="B658" s="2">
        <v>19</v>
      </c>
      <c r="C658" s="2" t="s">
        <v>608</v>
      </c>
      <c r="D658" s="4">
        <v>6</v>
      </c>
      <c r="E658" s="15">
        <f>Tabla_Sala[[#This Row],[Hora de Salida]]</f>
        <v>45023.277777777781</v>
      </c>
      <c r="F658" s="16">
        <v>45023.15</v>
      </c>
      <c r="G658" s="16">
        <v>45023.277777777781</v>
      </c>
      <c r="H658" s="16">
        <f>IF(Tabla_Sala[[#This Row],[Estado de la Mesa]]="Ocupada",(Tabla_Sala[[#This Row],[Hora de Salida]]-Tabla_Sala[[#This Row],[Hora de Llegada]]) + 15/1440, Tabla_Sala[[#This Row],[Hora de Salida]]-Tabla_Sala[[#This Row],[Hora de Llegada]])</f>
        <v>0.12777777777955635</v>
      </c>
      <c r="I658" s="16">
        <f>SUMIFS(Tabla_cocina[minutos preparacion],Tabla_cocina[Numero de Orden],Tabla_Sala[[#This Row],[Número de Orden]])</f>
        <v>7.6388888888888895E-2</v>
      </c>
      <c r="J658" s="16">
        <f>IF(Tabla_Sala[[#This Row],[Tiempo de Permanencia]]-Tabla_Sala[[#This Row],[Tiempo Preparacion]] &gt; 0, Tabla_Sala[[#This Row],[Tiempo de Permanencia]]-Tabla_Sala[[#This Row],[Tiempo Preparacion]], 0)</f>
        <v>5.138888889066745E-2</v>
      </c>
      <c r="K658" s="2" t="s">
        <v>111</v>
      </c>
      <c r="L658" s="2" t="s">
        <v>54</v>
      </c>
      <c r="M658" s="2" t="s">
        <v>47</v>
      </c>
      <c r="N658" s="5">
        <v>31.23</v>
      </c>
      <c r="O658" s="2" t="s">
        <v>42</v>
      </c>
      <c r="P658" s="7">
        <f>SUMIFS(Tabla_cocina[Ganancia Bruta],Tabla_cocina[Numero de Orden],Tabla_Sala[[#This Row],[Número de Orden]])</f>
        <v>157</v>
      </c>
      <c r="Q658" s="7">
        <f>Tabla_Sala[[#This Row],[Propina]]+Tabla_Sala[[#This Row],[Monto Total de la Cuenta]]</f>
        <v>188.23</v>
      </c>
      <c r="R658" t="str">
        <f t="shared" si="13"/>
        <v>Plato_14,  Plato_3,  Plato_12,  Plato_19</v>
      </c>
      <c r="S658" s="2" t="s">
        <v>76</v>
      </c>
      <c r="T658" s="2" t="s">
        <v>22</v>
      </c>
      <c r="U658" s="2" t="s">
        <v>72</v>
      </c>
      <c r="V658" s="2" t="s">
        <v>60</v>
      </c>
      <c r="W658" s="2" t="s">
        <v>51</v>
      </c>
      <c r="X658" t="str" cm="1">
        <f t="array" ref="X658">_xlfn.CONCAT(_xlfn._xlws.FILTER(Tabla_cocina[Nombre del Plato], Tabla_cocina[Numero de Orden]=Tabla_Sala[[#This Row],[Número de Orden]]), "")</f>
        <v>Plato_14Plato_3Plato_12Plato_19</v>
      </c>
      <c r="Y658" s="18" t="b">
        <f>IF(Tabla_Sala[[#This Row],[Tiempo de Degustacion]]&gt;0,TRUE,FALSE)</f>
        <v>1</v>
      </c>
    </row>
    <row r="659" spans="1:25" x14ac:dyDescent="0.3">
      <c r="A659" s="2">
        <v>657</v>
      </c>
      <c r="B659" s="2">
        <v>1</v>
      </c>
      <c r="C659" s="2" t="s">
        <v>609</v>
      </c>
      <c r="D659" s="4">
        <v>2</v>
      </c>
      <c r="E659" s="15">
        <f>Tabla_Sala[[#This Row],[Hora de Salida]]</f>
        <v>45023.171527777777</v>
      </c>
      <c r="F659" s="16">
        <v>45023.035416666666</v>
      </c>
      <c r="G659" s="16">
        <v>45023.171527777777</v>
      </c>
      <c r="H659" s="16">
        <f>IF(Tabla_Sala[[#This Row],[Estado de la Mesa]]="Ocupada",(Tabla_Sala[[#This Row],[Hora de Salida]]-Tabla_Sala[[#This Row],[Hora de Llegada]]) + 15/1440, Tabla_Sala[[#This Row],[Hora de Salida]]-Tabla_Sala[[#This Row],[Hora de Llegada]])</f>
        <v>0.13611111111094942</v>
      </c>
      <c r="I659" s="16">
        <f>SUMIFS(Tabla_cocina[minutos preparacion],Tabla_cocina[Numero de Orden],Tabla_Sala[[#This Row],[Número de Orden]])</f>
        <v>9.3055555555555558E-2</v>
      </c>
      <c r="J659" s="16">
        <f>IF(Tabla_Sala[[#This Row],[Tiempo de Permanencia]]-Tabla_Sala[[#This Row],[Tiempo Preparacion]] &gt; 0, Tabla_Sala[[#This Row],[Tiempo de Permanencia]]-Tabla_Sala[[#This Row],[Tiempo Preparacion]], 0)</f>
        <v>4.3055555555393865E-2</v>
      </c>
      <c r="K659" s="2" t="s">
        <v>111</v>
      </c>
      <c r="L659" s="2" t="s">
        <v>40</v>
      </c>
      <c r="M659" s="2" t="s">
        <v>45</v>
      </c>
      <c r="N659" s="5">
        <v>44.2</v>
      </c>
      <c r="O659" s="2" t="s">
        <v>42</v>
      </c>
      <c r="P659" s="7">
        <f>SUMIFS(Tabla_cocina[Ganancia Bruta],Tabla_cocina[Numero de Orden],Tabla_Sala[[#This Row],[Número de Orden]])</f>
        <v>196</v>
      </c>
      <c r="Q659" s="7">
        <f>Tabla_Sala[[#This Row],[Propina]]+Tabla_Sala[[#This Row],[Monto Total de la Cuenta]]</f>
        <v>240.2</v>
      </c>
      <c r="R659" t="str">
        <f t="shared" si="13"/>
        <v>Plato_20,  Plato_14,  Plato_8</v>
      </c>
      <c r="S659" s="2" t="s">
        <v>70</v>
      </c>
      <c r="T659" s="2" t="s">
        <v>11</v>
      </c>
      <c r="U659" s="2" t="s">
        <v>64</v>
      </c>
      <c r="V659" s="2" t="s">
        <v>62</v>
      </c>
      <c r="X659" t="str" cm="1">
        <f t="array" ref="X659">_xlfn.CONCAT(_xlfn._xlws.FILTER(Tabla_cocina[Nombre del Plato], Tabla_cocina[Numero de Orden]=Tabla_Sala[[#This Row],[Número de Orden]]), "")</f>
        <v>Plato_20Plato_14Plato_8</v>
      </c>
      <c r="Y659" s="18" t="b">
        <f>IF(Tabla_Sala[[#This Row],[Tiempo de Degustacion]]&gt;0,TRUE,FALSE)</f>
        <v>1</v>
      </c>
    </row>
    <row r="660" spans="1:25" x14ac:dyDescent="0.3">
      <c r="A660" s="2">
        <v>658</v>
      </c>
      <c r="B660" s="2">
        <v>19</v>
      </c>
      <c r="C660" s="2" t="s">
        <v>610</v>
      </c>
      <c r="D660" s="4">
        <v>5</v>
      </c>
      <c r="E660" s="15">
        <f>Tabla_Sala[[#This Row],[Hora de Salida]]</f>
        <v>45023.209722222222</v>
      </c>
      <c r="F660" s="16">
        <v>45023.071527777778</v>
      </c>
      <c r="G660" s="16">
        <v>45023.209722222222</v>
      </c>
      <c r="H660" s="16">
        <f>IF(Tabla_Sala[[#This Row],[Estado de la Mesa]]="Ocupada",(Tabla_Sala[[#This Row],[Hora de Salida]]-Tabla_Sala[[#This Row],[Hora de Llegada]]) + 15/1440, Tabla_Sala[[#This Row],[Hora de Salida]]-Tabla_Sala[[#This Row],[Hora de Llegada]])</f>
        <v>0.13819444444379769</v>
      </c>
      <c r="I660" s="16">
        <f>SUMIFS(Tabla_cocina[minutos preparacion],Tabla_cocina[Numero de Orden],Tabla_Sala[[#This Row],[Número de Orden]])</f>
        <v>3.3333333333333333E-2</v>
      </c>
      <c r="J660" s="16">
        <f>IF(Tabla_Sala[[#This Row],[Tiempo de Permanencia]]-Tabla_Sala[[#This Row],[Tiempo Preparacion]] &gt; 0, Tabla_Sala[[#This Row],[Tiempo de Permanencia]]-Tabla_Sala[[#This Row],[Tiempo Preparacion]], 0)</f>
        <v>0.10486111111046437</v>
      </c>
      <c r="K660" s="2" t="s">
        <v>115</v>
      </c>
      <c r="L660" s="2" t="s">
        <v>44</v>
      </c>
      <c r="M660" s="2" t="s">
        <v>45</v>
      </c>
      <c r="N660" s="5">
        <v>31.27</v>
      </c>
      <c r="O660" s="2" t="s">
        <v>42</v>
      </c>
      <c r="P660" s="7">
        <f>SUMIFS(Tabla_cocina[Ganancia Bruta],Tabla_cocina[Numero de Orden],Tabla_Sala[[#This Row],[Número de Orden]])</f>
        <v>86</v>
      </c>
      <c r="Q660" s="7">
        <f>Tabla_Sala[[#This Row],[Propina]]+Tabla_Sala[[#This Row],[Monto Total de la Cuenta]]</f>
        <v>117.27</v>
      </c>
      <c r="R660" t="str">
        <f t="shared" si="13"/>
        <v>Plato_15,  Plato_6</v>
      </c>
      <c r="S660" s="2" t="s">
        <v>49</v>
      </c>
      <c r="T660" s="2" t="s">
        <v>18</v>
      </c>
      <c r="U660" s="2" t="s">
        <v>77</v>
      </c>
      <c r="X660" t="str" cm="1">
        <f t="array" ref="X660">_xlfn.CONCAT(_xlfn._xlws.FILTER(Tabla_cocina[Nombre del Plato], Tabla_cocina[Numero de Orden]=Tabla_Sala[[#This Row],[Número de Orden]]), "")</f>
        <v>Plato_15Plato_6</v>
      </c>
      <c r="Y660" s="18" t="b">
        <f>IF(Tabla_Sala[[#This Row],[Tiempo de Degustacion]]&gt;0,TRUE,FALSE)</f>
        <v>1</v>
      </c>
    </row>
    <row r="661" spans="1:25" x14ac:dyDescent="0.3">
      <c r="A661" s="2">
        <v>659</v>
      </c>
      <c r="B661" s="2">
        <v>9</v>
      </c>
      <c r="C661" s="2" t="s">
        <v>338</v>
      </c>
      <c r="D661" s="4">
        <v>4</v>
      </c>
      <c r="E661" s="15">
        <f>Tabla_Sala[[#This Row],[Hora de Salida]]</f>
        <v>45023.168749999997</v>
      </c>
      <c r="F661" s="16">
        <v>45023.118055555555</v>
      </c>
      <c r="G661" s="16">
        <v>45023.168749999997</v>
      </c>
      <c r="H661" s="16">
        <f>IF(Tabla_Sala[[#This Row],[Estado de la Mesa]]="Ocupada",(Tabla_Sala[[#This Row],[Hora de Salida]]-Tabla_Sala[[#This Row],[Hora de Llegada]]) + 15/1440, Tabla_Sala[[#This Row],[Hora de Salida]]-Tabla_Sala[[#This Row],[Hora de Llegada]])</f>
        <v>6.1111111109009165E-2</v>
      </c>
      <c r="I661" s="16">
        <f>SUMIFS(Tabla_cocina[minutos preparacion],Tabla_cocina[Numero de Orden],Tabla_Sala[[#This Row],[Número de Orden]])</f>
        <v>2.1527777777777778E-2</v>
      </c>
      <c r="J661" s="16">
        <f>IF(Tabla_Sala[[#This Row],[Tiempo de Permanencia]]-Tabla_Sala[[#This Row],[Tiempo Preparacion]] &gt; 0, Tabla_Sala[[#This Row],[Tiempo de Permanencia]]-Tabla_Sala[[#This Row],[Tiempo Preparacion]], 0)</f>
        <v>3.9583333331231388E-2</v>
      </c>
      <c r="K661" s="2" t="s">
        <v>117</v>
      </c>
      <c r="L661" s="2" t="s">
        <v>40</v>
      </c>
      <c r="M661" s="2" t="s">
        <v>47</v>
      </c>
      <c r="N661" s="5">
        <v>35.24</v>
      </c>
      <c r="O661" s="2" t="s">
        <v>55</v>
      </c>
      <c r="P661" s="7">
        <f>SUMIFS(Tabla_cocina[Ganancia Bruta],Tabla_cocina[Numero de Orden],Tabla_Sala[[#This Row],[Número de Orden]])</f>
        <v>87</v>
      </c>
      <c r="Q661" s="7">
        <f>Tabla_Sala[[#This Row],[Propina]]+Tabla_Sala[[#This Row],[Monto Total de la Cuenta]]</f>
        <v>122.24000000000001</v>
      </c>
      <c r="R661" t="str">
        <f t="shared" si="13"/>
        <v>Plato_9</v>
      </c>
      <c r="S661" s="2" t="s">
        <v>53</v>
      </c>
      <c r="T661" s="2" t="s">
        <v>13</v>
      </c>
      <c r="U661" s="2"/>
      <c r="X661" t="str" cm="1">
        <f t="array" ref="X661">_xlfn.CONCAT(_xlfn._xlws.FILTER(Tabla_cocina[Nombre del Plato], Tabla_cocina[Numero de Orden]=Tabla_Sala[[#This Row],[Número de Orden]]), "")</f>
        <v>Plato_9</v>
      </c>
      <c r="Y661" s="18" t="b">
        <f>IF(Tabla_Sala[[#This Row],[Tiempo de Degustacion]]&gt;0,TRUE,FALSE)</f>
        <v>1</v>
      </c>
    </row>
    <row r="662" spans="1:25" x14ac:dyDescent="0.3">
      <c r="A662" s="2">
        <v>660</v>
      </c>
      <c r="B662" s="2">
        <v>19</v>
      </c>
      <c r="C662" s="2" t="s">
        <v>611</v>
      </c>
      <c r="D662" s="4">
        <v>4</v>
      </c>
      <c r="E662" s="15">
        <f>Tabla_Sala[[#This Row],[Hora de Salida]]</f>
        <v>45023.243750000001</v>
      </c>
      <c r="F662" s="16">
        <v>45023.080555555556</v>
      </c>
      <c r="G662" s="16">
        <v>45023.243750000001</v>
      </c>
      <c r="H662" s="16">
        <f>IF(Tabla_Sala[[#This Row],[Estado de la Mesa]]="Ocupada",(Tabla_Sala[[#This Row],[Hora de Salida]]-Tabla_Sala[[#This Row],[Hora de Llegada]]) + 15/1440, Tabla_Sala[[#This Row],[Hora de Salida]]-Tabla_Sala[[#This Row],[Hora de Llegada]])</f>
        <v>0.16319444444525288</v>
      </c>
      <c r="I662" s="16">
        <f>SUMIFS(Tabla_cocina[minutos preparacion],Tabla_cocina[Numero de Orden],Tabla_Sala[[#This Row],[Número de Orden]])</f>
        <v>3.125E-2</v>
      </c>
      <c r="J662" s="16">
        <f>IF(Tabla_Sala[[#This Row],[Tiempo de Permanencia]]-Tabla_Sala[[#This Row],[Tiempo Preparacion]] &gt; 0, Tabla_Sala[[#This Row],[Tiempo de Permanencia]]-Tabla_Sala[[#This Row],[Tiempo Preparacion]], 0)</f>
        <v>0.13194444444525288</v>
      </c>
      <c r="K662" s="2" t="s">
        <v>113</v>
      </c>
      <c r="L662" s="2" t="s">
        <v>44</v>
      </c>
      <c r="M662" s="2" t="s">
        <v>47</v>
      </c>
      <c r="N662" s="5">
        <v>15.91</v>
      </c>
      <c r="O662" s="2" t="s">
        <v>42</v>
      </c>
      <c r="P662" s="7">
        <f>SUMIFS(Tabla_cocina[Ganancia Bruta],Tabla_cocina[Numero de Orden],Tabla_Sala[[#This Row],[Número de Orden]])</f>
        <v>208</v>
      </c>
      <c r="Q662" s="7">
        <f>Tabla_Sala[[#This Row],[Propina]]+Tabla_Sala[[#This Row],[Monto Total de la Cuenta]]</f>
        <v>223.91</v>
      </c>
      <c r="R662" t="str">
        <f t="shared" si="13"/>
        <v>Plato_12,  Plato_2,  Plato_20</v>
      </c>
      <c r="S662" s="2" t="s">
        <v>49</v>
      </c>
      <c r="T662" s="2" t="s">
        <v>16</v>
      </c>
      <c r="U662" s="2" t="s">
        <v>79</v>
      </c>
      <c r="V662" s="2" t="s">
        <v>68</v>
      </c>
      <c r="X662" t="str" cm="1">
        <f t="array" ref="X662">_xlfn.CONCAT(_xlfn._xlws.FILTER(Tabla_cocina[Nombre del Plato], Tabla_cocina[Numero de Orden]=Tabla_Sala[[#This Row],[Número de Orden]]), "")</f>
        <v>Plato_12Plato_2Plato_20</v>
      </c>
      <c r="Y662" s="18" t="b">
        <f>IF(Tabla_Sala[[#This Row],[Tiempo de Degustacion]]&gt;0,TRUE,FALSE)</f>
        <v>1</v>
      </c>
    </row>
    <row r="663" spans="1:25" x14ac:dyDescent="0.3">
      <c r="A663" s="2">
        <v>661</v>
      </c>
      <c r="B663" s="2">
        <v>16</v>
      </c>
      <c r="C663" s="2" t="s">
        <v>221</v>
      </c>
      <c r="D663" s="4">
        <v>4</v>
      </c>
      <c r="E663" s="15">
        <f>Tabla_Sala[[#This Row],[Hora de Salida]]</f>
        <v>45023.286111111112</v>
      </c>
      <c r="F663" s="16">
        <v>45023.140277777777</v>
      </c>
      <c r="G663" s="16">
        <v>45023.286111111112</v>
      </c>
      <c r="H663" s="16">
        <f>IF(Tabla_Sala[[#This Row],[Estado de la Mesa]]="Ocupada",(Tabla_Sala[[#This Row],[Hora de Salida]]-Tabla_Sala[[#This Row],[Hora de Llegada]]) + 15/1440, Tabla_Sala[[#This Row],[Hora de Salida]]-Tabla_Sala[[#This Row],[Hora de Llegada]])</f>
        <v>0.15625000000242531</v>
      </c>
      <c r="I663" s="16">
        <f>SUMIFS(Tabla_cocina[minutos preparacion],Tabla_cocina[Numero de Orden],Tabla_Sala[[#This Row],[Número de Orden]])</f>
        <v>9.375E-2</v>
      </c>
      <c r="J663" s="16">
        <f>IF(Tabla_Sala[[#This Row],[Tiempo de Permanencia]]-Tabla_Sala[[#This Row],[Tiempo Preparacion]] &gt; 0, Tabla_Sala[[#This Row],[Tiempo de Permanencia]]-Tabla_Sala[[#This Row],[Tiempo Preparacion]], 0)</f>
        <v>6.250000000242531E-2</v>
      </c>
      <c r="K663" s="2" t="s">
        <v>117</v>
      </c>
      <c r="L663" s="2" t="s">
        <v>54</v>
      </c>
      <c r="M663" s="2" t="s">
        <v>47</v>
      </c>
      <c r="N663" s="5">
        <v>32.54</v>
      </c>
      <c r="O663" s="2" t="s">
        <v>55</v>
      </c>
      <c r="P663" s="7">
        <f>SUMIFS(Tabla_cocina[Ganancia Bruta],Tabla_cocina[Numero de Orden],Tabla_Sala[[#This Row],[Número de Orden]])</f>
        <v>206</v>
      </c>
      <c r="Q663" s="7">
        <f>Tabla_Sala[[#This Row],[Propina]]+Tabla_Sala[[#This Row],[Monto Total de la Cuenta]]</f>
        <v>238.54</v>
      </c>
      <c r="R663" t="str">
        <f t="shared" si="13"/>
        <v>Plato_14,  Plato_17,  Plato_1,  Plato_16</v>
      </c>
      <c r="S663" s="2" t="s">
        <v>76</v>
      </c>
      <c r="T663" s="2" t="s">
        <v>22</v>
      </c>
      <c r="U663" s="2" t="s">
        <v>50</v>
      </c>
      <c r="V663" s="2" t="s">
        <v>71</v>
      </c>
      <c r="W663" s="2" t="s">
        <v>57</v>
      </c>
      <c r="X663" t="str" cm="1">
        <f t="array" ref="X663">_xlfn.CONCAT(_xlfn._xlws.FILTER(Tabla_cocina[Nombre del Plato], Tabla_cocina[Numero de Orden]=Tabla_Sala[[#This Row],[Número de Orden]]), "")</f>
        <v>Plato_14Plato_17Plato_1Plato_16</v>
      </c>
      <c r="Y663" s="18" t="b">
        <f>IF(Tabla_Sala[[#This Row],[Tiempo de Degustacion]]&gt;0,TRUE,FALSE)</f>
        <v>1</v>
      </c>
    </row>
    <row r="664" spans="1:25" x14ac:dyDescent="0.3">
      <c r="A664" s="2">
        <v>662</v>
      </c>
      <c r="B664" s="2">
        <v>15</v>
      </c>
      <c r="C664" s="2" t="s">
        <v>612</v>
      </c>
      <c r="D664" s="4">
        <v>4</v>
      </c>
      <c r="E664" s="15">
        <f>Tabla_Sala[[#This Row],[Hora de Salida]]</f>
        <v>45023.209722222222</v>
      </c>
      <c r="F664" s="16">
        <v>45023.084027777775</v>
      </c>
      <c r="G664" s="16">
        <v>45023.209722222222</v>
      </c>
      <c r="H664" s="16">
        <f>IF(Tabla_Sala[[#This Row],[Estado de la Mesa]]="Ocupada",(Tabla_Sala[[#This Row],[Hora de Salida]]-Tabla_Sala[[#This Row],[Hora de Llegada]]) + 15/1440, Tabla_Sala[[#This Row],[Hora de Salida]]-Tabla_Sala[[#This Row],[Hora de Llegada]])</f>
        <v>0.12569444444670808</v>
      </c>
      <c r="I664" s="16">
        <f>SUMIFS(Tabla_cocina[minutos preparacion],Tabla_cocina[Numero de Orden],Tabla_Sala[[#This Row],[Número de Orden]])</f>
        <v>5.9027777777777776E-2</v>
      </c>
      <c r="J664" s="16">
        <f>IF(Tabla_Sala[[#This Row],[Tiempo de Permanencia]]-Tabla_Sala[[#This Row],[Tiempo Preparacion]] &gt; 0, Tabla_Sala[[#This Row],[Tiempo de Permanencia]]-Tabla_Sala[[#This Row],[Tiempo Preparacion]], 0)</f>
        <v>6.6666666668930299E-2</v>
      </c>
      <c r="K664" s="2" t="s">
        <v>111</v>
      </c>
      <c r="L664" s="2" t="s">
        <v>40</v>
      </c>
      <c r="M664" s="2" t="s">
        <v>47</v>
      </c>
      <c r="N664" s="5">
        <v>11.64</v>
      </c>
      <c r="O664" s="2" t="s">
        <v>48</v>
      </c>
      <c r="P664" s="7">
        <f>SUMIFS(Tabla_cocina[Ganancia Bruta],Tabla_cocina[Numero de Orden],Tabla_Sala[[#This Row],[Número de Orden]])</f>
        <v>133</v>
      </c>
      <c r="Q664" s="7">
        <f>Tabla_Sala[[#This Row],[Propina]]+Tabla_Sala[[#This Row],[Monto Total de la Cuenta]]</f>
        <v>144.63999999999999</v>
      </c>
      <c r="R664" t="str">
        <f t="shared" si="13"/>
        <v>Plato_7,  Plato_1,  Plato_19</v>
      </c>
      <c r="S664" s="2" t="s">
        <v>58</v>
      </c>
      <c r="T664" s="2" t="s">
        <v>5</v>
      </c>
      <c r="U664" s="2" t="s">
        <v>71</v>
      </c>
      <c r="V664" s="2" t="s">
        <v>51</v>
      </c>
      <c r="X664" t="str" cm="1">
        <f t="array" ref="X664">_xlfn.CONCAT(_xlfn._xlws.FILTER(Tabla_cocina[Nombre del Plato], Tabla_cocina[Numero de Orden]=Tabla_Sala[[#This Row],[Número de Orden]]), "")</f>
        <v>Plato_7Plato_1Plato_19</v>
      </c>
      <c r="Y664" s="18" t="b">
        <f>IF(Tabla_Sala[[#This Row],[Tiempo de Degustacion]]&gt;0,TRUE,FALSE)</f>
        <v>1</v>
      </c>
    </row>
    <row r="665" spans="1:25" x14ac:dyDescent="0.3">
      <c r="A665" s="2">
        <v>663</v>
      </c>
      <c r="B665" s="2">
        <v>3</v>
      </c>
      <c r="C665" s="2" t="s">
        <v>613</v>
      </c>
      <c r="D665" s="4">
        <v>1</v>
      </c>
      <c r="E665" s="15">
        <f>Tabla_Sala[[#This Row],[Hora de Salida]]</f>
        <v>45023.157638888886</v>
      </c>
      <c r="F665" s="16">
        <v>45023.04791666667</v>
      </c>
      <c r="G665" s="16">
        <v>45023.157638888886</v>
      </c>
      <c r="H665" s="16">
        <f>IF(Tabla_Sala[[#This Row],[Estado de la Mesa]]="Ocupada",(Tabla_Sala[[#This Row],[Hora de Salida]]-Tabla_Sala[[#This Row],[Hora de Llegada]]) + 15/1440, Tabla_Sala[[#This Row],[Hora de Salida]]-Tabla_Sala[[#This Row],[Hora de Llegada]])</f>
        <v>0.12013888888274475</v>
      </c>
      <c r="I665" s="16">
        <f>SUMIFS(Tabla_cocina[minutos preparacion],Tabla_cocina[Numero de Orden],Tabla_Sala[[#This Row],[Número de Orden]])</f>
        <v>6.0416666666666667E-2</v>
      </c>
      <c r="J665" s="16">
        <f>IF(Tabla_Sala[[#This Row],[Tiempo de Permanencia]]-Tabla_Sala[[#This Row],[Tiempo Preparacion]] &gt; 0, Tabla_Sala[[#This Row],[Tiempo de Permanencia]]-Tabla_Sala[[#This Row],[Tiempo Preparacion]], 0)</f>
        <v>5.9722222216078084E-2</v>
      </c>
      <c r="K665" s="2" t="s">
        <v>111</v>
      </c>
      <c r="L665" s="2" t="s">
        <v>40</v>
      </c>
      <c r="M665" s="2" t="s">
        <v>45</v>
      </c>
      <c r="N665" s="5">
        <v>41.8</v>
      </c>
      <c r="O665" s="2" t="s">
        <v>55</v>
      </c>
      <c r="P665" s="7">
        <f>SUMIFS(Tabla_cocina[Ganancia Bruta],Tabla_cocina[Numero de Orden],Tabla_Sala[[#This Row],[Número de Orden]])</f>
        <v>114</v>
      </c>
      <c r="Q665" s="7">
        <f>Tabla_Sala[[#This Row],[Propina]]+Tabla_Sala[[#This Row],[Monto Total de la Cuenta]]</f>
        <v>155.80000000000001</v>
      </c>
      <c r="R665" t="str">
        <f t="shared" si="13"/>
        <v>Plato_4,  Plato_9,  Plato_3</v>
      </c>
      <c r="S665" s="2" t="s">
        <v>43</v>
      </c>
      <c r="T665" s="2" t="s">
        <v>24</v>
      </c>
      <c r="U665" s="2" t="s">
        <v>75</v>
      </c>
      <c r="V665" s="2" t="s">
        <v>72</v>
      </c>
      <c r="X665" t="str" cm="1">
        <f t="array" ref="X665">_xlfn.CONCAT(_xlfn._xlws.FILTER(Tabla_cocina[Nombre del Plato], Tabla_cocina[Numero de Orden]=Tabla_Sala[[#This Row],[Número de Orden]]), "")</f>
        <v>Plato_4Plato_9Plato_3</v>
      </c>
      <c r="Y665" s="18" t="b">
        <f>IF(Tabla_Sala[[#This Row],[Tiempo de Degustacion]]&gt;0,TRUE,FALSE)</f>
        <v>1</v>
      </c>
    </row>
    <row r="666" spans="1:25" x14ac:dyDescent="0.3">
      <c r="A666" s="2">
        <v>664</v>
      </c>
      <c r="B666" s="2">
        <v>20</v>
      </c>
      <c r="C666" s="2" t="s">
        <v>614</v>
      </c>
      <c r="D666" s="4">
        <v>6</v>
      </c>
      <c r="E666" s="15">
        <f>Tabla_Sala[[#This Row],[Hora de Salida]]</f>
        <v>45023.161805555559</v>
      </c>
      <c r="F666" s="16">
        <v>45023.065972222219</v>
      </c>
      <c r="G666" s="16">
        <v>45023.161805555559</v>
      </c>
      <c r="H666" s="16">
        <f>IF(Tabla_Sala[[#This Row],[Estado de la Mesa]]="Ocupada",(Tabla_Sala[[#This Row],[Hora de Salida]]-Tabla_Sala[[#This Row],[Hora de Llegada]]) + 15/1440, Tabla_Sala[[#This Row],[Hora de Salida]]-Tabla_Sala[[#This Row],[Hora de Llegada]])</f>
        <v>9.5833333340124227E-2</v>
      </c>
      <c r="I666" s="16">
        <f>SUMIFS(Tabla_cocina[minutos preparacion],Tabla_cocina[Numero de Orden],Tabla_Sala[[#This Row],[Número de Orden]])</f>
        <v>6.8750000000000006E-2</v>
      </c>
      <c r="J666" s="16">
        <f>IF(Tabla_Sala[[#This Row],[Tiempo de Permanencia]]-Tabla_Sala[[#This Row],[Tiempo Preparacion]] &gt; 0, Tabla_Sala[[#This Row],[Tiempo de Permanencia]]-Tabla_Sala[[#This Row],[Tiempo Preparacion]], 0)</f>
        <v>2.7083333340124222E-2</v>
      </c>
      <c r="K666" s="2" t="s">
        <v>117</v>
      </c>
      <c r="L666" s="2" t="s">
        <v>44</v>
      </c>
      <c r="M666" s="2" t="s">
        <v>41</v>
      </c>
      <c r="N666" s="5">
        <v>31.27</v>
      </c>
      <c r="O666" s="2" t="s">
        <v>42</v>
      </c>
      <c r="P666" s="7">
        <f>SUMIFS(Tabla_cocina[Ganancia Bruta],Tabla_cocina[Numero de Orden],Tabla_Sala[[#This Row],[Número de Orden]])</f>
        <v>122</v>
      </c>
      <c r="Q666" s="7">
        <f>Tabla_Sala[[#This Row],[Propina]]+Tabla_Sala[[#This Row],[Monto Total de la Cuenta]]</f>
        <v>153.27000000000001</v>
      </c>
      <c r="R666" t="str">
        <f t="shared" si="13"/>
        <v>Plato_4,  Plato_12,  Plato_5</v>
      </c>
      <c r="S666" s="2" t="s">
        <v>46</v>
      </c>
      <c r="T666" s="2" t="s">
        <v>24</v>
      </c>
      <c r="U666" s="2" t="s">
        <v>60</v>
      </c>
      <c r="V666" s="2" t="s">
        <v>78</v>
      </c>
      <c r="X666" t="str" cm="1">
        <f t="array" ref="X666">_xlfn.CONCAT(_xlfn._xlws.FILTER(Tabla_cocina[Nombre del Plato], Tabla_cocina[Numero de Orden]=Tabla_Sala[[#This Row],[Número de Orden]]), "")</f>
        <v>Plato_4Plato_12Plato_5</v>
      </c>
      <c r="Y666" s="18" t="b">
        <f>IF(Tabla_Sala[[#This Row],[Tiempo de Degustacion]]&gt;0,TRUE,FALSE)</f>
        <v>1</v>
      </c>
    </row>
    <row r="667" spans="1:25" x14ac:dyDescent="0.3">
      <c r="A667" s="2">
        <v>665</v>
      </c>
      <c r="B667" s="2">
        <v>6</v>
      </c>
      <c r="C667" s="2" t="s">
        <v>340</v>
      </c>
      <c r="D667" s="4">
        <v>1</v>
      </c>
      <c r="E667" s="15">
        <f>Tabla_Sala[[#This Row],[Hora de Salida]]</f>
        <v>45023.24722222222</v>
      </c>
      <c r="F667" s="16">
        <v>45023.086805555555</v>
      </c>
      <c r="G667" s="16">
        <v>45023.24722222222</v>
      </c>
      <c r="H667" s="16">
        <f>IF(Tabla_Sala[[#This Row],[Estado de la Mesa]]="Ocupada",(Tabla_Sala[[#This Row],[Hora de Salida]]-Tabla_Sala[[#This Row],[Hora de Llegada]]) + 15/1440, Tabla_Sala[[#This Row],[Hora de Salida]]-Tabla_Sala[[#This Row],[Hora de Llegada]])</f>
        <v>0.1708333333323632</v>
      </c>
      <c r="I667" s="16">
        <f>SUMIFS(Tabla_cocina[minutos preparacion],Tabla_cocina[Numero de Orden],Tabla_Sala[[#This Row],[Número de Orden]])</f>
        <v>2.7777777777777776E-2</v>
      </c>
      <c r="J667" s="16">
        <f>IF(Tabla_Sala[[#This Row],[Tiempo de Permanencia]]-Tabla_Sala[[#This Row],[Tiempo Preparacion]] &gt; 0, Tabla_Sala[[#This Row],[Tiempo de Permanencia]]-Tabla_Sala[[#This Row],[Tiempo Preparacion]], 0)</f>
        <v>0.14305555555458543</v>
      </c>
      <c r="K667" s="2" t="s">
        <v>115</v>
      </c>
      <c r="L667" s="2" t="s">
        <v>40</v>
      </c>
      <c r="M667" s="2" t="s">
        <v>47</v>
      </c>
      <c r="N667" s="5">
        <v>25.32</v>
      </c>
      <c r="O667" s="2" t="s">
        <v>55</v>
      </c>
      <c r="P667" s="7">
        <f>SUMIFS(Tabla_cocina[Ganancia Bruta],Tabla_cocina[Numero de Orden],Tabla_Sala[[#This Row],[Número de Orden]])</f>
        <v>129</v>
      </c>
      <c r="Q667" s="7">
        <f>Tabla_Sala[[#This Row],[Propina]]+Tabla_Sala[[#This Row],[Monto Total de la Cuenta]]</f>
        <v>154.32</v>
      </c>
      <c r="R667" t="str">
        <f t="shared" si="13"/>
        <v>Plato_1,  Plato_6</v>
      </c>
      <c r="S667" s="2" t="s">
        <v>58</v>
      </c>
      <c r="T667" s="2" t="s">
        <v>26</v>
      </c>
      <c r="U667" s="2" t="s">
        <v>77</v>
      </c>
      <c r="X667" t="str" cm="1">
        <f t="array" ref="X667">_xlfn.CONCAT(_xlfn._xlws.FILTER(Tabla_cocina[Nombre del Plato], Tabla_cocina[Numero de Orden]=Tabla_Sala[[#This Row],[Número de Orden]]), "")</f>
        <v>Plato_1Plato_6</v>
      </c>
      <c r="Y667" s="18" t="b">
        <f>IF(Tabla_Sala[[#This Row],[Tiempo de Degustacion]]&gt;0,TRUE,FALSE)</f>
        <v>1</v>
      </c>
    </row>
    <row r="668" spans="1:25" x14ac:dyDescent="0.3">
      <c r="A668" s="2">
        <v>666</v>
      </c>
      <c r="B668" s="2">
        <v>8</v>
      </c>
      <c r="C668" s="2" t="s">
        <v>615</v>
      </c>
      <c r="D668" s="4">
        <v>4</v>
      </c>
      <c r="E668" s="15">
        <f>Tabla_Sala[[#This Row],[Hora de Salida]]</f>
        <v>45023.206250000003</v>
      </c>
      <c r="F668" s="16">
        <v>45023.044444444444</v>
      </c>
      <c r="G668" s="16">
        <v>45023.206250000003</v>
      </c>
      <c r="H668" s="16">
        <f>IF(Tabla_Sala[[#This Row],[Estado de la Mesa]]="Ocupada",(Tabla_Sala[[#This Row],[Hora de Salida]]-Tabla_Sala[[#This Row],[Hora de Llegada]]) + 15/1440, Tabla_Sala[[#This Row],[Hora de Salida]]-Tabla_Sala[[#This Row],[Hora de Llegada]])</f>
        <v>0.16180555555911269</v>
      </c>
      <c r="I668" s="16">
        <f>SUMIFS(Tabla_cocina[minutos preparacion],Tabla_cocina[Numero de Orden],Tabla_Sala[[#This Row],[Número de Orden]])</f>
        <v>1.8749999999999999E-2</v>
      </c>
      <c r="J668" s="16">
        <f>IF(Tabla_Sala[[#This Row],[Tiempo de Permanencia]]-Tabla_Sala[[#This Row],[Tiempo Preparacion]] &gt; 0, Tabla_Sala[[#This Row],[Tiempo de Permanencia]]-Tabla_Sala[[#This Row],[Tiempo Preparacion]], 0)</f>
        <v>0.1430555555591127</v>
      </c>
      <c r="K668" s="2" t="s">
        <v>113</v>
      </c>
      <c r="L668" s="2" t="s">
        <v>40</v>
      </c>
      <c r="M668" s="2" t="s">
        <v>47</v>
      </c>
      <c r="N668" s="5">
        <v>11.86</v>
      </c>
      <c r="O668" s="2" t="s">
        <v>48</v>
      </c>
      <c r="P668" s="7">
        <f>SUMIFS(Tabla_cocina[Ganancia Bruta],Tabla_cocina[Numero de Orden],Tabla_Sala[[#This Row],[Número de Orden]])</f>
        <v>40</v>
      </c>
      <c r="Q668" s="7">
        <f>Tabla_Sala[[#This Row],[Propina]]+Tabla_Sala[[#This Row],[Monto Total de la Cuenta]]</f>
        <v>51.86</v>
      </c>
      <c r="R668" t="str">
        <f t="shared" si="13"/>
        <v>Plato_3</v>
      </c>
      <c r="S668" s="2" t="s">
        <v>52</v>
      </c>
      <c r="T668" s="2" t="s">
        <v>21</v>
      </c>
      <c r="U668" s="2"/>
      <c r="X668" t="str" cm="1">
        <f t="array" ref="X668">_xlfn.CONCAT(_xlfn._xlws.FILTER(Tabla_cocina[Nombre del Plato], Tabla_cocina[Numero de Orden]=Tabla_Sala[[#This Row],[Número de Orden]]), "")</f>
        <v>Plato_3</v>
      </c>
      <c r="Y668" s="18" t="b">
        <f>IF(Tabla_Sala[[#This Row],[Tiempo de Degustacion]]&gt;0,TRUE,FALSE)</f>
        <v>1</v>
      </c>
    </row>
    <row r="669" spans="1:25" x14ac:dyDescent="0.3">
      <c r="A669" s="2">
        <v>667</v>
      </c>
      <c r="B669" s="2">
        <v>6</v>
      </c>
      <c r="C669" s="2" t="s">
        <v>616</v>
      </c>
      <c r="D669" s="4">
        <v>5</v>
      </c>
      <c r="E669" s="15">
        <f>Tabla_Sala[[#This Row],[Hora de Salida]]</f>
        <v>45023.296527777777</v>
      </c>
      <c r="F669" s="16">
        <v>45023.152083333334</v>
      </c>
      <c r="G669" s="16">
        <v>45023.296527777777</v>
      </c>
      <c r="H669" s="16">
        <f>IF(Tabla_Sala[[#This Row],[Estado de la Mesa]]="Ocupada",(Tabla_Sala[[#This Row],[Hora de Salida]]-Tabla_Sala[[#This Row],[Hora de Llegada]]) + 15/1440, Tabla_Sala[[#This Row],[Hora de Salida]]-Tabla_Sala[[#This Row],[Hora de Llegada]])</f>
        <v>0.1444444444423425</v>
      </c>
      <c r="I669" s="16">
        <f>SUMIFS(Tabla_cocina[minutos preparacion],Tabla_cocina[Numero de Orden],Tabla_Sala[[#This Row],[Número de Orden]])</f>
        <v>8.3333333333333332E-3</v>
      </c>
      <c r="J669" s="16">
        <f>IF(Tabla_Sala[[#This Row],[Tiempo de Permanencia]]-Tabla_Sala[[#This Row],[Tiempo Preparacion]] &gt; 0, Tabla_Sala[[#This Row],[Tiempo de Permanencia]]-Tabla_Sala[[#This Row],[Tiempo Preparacion]], 0)</f>
        <v>0.13611111110900917</v>
      </c>
      <c r="K669" s="2" t="s">
        <v>109</v>
      </c>
      <c r="L669" s="2" t="s">
        <v>40</v>
      </c>
      <c r="M669" s="2" t="s">
        <v>47</v>
      </c>
      <c r="N669" s="5">
        <v>20.49</v>
      </c>
      <c r="O669" s="2" t="s">
        <v>42</v>
      </c>
      <c r="P669" s="7">
        <f>SUMIFS(Tabla_cocina[Ganancia Bruta],Tabla_cocina[Numero de Orden],Tabla_Sala[[#This Row],[Número de Orden]])</f>
        <v>36</v>
      </c>
      <c r="Q669" s="7">
        <f>Tabla_Sala[[#This Row],[Propina]]+Tabla_Sala[[#This Row],[Monto Total de la Cuenta]]</f>
        <v>56.489999999999995</v>
      </c>
      <c r="R669" t="str">
        <f t="shared" si="13"/>
        <v>Plato_19</v>
      </c>
      <c r="S669" s="2" t="s">
        <v>53</v>
      </c>
      <c r="T669" s="2" t="s">
        <v>12</v>
      </c>
      <c r="U669" s="2"/>
      <c r="X669" t="str" cm="1">
        <f t="array" ref="X669">_xlfn.CONCAT(_xlfn._xlws.FILTER(Tabla_cocina[Nombre del Plato], Tabla_cocina[Numero de Orden]=Tabla_Sala[[#This Row],[Número de Orden]]), "")</f>
        <v>Plato_19</v>
      </c>
      <c r="Y669" s="18" t="b">
        <f>IF(Tabla_Sala[[#This Row],[Tiempo de Degustacion]]&gt;0,TRUE,FALSE)</f>
        <v>1</v>
      </c>
    </row>
    <row r="670" spans="1:25" x14ac:dyDescent="0.3">
      <c r="A670" s="2">
        <v>668</v>
      </c>
      <c r="B670" s="2">
        <v>12</v>
      </c>
      <c r="C670" s="2" t="s">
        <v>352</v>
      </c>
      <c r="D670" s="4">
        <v>4</v>
      </c>
      <c r="E670" s="15">
        <f>Tabla_Sala[[#This Row],[Hora de Salida]]</f>
        <v>45023.195138888892</v>
      </c>
      <c r="F670" s="16">
        <v>45023.071527777778</v>
      </c>
      <c r="G670" s="16">
        <v>45023.195138888892</v>
      </c>
      <c r="H670" s="16">
        <f>IF(Tabla_Sala[[#This Row],[Estado de la Mesa]]="Ocupada",(Tabla_Sala[[#This Row],[Hora de Salida]]-Tabla_Sala[[#This Row],[Hora de Llegada]]) + 15/1440, Tabla_Sala[[#This Row],[Hora de Salida]]-Tabla_Sala[[#This Row],[Hora de Llegada]])</f>
        <v>0.12361111111385981</v>
      </c>
      <c r="I670" s="16">
        <f>SUMIFS(Tabla_cocina[minutos preparacion],Tabla_cocina[Numero de Orden],Tabla_Sala[[#This Row],[Número de Orden]])</f>
        <v>7.9861111111111105E-2</v>
      </c>
      <c r="J670" s="16">
        <f>IF(Tabla_Sala[[#This Row],[Tiempo de Permanencia]]-Tabla_Sala[[#This Row],[Tiempo Preparacion]] &gt; 0, Tabla_Sala[[#This Row],[Tiempo de Permanencia]]-Tabla_Sala[[#This Row],[Tiempo Preparacion]], 0)</f>
        <v>4.3750000002748701E-2</v>
      </c>
      <c r="K670" s="2" t="s">
        <v>111</v>
      </c>
      <c r="L670" s="2" t="s">
        <v>44</v>
      </c>
      <c r="M670" s="2" t="s">
        <v>47</v>
      </c>
      <c r="N670" s="5">
        <v>18.61</v>
      </c>
      <c r="O670" s="2" t="s">
        <v>42</v>
      </c>
      <c r="P670" s="7">
        <f>SUMIFS(Tabla_cocina[Ganancia Bruta],Tabla_cocina[Numero de Orden],Tabla_Sala[[#This Row],[Número de Orden]])</f>
        <v>201</v>
      </c>
      <c r="Q670" s="7">
        <f>Tabla_Sala[[#This Row],[Propina]]+Tabla_Sala[[#This Row],[Monto Total de la Cuenta]]</f>
        <v>219.61</v>
      </c>
      <c r="R670" t="str">
        <f t="shared" si="13"/>
        <v>Plato_10,  Plato_7,  Plato_1</v>
      </c>
      <c r="S670" s="2" t="s">
        <v>58</v>
      </c>
      <c r="T670" s="2" t="s">
        <v>25</v>
      </c>
      <c r="U670" s="2" t="s">
        <v>59</v>
      </c>
      <c r="V670" s="2" t="s">
        <v>71</v>
      </c>
      <c r="X670" t="str" cm="1">
        <f t="array" ref="X670">_xlfn.CONCAT(_xlfn._xlws.FILTER(Tabla_cocina[Nombre del Plato], Tabla_cocina[Numero de Orden]=Tabla_Sala[[#This Row],[Número de Orden]]), "")</f>
        <v>Plato_10Plato_7Plato_1</v>
      </c>
      <c r="Y670" s="18" t="b">
        <f>IF(Tabla_Sala[[#This Row],[Tiempo de Degustacion]]&gt;0,TRUE,FALSE)</f>
        <v>1</v>
      </c>
    </row>
    <row r="671" spans="1:25" x14ac:dyDescent="0.3">
      <c r="A671" s="2">
        <v>669</v>
      </c>
      <c r="B671" s="2">
        <v>10</v>
      </c>
      <c r="C671" s="2" t="s">
        <v>617</v>
      </c>
      <c r="D671" s="4">
        <v>4</v>
      </c>
      <c r="E671" s="15">
        <f>Tabla_Sala[[#This Row],[Hora de Salida]]</f>
        <v>45023.19027777778</v>
      </c>
      <c r="F671" s="16">
        <v>45023.042361111111</v>
      </c>
      <c r="G671" s="16">
        <v>45023.19027777778</v>
      </c>
      <c r="H671" s="16">
        <f>IF(Tabla_Sala[[#This Row],[Estado de la Mesa]]="Ocupada",(Tabla_Sala[[#This Row],[Hora de Salida]]-Tabla_Sala[[#This Row],[Hora de Llegada]]) + 15/1440, Tabla_Sala[[#This Row],[Hora de Salida]]-Tabla_Sala[[#This Row],[Hora de Llegada]])</f>
        <v>0.14791666666860692</v>
      </c>
      <c r="I671" s="16">
        <f>SUMIFS(Tabla_cocina[minutos preparacion],Tabla_cocina[Numero de Orden],Tabla_Sala[[#This Row],[Número de Orden]])</f>
        <v>4.7916666666666663E-2</v>
      </c>
      <c r="J671" s="16">
        <f>IF(Tabla_Sala[[#This Row],[Tiempo de Permanencia]]-Tabla_Sala[[#This Row],[Tiempo Preparacion]] &gt; 0, Tabla_Sala[[#This Row],[Tiempo de Permanencia]]-Tabla_Sala[[#This Row],[Tiempo Preparacion]], 0)</f>
        <v>0.10000000000194026</v>
      </c>
      <c r="K671" s="2" t="s">
        <v>109</v>
      </c>
      <c r="L671" s="2" t="s">
        <v>40</v>
      </c>
      <c r="M671" s="2" t="s">
        <v>47</v>
      </c>
      <c r="N671" s="5">
        <v>10.68</v>
      </c>
      <c r="O671" s="2" t="s">
        <v>48</v>
      </c>
      <c r="P671" s="7">
        <f>SUMIFS(Tabla_cocina[Ganancia Bruta],Tabla_cocina[Numero de Orden],Tabla_Sala[[#This Row],[Número de Orden]])</f>
        <v>181</v>
      </c>
      <c r="Q671" s="7">
        <f>Tabla_Sala[[#This Row],[Propina]]+Tabla_Sala[[#This Row],[Monto Total de la Cuenta]]</f>
        <v>191.68</v>
      </c>
      <c r="R671" t="str">
        <f t="shared" si="13"/>
        <v>Plato_17,  Plato_6,  Plato_15</v>
      </c>
      <c r="S671" s="2" t="s">
        <v>56</v>
      </c>
      <c r="T671" s="2" t="s">
        <v>9</v>
      </c>
      <c r="U671" s="2" t="s">
        <v>77</v>
      </c>
      <c r="V671" s="2" t="s">
        <v>73</v>
      </c>
      <c r="X671" t="str" cm="1">
        <f t="array" ref="X671">_xlfn.CONCAT(_xlfn._xlws.FILTER(Tabla_cocina[Nombre del Plato], Tabla_cocina[Numero de Orden]=Tabla_Sala[[#This Row],[Número de Orden]]), "")</f>
        <v>Plato_17Plato_6Plato_15</v>
      </c>
      <c r="Y671" s="18" t="b">
        <f>IF(Tabla_Sala[[#This Row],[Tiempo de Degustacion]]&gt;0,TRUE,FALSE)</f>
        <v>1</v>
      </c>
    </row>
    <row r="672" spans="1:25" x14ac:dyDescent="0.3">
      <c r="A672" s="2">
        <v>670</v>
      </c>
      <c r="B672" s="2">
        <v>16</v>
      </c>
      <c r="C672" s="2" t="s">
        <v>618</v>
      </c>
      <c r="D672" s="4">
        <v>6</v>
      </c>
      <c r="E672" s="15">
        <f>Tabla_Sala[[#This Row],[Hora de Salida]]</f>
        <v>45023.133333333331</v>
      </c>
      <c r="F672" s="16">
        <v>45023.077777777777</v>
      </c>
      <c r="G672" s="16">
        <v>45023.133333333331</v>
      </c>
      <c r="H672" s="16">
        <f>IF(Tabla_Sala[[#This Row],[Estado de la Mesa]]="Ocupada",(Tabla_Sala[[#This Row],[Hora de Salida]]-Tabla_Sala[[#This Row],[Hora de Llegada]]) + 15/1440, Tabla_Sala[[#This Row],[Hora de Salida]]-Tabla_Sala[[#This Row],[Hora de Llegada]])</f>
        <v>6.5972222221413787E-2</v>
      </c>
      <c r="I672" s="16">
        <f>SUMIFS(Tabla_cocina[minutos preparacion],Tabla_cocina[Numero de Orden],Tabla_Sala[[#This Row],[Número de Orden]])</f>
        <v>5.2083333333333329E-2</v>
      </c>
      <c r="J672" s="16">
        <f>IF(Tabla_Sala[[#This Row],[Tiempo de Permanencia]]-Tabla_Sala[[#This Row],[Tiempo Preparacion]] &gt; 0, Tabla_Sala[[#This Row],[Tiempo de Permanencia]]-Tabla_Sala[[#This Row],[Tiempo Preparacion]], 0)</f>
        <v>1.3888888888080458E-2</v>
      </c>
      <c r="K672" s="2" t="s">
        <v>113</v>
      </c>
      <c r="L672" s="2" t="s">
        <v>40</v>
      </c>
      <c r="M672" s="2" t="s">
        <v>45</v>
      </c>
      <c r="N672" s="5">
        <v>37.93</v>
      </c>
      <c r="O672" s="2" t="s">
        <v>55</v>
      </c>
      <c r="P672" s="7">
        <f>SUMIFS(Tabla_cocina[Ganancia Bruta],Tabla_cocina[Numero de Orden],Tabla_Sala[[#This Row],[Número de Orden]])</f>
        <v>94</v>
      </c>
      <c r="Q672" s="7">
        <f>Tabla_Sala[[#This Row],[Propina]]+Tabla_Sala[[#This Row],[Monto Total de la Cuenta]]</f>
        <v>131.93</v>
      </c>
      <c r="R672" t="str">
        <f t="shared" si="13"/>
        <v>Plato_14,  Plato_8,  Plato_19</v>
      </c>
      <c r="S672" s="2" t="s">
        <v>58</v>
      </c>
      <c r="T672" s="2" t="s">
        <v>22</v>
      </c>
      <c r="U672" s="2" t="s">
        <v>62</v>
      </c>
      <c r="V672" s="2" t="s">
        <v>51</v>
      </c>
      <c r="X672" t="str" cm="1">
        <f t="array" ref="X672">_xlfn.CONCAT(_xlfn._xlws.FILTER(Tabla_cocina[Nombre del Plato], Tabla_cocina[Numero de Orden]=Tabla_Sala[[#This Row],[Número de Orden]]), "")</f>
        <v>Plato_14Plato_8Plato_19</v>
      </c>
      <c r="Y672" s="18" t="b">
        <f>IF(Tabla_Sala[[#This Row],[Tiempo de Degustacion]]&gt;0,TRUE,FALSE)</f>
        <v>1</v>
      </c>
    </row>
    <row r="673" spans="1:25" x14ac:dyDescent="0.3">
      <c r="A673" s="2">
        <v>671</v>
      </c>
      <c r="B673" s="2">
        <v>17</v>
      </c>
      <c r="C673" s="2" t="s">
        <v>315</v>
      </c>
      <c r="D673" s="4">
        <v>3</v>
      </c>
      <c r="E673" s="15">
        <f>Tabla_Sala[[#This Row],[Hora de Salida]]</f>
        <v>45023.145833333336</v>
      </c>
      <c r="F673" s="16">
        <v>45023.095833333333</v>
      </c>
      <c r="G673" s="16">
        <v>45023.145833333336</v>
      </c>
      <c r="H673" s="16">
        <f>IF(Tabla_Sala[[#This Row],[Estado de la Mesa]]="Ocupada",(Tabla_Sala[[#This Row],[Hora de Salida]]-Tabla_Sala[[#This Row],[Hora de Llegada]]) + 15/1440, Tabla_Sala[[#This Row],[Hora de Salida]]-Tabla_Sala[[#This Row],[Hora de Llegada]])</f>
        <v>5.0000000002910383E-2</v>
      </c>
      <c r="I673" s="16">
        <f>SUMIFS(Tabla_cocina[minutos preparacion],Tabla_cocina[Numero de Orden],Tabla_Sala[[#This Row],[Número de Orden]])</f>
        <v>6.5972222222222224E-2</v>
      </c>
      <c r="J673" s="16">
        <f>IF(Tabla_Sala[[#This Row],[Tiempo de Permanencia]]-Tabla_Sala[[#This Row],[Tiempo Preparacion]] &gt; 0, Tabla_Sala[[#This Row],[Tiempo de Permanencia]]-Tabla_Sala[[#This Row],[Tiempo Preparacion]], 0)</f>
        <v>0</v>
      </c>
      <c r="K673" s="2" t="s">
        <v>109</v>
      </c>
      <c r="L673" s="2" t="s">
        <v>40</v>
      </c>
      <c r="M673" s="2" t="s">
        <v>45</v>
      </c>
      <c r="N673" s="5">
        <v>32.200000000000003</v>
      </c>
      <c r="O673" s="2" t="s">
        <v>42</v>
      </c>
      <c r="P673" s="7">
        <f>SUMIFS(Tabla_cocina[Ganancia Bruta],Tabla_cocina[Numero de Orden],Tabla_Sala[[#This Row],[Número de Orden]])</f>
        <v>184</v>
      </c>
      <c r="Q673" s="7">
        <f>Tabla_Sala[[#This Row],[Propina]]+Tabla_Sala[[#This Row],[Monto Total de la Cuenta]]</f>
        <v>216.2</v>
      </c>
      <c r="R673" t="str">
        <f t="shared" si="13"/>
        <v>Plato_8,  Plato_1,  Plato_15</v>
      </c>
      <c r="S673" s="2" t="s">
        <v>58</v>
      </c>
      <c r="T673" s="2" t="s">
        <v>17</v>
      </c>
      <c r="U673" s="2" t="s">
        <v>71</v>
      </c>
      <c r="V673" s="2" t="s">
        <v>73</v>
      </c>
      <c r="X673" t="str" cm="1">
        <f t="array" ref="X673">_xlfn.CONCAT(_xlfn._xlws.FILTER(Tabla_cocina[Nombre del Plato], Tabla_cocina[Numero de Orden]=Tabla_Sala[[#This Row],[Número de Orden]]), "")</f>
        <v>Plato_8Plato_1Plato_15</v>
      </c>
      <c r="Y673" s="18" t="b">
        <f>IF(Tabla_Sala[[#This Row],[Tiempo de Degustacion]]&gt;0,TRUE,FALSE)</f>
        <v>0</v>
      </c>
    </row>
    <row r="674" spans="1:25" x14ac:dyDescent="0.3">
      <c r="A674" s="2">
        <v>672</v>
      </c>
      <c r="B674" s="2">
        <v>12</v>
      </c>
      <c r="C674" s="2" t="s">
        <v>211</v>
      </c>
      <c r="D674" s="4">
        <v>6</v>
      </c>
      <c r="E674" s="15">
        <f>Tabla_Sala[[#This Row],[Hora de Salida]]</f>
        <v>45023.160416666666</v>
      </c>
      <c r="F674" s="16">
        <v>45023.058333333334</v>
      </c>
      <c r="G674" s="16">
        <v>45023.160416666666</v>
      </c>
      <c r="H674" s="16">
        <f>IF(Tabla_Sala[[#This Row],[Estado de la Mesa]]="Ocupada",(Tabla_Sala[[#This Row],[Hora de Salida]]-Tabla_Sala[[#This Row],[Hora de Llegada]]) + 15/1440, Tabla_Sala[[#This Row],[Hora de Salida]]-Tabla_Sala[[#This Row],[Hora de Llegada]])</f>
        <v>0.10208333333139308</v>
      </c>
      <c r="I674" s="16">
        <f>SUMIFS(Tabla_cocina[minutos preparacion],Tabla_cocina[Numero de Orden],Tabla_Sala[[#This Row],[Número de Orden]])</f>
        <v>5.4166666666666669E-2</v>
      </c>
      <c r="J674" s="16">
        <f>IF(Tabla_Sala[[#This Row],[Tiempo de Permanencia]]-Tabla_Sala[[#This Row],[Tiempo Preparacion]] &gt; 0, Tabla_Sala[[#This Row],[Tiempo de Permanencia]]-Tabla_Sala[[#This Row],[Tiempo Preparacion]], 0)</f>
        <v>4.7916666664726409E-2</v>
      </c>
      <c r="K674" s="2" t="s">
        <v>117</v>
      </c>
      <c r="L674" s="2" t="s">
        <v>54</v>
      </c>
      <c r="M674" s="2" t="s">
        <v>47</v>
      </c>
      <c r="N674" s="5">
        <v>29.19</v>
      </c>
      <c r="O674" s="2" t="s">
        <v>42</v>
      </c>
      <c r="P674" s="7">
        <f>SUMIFS(Tabla_cocina[Ganancia Bruta],Tabla_cocina[Numero de Orden],Tabla_Sala[[#This Row],[Número de Orden]])</f>
        <v>157</v>
      </c>
      <c r="Q674" s="7">
        <f>Tabla_Sala[[#This Row],[Propina]]+Tabla_Sala[[#This Row],[Monto Total de la Cuenta]]</f>
        <v>186.19</v>
      </c>
      <c r="R674" t="str">
        <f t="shared" si="13"/>
        <v>Plato_15,  Plato_13,  Plato_12</v>
      </c>
      <c r="S674" s="2" t="s">
        <v>70</v>
      </c>
      <c r="T674" s="2" t="s">
        <v>18</v>
      </c>
      <c r="U674" s="2" t="s">
        <v>65</v>
      </c>
      <c r="V674" s="2" t="s">
        <v>60</v>
      </c>
      <c r="X674" t="str" cm="1">
        <f t="array" ref="X674">_xlfn.CONCAT(_xlfn._xlws.FILTER(Tabla_cocina[Nombre del Plato], Tabla_cocina[Numero de Orden]=Tabla_Sala[[#This Row],[Número de Orden]]), "")</f>
        <v>Plato_15Plato_13Plato_12</v>
      </c>
      <c r="Y674" s="18" t="b">
        <f>IF(Tabla_Sala[[#This Row],[Tiempo de Degustacion]]&gt;0,TRUE,FALSE)</f>
        <v>1</v>
      </c>
    </row>
    <row r="675" spans="1:25" x14ac:dyDescent="0.3">
      <c r="A675" s="2">
        <v>673</v>
      </c>
      <c r="B675" s="2">
        <v>20</v>
      </c>
      <c r="C675" s="2" t="s">
        <v>272</v>
      </c>
      <c r="D675" s="4">
        <v>6</v>
      </c>
      <c r="E675" s="15">
        <f>Tabla_Sala[[#This Row],[Hora de Salida]]</f>
        <v>45023.119444444441</v>
      </c>
      <c r="F675" s="16">
        <v>45023.025694444441</v>
      </c>
      <c r="G675" s="16">
        <v>45023.119444444441</v>
      </c>
      <c r="H675" s="16">
        <f>IF(Tabla_Sala[[#This Row],[Estado de la Mesa]]="Ocupada",(Tabla_Sala[[#This Row],[Hora de Salida]]-Tabla_Sala[[#This Row],[Hora de Llegada]]) + 15/1440, Tabla_Sala[[#This Row],[Hora de Salida]]-Tabla_Sala[[#This Row],[Hora de Llegada]])</f>
        <v>9.375E-2</v>
      </c>
      <c r="I675" s="16">
        <f>SUMIFS(Tabla_cocina[minutos preparacion],Tabla_cocina[Numero de Orden],Tabla_Sala[[#This Row],[Número de Orden]])</f>
        <v>6.4583333333333326E-2</v>
      </c>
      <c r="J675" s="16">
        <f>IF(Tabla_Sala[[#This Row],[Tiempo de Permanencia]]-Tabla_Sala[[#This Row],[Tiempo Preparacion]] &gt; 0, Tabla_Sala[[#This Row],[Tiempo de Permanencia]]-Tabla_Sala[[#This Row],[Tiempo Preparacion]], 0)</f>
        <v>2.9166666666666674E-2</v>
      </c>
      <c r="K675" s="2" t="s">
        <v>115</v>
      </c>
      <c r="L675" s="2" t="s">
        <v>40</v>
      </c>
      <c r="M675" s="2" t="s">
        <v>47</v>
      </c>
      <c r="N675" s="5">
        <v>36.5</v>
      </c>
      <c r="O675" s="2" t="s">
        <v>42</v>
      </c>
      <c r="P675" s="7">
        <f>SUMIFS(Tabla_cocina[Ganancia Bruta],Tabla_cocina[Numero de Orden],Tabla_Sala[[#This Row],[Número de Orden]])</f>
        <v>265</v>
      </c>
      <c r="Q675" s="7">
        <f>Tabla_Sala[[#This Row],[Propina]]+Tabla_Sala[[#This Row],[Monto Total de la Cuenta]]</f>
        <v>301.5</v>
      </c>
      <c r="R675" t="str">
        <f t="shared" si="13"/>
        <v>Plato_20,  Plato_8,  Plato_2,  Plato_1</v>
      </c>
      <c r="S675" s="2" t="s">
        <v>56</v>
      </c>
      <c r="T675" s="2" t="s">
        <v>11</v>
      </c>
      <c r="U675" s="2" t="s">
        <v>62</v>
      </c>
      <c r="V675" s="2" t="s">
        <v>79</v>
      </c>
      <c r="W675" s="2" t="s">
        <v>71</v>
      </c>
      <c r="X675" t="str" cm="1">
        <f t="array" ref="X675">_xlfn.CONCAT(_xlfn._xlws.FILTER(Tabla_cocina[Nombre del Plato], Tabla_cocina[Numero de Orden]=Tabla_Sala[[#This Row],[Número de Orden]]), "")</f>
        <v>Plato_20Plato_8Plato_2Plato_1</v>
      </c>
      <c r="Y675" s="18" t="b">
        <f>IF(Tabla_Sala[[#This Row],[Tiempo de Degustacion]]&gt;0,TRUE,FALSE)</f>
        <v>1</v>
      </c>
    </row>
    <row r="676" spans="1:25" x14ac:dyDescent="0.3">
      <c r="A676" s="2">
        <v>674</v>
      </c>
      <c r="B676" s="2">
        <v>1</v>
      </c>
      <c r="C676" s="2" t="s">
        <v>619</v>
      </c>
      <c r="D676" s="4">
        <v>3</v>
      </c>
      <c r="E676" s="15">
        <f>Tabla_Sala[[#This Row],[Hora de Salida]]</f>
        <v>45023.0625</v>
      </c>
      <c r="F676" s="16">
        <v>45023.002083333333</v>
      </c>
      <c r="G676" s="16">
        <v>45023.0625</v>
      </c>
      <c r="H676" s="16">
        <f>IF(Tabla_Sala[[#This Row],[Estado de la Mesa]]="Ocupada",(Tabla_Sala[[#This Row],[Hora de Salida]]-Tabla_Sala[[#This Row],[Hora de Llegada]]) + 15/1440, Tabla_Sala[[#This Row],[Hora de Salida]]-Tabla_Sala[[#This Row],[Hora de Llegada]])</f>
        <v>6.0416666667151731E-2</v>
      </c>
      <c r="I676" s="16">
        <f>SUMIFS(Tabla_cocina[minutos preparacion],Tabla_cocina[Numero de Orden],Tabla_Sala[[#This Row],[Número de Orden]])</f>
        <v>4.5138888888888888E-2</v>
      </c>
      <c r="J676" s="16">
        <f>IF(Tabla_Sala[[#This Row],[Tiempo de Permanencia]]-Tabla_Sala[[#This Row],[Tiempo Preparacion]] &gt; 0, Tabla_Sala[[#This Row],[Tiempo de Permanencia]]-Tabla_Sala[[#This Row],[Tiempo Preparacion]], 0)</f>
        <v>1.5277777778262842E-2</v>
      </c>
      <c r="K676" s="2" t="s">
        <v>115</v>
      </c>
      <c r="L676" s="2" t="s">
        <v>54</v>
      </c>
      <c r="M676" s="2" t="s">
        <v>47</v>
      </c>
      <c r="N676" s="5">
        <v>41.29</v>
      </c>
      <c r="O676" s="2" t="s">
        <v>48</v>
      </c>
      <c r="P676" s="7">
        <f>SUMIFS(Tabla_cocina[Ganancia Bruta],Tabla_cocina[Numero de Orden],Tabla_Sala[[#This Row],[Número de Orden]])</f>
        <v>207</v>
      </c>
      <c r="Q676" s="7">
        <f>Tabla_Sala[[#This Row],[Propina]]+Tabla_Sala[[#This Row],[Monto Total de la Cuenta]]</f>
        <v>248.29</v>
      </c>
      <c r="R676" t="str">
        <f t="shared" si="13"/>
        <v>Plato_12,  Plato_4,  Plato_17,  Plato_13</v>
      </c>
      <c r="S676" s="2" t="s">
        <v>52</v>
      </c>
      <c r="T676" s="2" t="s">
        <v>16</v>
      </c>
      <c r="U676" s="2" t="s">
        <v>67</v>
      </c>
      <c r="V676" s="2" t="s">
        <v>50</v>
      </c>
      <c r="W676" s="2" t="s">
        <v>65</v>
      </c>
      <c r="X676" t="str" cm="1">
        <f t="array" ref="X676">_xlfn.CONCAT(_xlfn._xlws.FILTER(Tabla_cocina[Nombre del Plato], Tabla_cocina[Numero de Orden]=Tabla_Sala[[#This Row],[Número de Orden]]), "")</f>
        <v>Plato_12Plato_4Plato_17Plato_13</v>
      </c>
      <c r="Y676" s="18" t="b">
        <f>IF(Tabla_Sala[[#This Row],[Tiempo de Degustacion]]&gt;0,TRUE,FALSE)</f>
        <v>1</v>
      </c>
    </row>
    <row r="677" spans="1:25" x14ac:dyDescent="0.3">
      <c r="A677" s="2">
        <v>675</v>
      </c>
      <c r="B677" s="2">
        <v>5</v>
      </c>
      <c r="C677" s="2" t="s">
        <v>620</v>
      </c>
      <c r="D677" s="4">
        <v>2</v>
      </c>
      <c r="E677" s="15">
        <f>Tabla_Sala[[#This Row],[Hora de Salida]]</f>
        <v>45023.189583333333</v>
      </c>
      <c r="F677" s="16">
        <v>45023.037499999999</v>
      </c>
      <c r="G677" s="16">
        <v>45023.189583333333</v>
      </c>
      <c r="H677" s="16">
        <f>IF(Tabla_Sala[[#This Row],[Estado de la Mesa]]="Ocupada",(Tabla_Sala[[#This Row],[Hora de Salida]]-Tabla_Sala[[#This Row],[Hora de Llegada]]) + 15/1440, Tabla_Sala[[#This Row],[Hora de Salida]]-Tabla_Sala[[#This Row],[Hora de Llegada]])</f>
        <v>0.15208333333430346</v>
      </c>
      <c r="I677" s="16">
        <f>SUMIFS(Tabla_cocina[minutos preparacion],Tabla_cocina[Numero de Orden],Tabla_Sala[[#This Row],[Número de Orden]])</f>
        <v>8.4027777777777785E-2</v>
      </c>
      <c r="J677" s="16">
        <f>IF(Tabla_Sala[[#This Row],[Tiempo de Permanencia]]-Tabla_Sala[[#This Row],[Tiempo Preparacion]] &gt; 0, Tabla_Sala[[#This Row],[Tiempo de Permanencia]]-Tabla_Sala[[#This Row],[Tiempo Preparacion]], 0)</f>
        <v>6.8055555556525676E-2</v>
      </c>
      <c r="K677" s="2" t="s">
        <v>113</v>
      </c>
      <c r="L677" s="2" t="s">
        <v>54</v>
      </c>
      <c r="M677" s="2" t="s">
        <v>45</v>
      </c>
      <c r="N677" s="5">
        <v>30.74</v>
      </c>
      <c r="O677" s="2" t="s">
        <v>42</v>
      </c>
      <c r="P677" s="7">
        <f>SUMIFS(Tabla_cocina[Ganancia Bruta],Tabla_cocina[Numero de Orden],Tabla_Sala[[#This Row],[Número de Orden]])</f>
        <v>193</v>
      </c>
      <c r="Q677" s="7">
        <f>Tabla_Sala[[#This Row],[Propina]]+Tabla_Sala[[#This Row],[Monto Total de la Cuenta]]</f>
        <v>223.74</v>
      </c>
      <c r="R677" t="str">
        <f t="shared" si="13"/>
        <v>Plato_1,  Plato_3,  Plato_19</v>
      </c>
      <c r="S677" s="2" t="s">
        <v>66</v>
      </c>
      <c r="T677" s="2" t="s">
        <v>26</v>
      </c>
      <c r="U677" s="2" t="s">
        <v>72</v>
      </c>
      <c r="V677" s="2" t="s">
        <v>51</v>
      </c>
      <c r="X677" t="str" cm="1">
        <f t="array" ref="X677">_xlfn.CONCAT(_xlfn._xlws.FILTER(Tabla_cocina[Nombre del Plato], Tabla_cocina[Numero de Orden]=Tabla_Sala[[#This Row],[Número de Orden]]), "")</f>
        <v>Plato_1Plato_3Plato_19</v>
      </c>
      <c r="Y677" s="18" t="b">
        <f>IF(Tabla_Sala[[#This Row],[Tiempo de Degustacion]]&gt;0,TRUE,FALSE)</f>
        <v>1</v>
      </c>
    </row>
    <row r="678" spans="1:25" x14ac:dyDescent="0.3">
      <c r="A678" s="2">
        <v>676</v>
      </c>
      <c r="B678" s="2">
        <v>7</v>
      </c>
      <c r="C678" s="2" t="s">
        <v>326</v>
      </c>
      <c r="D678" s="4">
        <v>6</v>
      </c>
      <c r="E678" s="15">
        <f>Tabla_Sala[[#This Row],[Hora de Salida]]</f>
        <v>45023.15625</v>
      </c>
      <c r="F678" s="16">
        <v>45023.019444444442</v>
      </c>
      <c r="G678" s="16">
        <v>45023.15625</v>
      </c>
      <c r="H678" s="16">
        <f>IF(Tabla_Sala[[#This Row],[Estado de la Mesa]]="Ocupada",(Tabla_Sala[[#This Row],[Hora de Salida]]-Tabla_Sala[[#This Row],[Hora de Llegada]]) + 15/1440, Tabla_Sala[[#This Row],[Hora de Salida]]-Tabla_Sala[[#This Row],[Hora de Llegada]])</f>
        <v>0.14722222222432416</v>
      </c>
      <c r="I678" s="16">
        <f>SUMIFS(Tabla_cocina[minutos preparacion],Tabla_cocina[Numero de Orden],Tabla_Sala[[#This Row],[Número de Orden]])</f>
        <v>8.4027777777777771E-2</v>
      </c>
      <c r="J678" s="16">
        <f>IF(Tabla_Sala[[#This Row],[Tiempo de Permanencia]]-Tabla_Sala[[#This Row],[Tiempo Preparacion]] &gt; 0, Tabla_Sala[[#This Row],[Tiempo de Permanencia]]-Tabla_Sala[[#This Row],[Tiempo Preparacion]], 0)</f>
        <v>6.3194444446546386E-2</v>
      </c>
      <c r="K678" s="2" t="s">
        <v>109</v>
      </c>
      <c r="L678" s="2" t="s">
        <v>40</v>
      </c>
      <c r="M678" s="2" t="s">
        <v>47</v>
      </c>
      <c r="N678" s="5">
        <v>41.6</v>
      </c>
      <c r="O678" s="2" t="s">
        <v>55</v>
      </c>
      <c r="P678" s="7">
        <f>SUMIFS(Tabla_cocina[Ganancia Bruta],Tabla_cocina[Numero de Orden],Tabla_Sala[[#This Row],[Número de Orden]])</f>
        <v>124</v>
      </c>
      <c r="Q678" s="7">
        <f>Tabla_Sala[[#This Row],[Propina]]+Tabla_Sala[[#This Row],[Monto Total de la Cuenta]]</f>
        <v>165.6</v>
      </c>
      <c r="R678" t="str">
        <f t="shared" si="13"/>
        <v>Plato_17,  Plato_14,  Plato_16,  Plato_13</v>
      </c>
      <c r="S678" s="2" t="s">
        <v>66</v>
      </c>
      <c r="T678" s="2" t="s">
        <v>9</v>
      </c>
      <c r="U678" s="2" t="s">
        <v>64</v>
      </c>
      <c r="V678" s="2" t="s">
        <v>57</v>
      </c>
      <c r="W678" s="2" t="s">
        <v>65</v>
      </c>
      <c r="X678" t="str" cm="1">
        <f t="array" ref="X678">_xlfn.CONCAT(_xlfn._xlws.FILTER(Tabla_cocina[Nombre del Plato], Tabla_cocina[Numero de Orden]=Tabla_Sala[[#This Row],[Número de Orden]]), "")</f>
        <v>Plato_17Plato_14Plato_16Plato_13</v>
      </c>
      <c r="Y678" s="18" t="b">
        <f>IF(Tabla_Sala[[#This Row],[Tiempo de Degustacion]]&gt;0,TRUE,FALSE)</f>
        <v>1</v>
      </c>
    </row>
    <row r="679" spans="1:25" x14ac:dyDescent="0.3">
      <c r="A679" s="2">
        <v>677</v>
      </c>
      <c r="B679" s="2">
        <v>14</v>
      </c>
      <c r="C679" s="2" t="s">
        <v>303</v>
      </c>
      <c r="D679" s="4">
        <v>6</v>
      </c>
      <c r="E679" s="15">
        <f>Tabla_Sala[[#This Row],[Hora de Salida]]</f>
        <v>45023.109027777777</v>
      </c>
      <c r="F679" s="16">
        <v>45023.023611111108</v>
      </c>
      <c r="G679" s="16">
        <v>45023.109027777777</v>
      </c>
      <c r="H679" s="16">
        <f>IF(Tabla_Sala[[#This Row],[Estado de la Mesa]]="Ocupada",(Tabla_Sala[[#This Row],[Hora de Salida]]-Tabla_Sala[[#This Row],[Hora de Llegada]]) + 15/1440, Tabla_Sala[[#This Row],[Hora de Salida]]-Tabla_Sala[[#This Row],[Hora de Llegada]])</f>
        <v>9.5833333335273593E-2</v>
      </c>
      <c r="I679" s="16">
        <f>SUMIFS(Tabla_cocina[minutos preparacion],Tabla_cocina[Numero de Orden],Tabla_Sala[[#This Row],[Número de Orden]])</f>
        <v>0.10277777777777777</v>
      </c>
      <c r="J679" s="16">
        <f>IF(Tabla_Sala[[#This Row],[Tiempo de Permanencia]]-Tabla_Sala[[#This Row],[Tiempo Preparacion]] &gt; 0, Tabla_Sala[[#This Row],[Tiempo de Permanencia]]-Tabla_Sala[[#This Row],[Tiempo Preparacion]], 0)</f>
        <v>0</v>
      </c>
      <c r="K679" s="2" t="s">
        <v>113</v>
      </c>
      <c r="L679" s="2" t="s">
        <v>40</v>
      </c>
      <c r="M679" s="2" t="s">
        <v>47</v>
      </c>
      <c r="N679" s="5">
        <v>12.57</v>
      </c>
      <c r="O679" s="2" t="s">
        <v>55</v>
      </c>
      <c r="P679" s="7">
        <f>SUMIFS(Tabla_cocina[Ganancia Bruta],Tabla_cocina[Numero de Orden],Tabla_Sala[[#This Row],[Número de Orden]])</f>
        <v>144</v>
      </c>
      <c r="Q679" s="7">
        <f>Tabla_Sala[[#This Row],[Propina]]+Tabla_Sala[[#This Row],[Monto Total de la Cuenta]]</f>
        <v>156.57</v>
      </c>
      <c r="R679" t="str">
        <f t="shared" si="13"/>
        <v>Plato_3,  Plato_8,  Plato_18</v>
      </c>
      <c r="S679" s="2" t="s">
        <v>58</v>
      </c>
      <c r="T679" s="2" t="s">
        <v>21</v>
      </c>
      <c r="U679" s="2" t="s">
        <v>62</v>
      </c>
      <c r="V679" s="2" t="s">
        <v>74</v>
      </c>
      <c r="X679" t="str" cm="1">
        <f t="array" ref="X679">_xlfn.CONCAT(_xlfn._xlws.FILTER(Tabla_cocina[Nombre del Plato], Tabla_cocina[Numero de Orden]=Tabla_Sala[[#This Row],[Número de Orden]]), "")</f>
        <v>Plato_3Plato_8Plato_18</v>
      </c>
      <c r="Y679" s="18" t="b">
        <f>IF(Tabla_Sala[[#This Row],[Tiempo de Degustacion]]&gt;0,TRUE,FALSE)</f>
        <v>0</v>
      </c>
    </row>
    <row r="680" spans="1:25" x14ac:dyDescent="0.3">
      <c r="A680" s="2">
        <v>678</v>
      </c>
      <c r="B680" s="2">
        <v>19</v>
      </c>
      <c r="C680" s="2" t="s">
        <v>611</v>
      </c>
      <c r="D680" s="4">
        <v>1</v>
      </c>
      <c r="E680" s="15">
        <f>Tabla_Sala[[#This Row],[Hora de Salida]]</f>
        <v>45023.223611111112</v>
      </c>
      <c r="F680" s="16">
        <v>45023.125694444447</v>
      </c>
      <c r="G680" s="16">
        <v>45023.223611111112</v>
      </c>
      <c r="H680" s="16">
        <f>IF(Tabla_Sala[[#This Row],[Estado de la Mesa]]="Ocupada",(Tabla_Sala[[#This Row],[Hora de Salida]]-Tabla_Sala[[#This Row],[Hora de Llegada]]) + 15/1440, Tabla_Sala[[#This Row],[Hora de Salida]]-Tabla_Sala[[#This Row],[Hora de Llegada]])</f>
        <v>0.10833333333236321</v>
      </c>
      <c r="I680" s="16">
        <f>SUMIFS(Tabla_cocina[minutos preparacion],Tabla_cocina[Numero de Orden],Tabla_Sala[[#This Row],[Número de Orden]])</f>
        <v>8.4027777777777785E-2</v>
      </c>
      <c r="J680" s="16">
        <f>IF(Tabla_Sala[[#This Row],[Tiempo de Permanencia]]-Tabla_Sala[[#This Row],[Tiempo Preparacion]] &gt; 0, Tabla_Sala[[#This Row],[Tiempo de Permanencia]]-Tabla_Sala[[#This Row],[Tiempo Preparacion]], 0)</f>
        <v>2.4305555554585426E-2</v>
      </c>
      <c r="K680" s="2" t="s">
        <v>109</v>
      </c>
      <c r="L680" s="2" t="s">
        <v>40</v>
      </c>
      <c r="M680" s="2" t="s">
        <v>47</v>
      </c>
      <c r="N680" s="5">
        <v>26.76</v>
      </c>
      <c r="O680" s="2" t="s">
        <v>55</v>
      </c>
      <c r="P680" s="7">
        <f>SUMIFS(Tabla_cocina[Ganancia Bruta],Tabla_cocina[Numero de Orden],Tabla_Sala[[#This Row],[Número de Orden]])</f>
        <v>204</v>
      </c>
      <c r="Q680" s="7">
        <f>Tabla_Sala[[#This Row],[Propina]]+Tabla_Sala[[#This Row],[Monto Total de la Cuenta]]</f>
        <v>230.76</v>
      </c>
      <c r="R680" t="str">
        <f t="shared" si="13"/>
        <v>Plato_9,  Plato_12,  Plato_8,  Plato_7</v>
      </c>
      <c r="S680" s="2" t="s">
        <v>70</v>
      </c>
      <c r="T680" s="2" t="s">
        <v>13</v>
      </c>
      <c r="U680" s="2" t="s">
        <v>60</v>
      </c>
      <c r="V680" s="2" t="s">
        <v>62</v>
      </c>
      <c r="W680" s="2" t="s">
        <v>59</v>
      </c>
      <c r="X680" t="str" cm="1">
        <f t="array" ref="X680">_xlfn.CONCAT(_xlfn._xlws.FILTER(Tabla_cocina[Nombre del Plato], Tabla_cocina[Numero de Orden]=Tabla_Sala[[#This Row],[Número de Orden]]), "")</f>
        <v>Plato_9Plato_12Plato_8Plato_7</v>
      </c>
      <c r="Y680" s="18" t="b">
        <f>IF(Tabla_Sala[[#This Row],[Tiempo de Degustacion]]&gt;0,TRUE,FALSE)</f>
        <v>1</v>
      </c>
    </row>
    <row r="681" spans="1:25" x14ac:dyDescent="0.3">
      <c r="A681" s="2">
        <v>679</v>
      </c>
      <c r="B681" s="2">
        <v>9</v>
      </c>
      <c r="C681" s="2" t="s">
        <v>237</v>
      </c>
      <c r="D681" s="4">
        <v>4</v>
      </c>
      <c r="E681" s="15">
        <f>Tabla_Sala[[#This Row],[Hora de Salida]]</f>
        <v>45023.127083333333</v>
      </c>
      <c r="F681" s="16">
        <v>45023.001388888886</v>
      </c>
      <c r="G681" s="16">
        <v>45023.127083333333</v>
      </c>
      <c r="H681" s="16">
        <f>IF(Tabla_Sala[[#This Row],[Estado de la Mesa]]="Ocupada",(Tabla_Sala[[#This Row],[Hora de Salida]]-Tabla_Sala[[#This Row],[Hora de Llegada]]) + 15/1440, Tabla_Sala[[#This Row],[Hora de Salida]]-Tabla_Sala[[#This Row],[Hora de Llegada]])</f>
        <v>0.13611111111337473</v>
      </c>
      <c r="I681" s="16">
        <f>SUMIFS(Tabla_cocina[minutos preparacion],Tabla_cocina[Numero de Orden],Tabla_Sala[[#This Row],[Número de Orden]])</f>
        <v>7.3611111111111099E-2</v>
      </c>
      <c r="J681" s="16">
        <f>IF(Tabla_Sala[[#This Row],[Tiempo de Permanencia]]-Tabla_Sala[[#This Row],[Tiempo Preparacion]] &gt; 0, Tabla_Sala[[#This Row],[Tiempo de Permanencia]]-Tabla_Sala[[#This Row],[Tiempo Preparacion]], 0)</f>
        <v>6.2500000002263634E-2</v>
      </c>
      <c r="K681" s="2" t="s">
        <v>113</v>
      </c>
      <c r="L681" s="2" t="s">
        <v>40</v>
      </c>
      <c r="M681" s="2" t="s">
        <v>47</v>
      </c>
      <c r="N681" s="5">
        <v>36.43</v>
      </c>
      <c r="O681" s="2" t="s">
        <v>55</v>
      </c>
      <c r="P681" s="7">
        <f>SUMIFS(Tabla_cocina[Ganancia Bruta],Tabla_cocina[Numero de Orden],Tabla_Sala[[#This Row],[Número de Orden]])</f>
        <v>199</v>
      </c>
      <c r="Q681" s="7">
        <f>Tabla_Sala[[#This Row],[Propina]]+Tabla_Sala[[#This Row],[Monto Total de la Cuenta]]</f>
        <v>235.43</v>
      </c>
      <c r="R681" t="str">
        <f t="shared" si="13"/>
        <v>Plato_13,  Plato_10,  Plato_16,  Plato_1</v>
      </c>
      <c r="S681" s="2" t="s">
        <v>70</v>
      </c>
      <c r="T681" s="2" t="s">
        <v>23</v>
      </c>
      <c r="U681" s="2" t="s">
        <v>69</v>
      </c>
      <c r="V681" s="2" t="s">
        <v>57</v>
      </c>
      <c r="W681" s="2" t="s">
        <v>71</v>
      </c>
      <c r="X681" t="str" cm="1">
        <f t="array" ref="X681">_xlfn.CONCAT(_xlfn._xlws.FILTER(Tabla_cocina[Nombre del Plato], Tabla_cocina[Numero de Orden]=Tabla_Sala[[#This Row],[Número de Orden]]), "")</f>
        <v>Plato_13Plato_10Plato_16Plato_1</v>
      </c>
      <c r="Y681" s="18" t="b">
        <f>IF(Tabla_Sala[[#This Row],[Tiempo de Degustacion]]&gt;0,TRUE,FALSE)</f>
        <v>1</v>
      </c>
    </row>
    <row r="682" spans="1:25" x14ac:dyDescent="0.3">
      <c r="A682" s="2">
        <v>680</v>
      </c>
      <c r="B682" s="2">
        <v>5</v>
      </c>
      <c r="C682" s="2" t="s">
        <v>621</v>
      </c>
      <c r="D682" s="4">
        <v>4</v>
      </c>
      <c r="E682" s="15">
        <f>Tabla_Sala[[#This Row],[Hora de Salida]]</f>
        <v>45023.222222222219</v>
      </c>
      <c r="F682" s="16">
        <v>45023.057638888888</v>
      </c>
      <c r="G682" s="16">
        <v>45023.222222222219</v>
      </c>
      <c r="H682" s="16">
        <f>IF(Tabla_Sala[[#This Row],[Estado de la Mesa]]="Ocupada",(Tabla_Sala[[#This Row],[Hora de Salida]]-Tabla_Sala[[#This Row],[Hora de Llegada]]) + 15/1440, Tabla_Sala[[#This Row],[Hora de Salida]]-Tabla_Sala[[#This Row],[Hora de Llegada]])</f>
        <v>0.16458333333139308</v>
      </c>
      <c r="I682" s="16">
        <f>SUMIFS(Tabla_cocina[minutos preparacion],Tabla_cocina[Numero de Orden],Tabla_Sala[[#This Row],[Número de Orden]])</f>
        <v>7.7083333333333337E-2</v>
      </c>
      <c r="J682" s="16">
        <f>IF(Tabla_Sala[[#This Row],[Tiempo de Permanencia]]-Tabla_Sala[[#This Row],[Tiempo Preparacion]] &gt; 0, Tabla_Sala[[#This Row],[Tiempo de Permanencia]]-Tabla_Sala[[#This Row],[Tiempo Preparacion]], 0)</f>
        <v>8.7499999998059741E-2</v>
      </c>
      <c r="K682" s="2" t="s">
        <v>109</v>
      </c>
      <c r="L682" s="2" t="s">
        <v>40</v>
      </c>
      <c r="M682" s="2" t="s">
        <v>45</v>
      </c>
      <c r="N682" s="5">
        <v>12.06</v>
      </c>
      <c r="O682" s="2" t="s">
        <v>42</v>
      </c>
      <c r="P682" s="7">
        <f>SUMIFS(Tabla_cocina[Ganancia Bruta],Tabla_cocina[Numero de Orden],Tabla_Sala[[#This Row],[Número de Orden]])</f>
        <v>162</v>
      </c>
      <c r="Q682" s="7">
        <f>Tabla_Sala[[#This Row],[Propina]]+Tabla_Sala[[#This Row],[Monto Total de la Cuenta]]</f>
        <v>174.06</v>
      </c>
      <c r="R682" t="str">
        <f t="shared" si="13"/>
        <v>Plato_4,  Plato_3,  Plato_11</v>
      </c>
      <c r="S682" s="2" t="s">
        <v>52</v>
      </c>
      <c r="T682" s="2" t="s">
        <v>24</v>
      </c>
      <c r="U682" s="2" t="s">
        <v>72</v>
      </c>
      <c r="V682" s="2" t="s">
        <v>63</v>
      </c>
      <c r="X682" t="str" cm="1">
        <f t="array" ref="X682">_xlfn.CONCAT(_xlfn._xlws.FILTER(Tabla_cocina[Nombre del Plato], Tabla_cocina[Numero de Orden]=Tabla_Sala[[#This Row],[Número de Orden]]), "")</f>
        <v>Plato_4Plato_3Plato_11</v>
      </c>
      <c r="Y682" s="18" t="b">
        <f>IF(Tabla_Sala[[#This Row],[Tiempo de Degustacion]]&gt;0,TRUE,FALSE)</f>
        <v>1</v>
      </c>
    </row>
    <row r="683" spans="1:25" x14ac:dyDescent="0.3">
      <c r="A683" s="2">
        <v>681</v>
      </c>
      <c r="B683" s="2">
        <v>2</v>
      </c>
      <c r="C683" s="2" t="s">
        <v>204</v>
      </c>
      <c r="D683" s="4">
        <v>4</v>
      </c>
      <c r="E683" s="15">
        <f>Tabla_Sala[[#This Row],[Hora de Salida]]</f>
        <v>45023.284722222219</v>
      </c>
      <c r="F683" s="16">
        <v>45023.12222222222</v>
      </c>
      <c r="G683" s="16">
        <v>45023.284722222219</v>
      </c>
      <c r="H683" s="16">
        <f>IF(Tabla_Sala[[#This Row],[Estado de la Mesa]]="Ocupada",(Tabla_Sala[[#This Row],[Hora de Salida]]-Tabla_Sala[[#This Row],[Hora de Llegada]]) + 15/1440, Tabla_Sala[[#This Row],[Hora de Salida]]-Tabla_Sala[[#This Row],[Hora de Llegada]])</f>
        <v>0.16249999999854481</v>
      </c>
      <c r="I683" s="16">
        <f>SUMIFS(Tabla_cocina[minutos preparacion],Tabla_cocina[Numero de Orden],Tabla_Sala[[#This Row],[Número de Orden]])</f>
        <v>4.5138888888888888E-2</v>
      </c>
      <c r="J683" s="16">
        <f>IF(Tabla_Sala[[#This Row],[Tiempo de Permanencia]]-Tabla_Sala[[#This Row],[Tiempo Preparacion]] &gt; 0, Tabla_Sala[[#This Row],[Tiempo de Permanencia]]-Tabla_Sala[[#This Row],[Tiempo Preparacion]], 0)</f>
        <v>0.11736111110965591</v>
      </c>
      <c r="K683" s="2" t="s">
        <v>117</v>
      </c>
      <c r="L683" s="2" t="s">
        <v>40</v>
      </c>
      <c r="M683" s="2" t="s">
        <v>41</v>
      </c>
      <c r="N683" s="5">
        <v>37.07</v>
      </c>
      <c r="O683" s="2" t="s">
        <v>48</v>
      </c>
      <c r="P683" s="7">
        <f>SUMIFS(Tabla_cocina[Ganancia Bruta],Tabla_cocina[Numero de Orden],Tabla_Sala[[#This Row],[Número de Orden]])</f>
        <v>75</v>
      </c>
      <c r="Q683" s="7">
        <f>Tabla_Sala[[#This Row],[Propina]]+Tabla_Sala[[#This Row],[Monto Total de la Cuenta]]</f>
        <v>112.07</v>
      </c>
      <c r="R683" t="str">
        <f t="shared" si="13"/>
        <v>Plato_11,  Plato_13</v>
      </c>
      <c r="S683" s="2" t="s">
        <v>52</v>
      </c>
      <c r="T683" s="2" t="s">
        <v>14</v>
      </c>
      <c r="U683" s="2" t="s">
        <v>65</v>
      </c>
      <c r="X683" t="str" cm="1">
        <f t="array" ref="X683">_xlfn.CONCAT(_xlfn._xlws.FILTER(Tabla_cocina[Nombre del Plato], Tabla_cocina[Numero de Orden]=Tabla_Sala[[#This Row],[Número de Orden]]), "")</f>
        <v>Plato_11Plato_13</v>
      </c>
      <c r="Y683" s="18" t="b">
        <f>IF(Tabla_Sala[[#This Row],[Tiempo de Degustacion]]&gt;0,TRUE,FALSE)</f>
        <v>1</v>
      </c>
    </row>
    <row r="684" spans="1:25" x14ac:dyDescent="0.3">
      <c r="A684" s="2">
        <v>682</v>
      </c>
      <c r="B684" s="2">
        <v>1</v>
      </c>
      <c r="C684" s="2" t="s">
        <v>197</v>
      </c>
      <c r="D684" s="4">
        <v>5</v>
      </c>
      <c r="E684" s="15">
        <f>Tabla_Sala[[#This Row],[Hora de Salida]]</f>
        <v>45023.170138888891</v>
      </c>
      <c r="F684" s="16">
        <v>45023.05972222222</v>
      </c>
      <c r="G684" s="16">
        <v>45023.170138888891</v>
      </c>
      <c r="H684" s="16">
        <f>IF(Tabla_Sala[[#This Row],[Estado de la Mesa]]="Ocupada",(Tabla_Sala[[#This Row],[Hora de Salida]]-Tabla_Sala[[#This Row],[Hora de Llegada]]) + 15/1440, Tabla_Sala[[#This Row],[Hora de Salida]]-Tabla_Sala[[#This Row],[Hora de Llegada]])</f>
        <v>0.12083333333672878</v>
      </c>
      <c r="I684" s="16">
        <f>SUMIFS(Tabla_cocina[minutos preparacion],Tabla_cocina[Numero de Orden],Tabla_Sala[[#This Row],[Número de Orden]])</f>
        <v>2.9861111111111113E-2</v>
      </c>
      <c r="J684" s="16">
        <f>IF(Tabla_Sala[[#This Row],[Tiempo de Permanencia]]-Tabla_Sala[[#This Row],[Tiempo Preparacion]] &gt; 0, Tabla_Sala[[#This Row],[Tiempo de Permanencia]]-Tabla_Sala[[#This Row],[Tiempo Preparacion]], 0)</f>
        <v>9.0972222225617669E-2</v>
      </c>
      <c r="K684" s="2" t="s">
        <v>115</v>
      </c>
      <c r="L684" s="2" t="s">
        <v>44</v>
      </c>
      <c r="M684" s="2" t="s">
        <v>47</v>
      </c>
      <c r="N684" s="5">
        <v>21.04</v>
      </c>
      <c r="O684" s="2" t="s">
        <v>55</v>
      </c>
      <c r="P684" s="7">
        <f>SUMIFS(Tabla_cocina[Ganancia Bruta],Tabla_cocina[Numero de Orden],Tabla_Sala[[#This Row],[Número de Orden]])</f>
        <v>23</v>
      </c>
      <c r="Q684" s="7">
        <f>Tabla_Sala[[#This Row],[Propina]]+Tabla_Sala[[#This Row],[Monto Total de la Cuenta]]</f>
        <v>44.04</v>
      </c>
      <c r="R684" t="str">
        <f t="shared" si="13"/>
        <v>Plato_14</v>
      </c>
      <c r="S684" s="2" t="s">
        <v>56</v>
      </c>
      <c r="T684" s="2" t="s">
        <v>22</v>
      </c>
      <c r="U684" s="2"/>
      <c r="X684" t="str" cm="1">
        <f t="array" ref="X684">_xlfn.CONCAT(_xlfn._xlws.FILTER(Tabla_cocina[Nombre del Plato], Tabla_cocina[Numero de Orden]=Tabla_Sala[[#This Row],[Número de Orden]]), "")</f>
        <v>Plato_14</v>
      </c>
      <c r="Y684" s="18" t="b">
        <f>IF(Tabla_Sala[[#This Row],[Tiempo de Degustacion]]&gt;0,TRUE,FALSE)</f>
        <v>1</v>
      </c>
    </row>
    <row r="685" spans="1:25" x14ac:dyDescent="0.3">
      <c r="A685" s="2">
        <v>683</v>
      </c>
      <c r="B685" s="2">
        <v>2</v>
      </c>
      <c r="C685" s="2" t="s">
        <v>622</v>
      </c>
      <c r="D685" s="4">
        <v>6</v>
      </c>
      <c r="E685" s="15">
        <f>Tabla_Sala[[#This Row],[Hora de Salida]]</f>
        <v>45023.265277777777</v>
      </c>
      <c r="F685" s="16">
        <v>45023.163888888892</v>
      </c>
      <c r="G685" s="16">
        <v>45023.265277777777</v>
      </c>
      <c r="H685" s="16">
        <f>IF(Tabla_Sala[[#This Row],[Estado de la Mesa]]="Ocupada",(Tabla_Sala[[#This Row],[Hora de Salida]]-Tabla_Sala[[#This Row],[Hora de Llegada]]) + 15/1440, Tabla_Sala[[#This Row],[Hora de Salida]]-Tabla_Sala[[#This Row],[Hora de Llegada]])</f>
        <v>0.11180555555135167</v>
      </c>
      <c r="I685" s="16">
        <f>SUMIFS(Tabla_cocina[minutos preparacion],Tabla_cocina[Numero de Orden],Tabla_Sala[[#This Row],[Número de Orden]])</f>
        <v>5.694444444444445E-2</v>
      </c>
      <c r="J685" s="16">
        <f>IF(Tabla_Sala[[#This Row],[Tiempo de Permanencia]]-Tabla_Sala[[#This Row],[Tiempo Preparacion]] &gt; 0, Tabla_Sala[[#This Row],[Tiempo de Permanencia]]-Tabla_Sala[[#This Row],[Tiempo Preparacion]], 0)</f>
        <v>5.4861111106907223E-2</v>
      </c>
      <c r="K685" s="2" t="s">
        <v>115</v>
      </c>
      <c r="L685" s="2" t="s">
        <v>40</v>
      </c>
      <c r="M685" s="2" t="s">
        <v>47</v>
      </c>
      <c r="N685" s="5">
        <v>40.42</v>
      </c>
      <c r="O685" s="2" t="s">
        <v>55</v>
      </c>
      <c r="P685" s="7">
        <f>SUMIFS(Tabla_cocina[Ganancia Bruta],Tabla_cocina[Numero de Orden],Tabla_Sala[[#This Row],[Número de Orden]])</f>
        <v>164</v>
      </c>
      <c r="Q685" s="7">
        <f>Tabla_Sala[[#This Row],[Propina]]+Tabla_Sala[[#This Row],[Monto Total de la Cuenta]]</f>
        <v>204.42000000000002</v>
      </c>
      <c r="R685" t="str">
        <f t="shared" si="13"/>
        <v>Plato_5,  Plato_3,  Plato_20,  Plato_17</v>
      </c>
      <c r="S685" s="2" t="s">
        <v>46</v>
      </c>
      <c r="T685" s="2" t="s">
        <v>19</v>
      </c>
      <c r="U685" s="2" t="s">
        <v>72</v>
      </c>
      <c r="V685" s="2" t="s">
        <v>68</v>
      </c>
      <c r="W685" s="2" t="s">
        <v>50</v>
      </c>
      <c r="X685" t="str" cm="1">
        <f t="array" ref="X685">_xlfn.CONCAT(_xlfn._xlws.FILTER(Tabla_cocina[Nombre del Plato], Tabla_cocina[Numero de Orden]=Tabla_Sala[[#This Row],[Número de Orden]]), "")</f>
        <v>Plato_5Plato_3Plato_20Plato_17</v>
      </c>
      <c r="Y685" s="18" t="b">
        <f>IF(Tabla_Sala[[#This Row],[Tiempo de Degustacion]]&gt;0,TRUE,FALSE)</f>
        <v>1</v>
      </c>
    </row>
    <row r="686" spans="1:25" x14ac:dyDescent="0.3">
      <c r="A686" s="2">
        <v>684</v>
      </c>
      <c r="B686" s="2">
        <v>10</v>
      </c>
      <c r="C686" s="2" t="s">
        <v>623</v>
      </c>
      <c r="D686" s="4">
        <v>6</v>
      </c>
      <c r="E686" s="15">
        <f>Tabla_Sala[[#This Row],[Hora de Salida]]</f>
        <v>45023.194444444445</v>
      </c>
      <c r="F686" s="16">
        <v>45023.145138888889</v>
      </c>
      <c r="G686" s="16">
        <v>45023.194444444445</v>
      </c>
      <c r="H686" s="16">
        <f>IF(Tabla_Sala[[#This Row],[Estado de la Mesa]]="Ocupada",(Tabla_Sala[[#This Row],[Hora de Salida]]-Tabla_Sala[[#This Row],[Hora de Llegada]]) + 15/1440, Tabla_Sala[[#This Row],[Hora de Salida]]-Tabla_Sala[[#This Row],[Hora de Llegada]])</f>
        <v>5.9722222222868972E-2</v>
      </c>
      <c r="I686" s="16">
        <f>SUMIFS(Tabla_cocina[minutos preparacion],Tabla_cocina[Numero de Orden],Tabla_Sala[[#This Row],[Número de Orden]])</f>
        <v>7.6388888888888895E-2</v>
      </c>
      <c r="J686" s="16">
        <f>IF(Tabla_Sala[[#This Row],[Tiempo de Permanencia]]-Tabla_Sala[[#This Row],[Tiempo Preparacion]] &gt; 0, Tabla_Sala[[#This Row],[Tiempo de Permanencia]]-Tabla_Sala[[#This Row],[Tiempo Preparacion]], 0)</f>
        <v>0</v>
      </c>
      <c r="K686" s="2" t="s">
        <v>117</v>
      </c>
      <c r="L686" s="2" t="s">
        <v>54</v>
      </c>
      <c r="M686" s="2" t="s">
        <v>47</v>
      </c>
      <c r="N686" s="5">
        <v>48.15</v>
      </c>
      <c r="O686" s="2" t="s">
        <v>55</v>
      </c>
      <c r="P686" s="7">
        <f>SUMIFS(Tabla_cocina[Ganancia Bruta],Tabla_cocina[Numero de Orden],Tabla_Sala[[#This Row],[Número de Orden]])</f>
        <v>180</v>
      </c>
      <c r="Q686" s="7">
        <f>Tabla_Sala[[#This Row],[Propina]]+Tabla_Sala[[#This Row],[Monto Total de la Cuenta]]</f>
        <v>228.15</v>
      </c>
      <c r="R686" t="str">
        <f t="shared" si="13"/>
        <v>Plato_19,  Plato_17,  Plato_10,  Plato_9</v>
      </c>
      <c r="S686" s="2" t="s">
        <v>70</v>
      </c>
      <c r="T686" s="2" t="s">
        <v>12</v>
      </c>
      <c r="U686" s="2" t="s">
        <v>50</v>
      </c>
      <c r="V686" s="2" t="s">
        <v>69</v>
      </c>
      <c r="W686" s="2" t="s">
        <v>75</v>
      </c>
      <c r="X686" t="str" cm="1">
        <f t="array" ref="X686">_xlfn.CONCAT(_xlfn._xlws.FILTER(Tabla_cocina[Nombre del Plato], Tabla_cocina[Numero de Orden]=Tabla_Sala[[#This Row],[Número de Orden]]), "")</f>
        <v>Plato_19Plato_17Plato_10Plato_9</v>
      </c>
      <c r="Y686" s="18" t="b">
        <f>IF(Tabla_Sala[[#This Row],[Tiempo de Degustacion]]&gt;0,TRUE,FALSE)</f>
        <v>0</v>
      </c>
    </row>
    <row r="687" spans="1:25" x14ac:dyDescent="0.3">
      <c r="A687" s="2">
        <v>685</v>
      </c>
      <c r="B687" s="2">
        <v>5</v>
      </c>
      <c r="C687" s="2" t="s">
        <v>272</v>
      </c>
      <c r="D687" s="4">
        <v>5</v>
      </c>
      <c r="E687" s="15">
        <f>Tabla_Sala[[#This Row],[Hora de Salida]]</f>
        <v>45023.071527777778</v>
      </c>
      <c r="F687" s="16">
        <v>45023.019444444442</v>
      </c>
      <c r="G687" s="16">
        <v>45023.071527777778</v>
      </c>
      <c r="H687" s="16">
        <f>IF(Tabla_Sala[[#This Row],[Estado de la Mesa]]="Ocupada",(Tabla_Sala[[#This Row],[Hora de Salida]]-Tabla_Sala[[#This Row],[Hora de Llegada]]) + 15/1440, Tabla_Sala[[#This Row],[Hora de Salida]]-Tabla_Sala[[#This Row],[Hora de Llegada]])</f>
        <v>5.2083333335758653E-2</v>
      </c>
      <c r="I687" s="16">
        <f>SUMIFS(Tabla_cocina[minutos preparacion],Tabla_cocina[Numero de Orden],Tabla_Sala[[#This Row],[Número de Orden]])</f>
        <v>1.1805555555555555E-2</v>
      </c>
      <c r="J687" s="16">
        <f>IF(Tabla_Sala[[#This Row],[Tiempo de Permanencia]]-Tabla_Sala[[#This Row],[Tiempo Preparacion]] &gt; 0, Tabla_Sala[[#This Row],[Tiempo de Permanencia]]-Tabla_Sala[[#This Row],[Tiempo Preparacion]], 0)</f>
        <v>4.0277777780203097E-2</v>
      </c>
      <c r="K687" s="2" t="s">
        <v>113</v>
      </c>
      <c r="L687" s="2" t="s">
        <v>40</v>
      </c>
      <c r="M687" s="2" t="s">
        <v>41</v>
      </c>
      <c r="N687" s="5">
        <v>19.89</v>
      </c>
      <c r="O687" s="2" t="s">
        <v>48</v>
      </c>
      <c r="P687" s="7">
        <f>SUMIFS(Tabla_cocina[Ganancia Bruta],Tabla_cocina[Numero de Orden],Tabla_Sala[[#This Row],[Número de Orden]])</f>
        <v>54</v>
      </c>
      <c r="Q687" s="7">
        <f>Tabla_Sala[[#This Row],[Propina]]+Tabla_Sala[[#This Row],[Monto Total de la Cuenta]]</f>
        <v>73.89</v>
      </c>
      <c r="R687" t="str">
        <f t="shared" si="13"/>
        <v>Plato_6</v>
      </c>
      <c r="S687" s="2" t="s">
        <v>43</v>
      </c>
      <c r="T687" s="2" t="s">
        <v>10</v>
      </c>
      <c r="U687" s="2"/>
      <c r="X687" t="str" cm="1">
        <f t="array" ref="X687">_xlfn.CONCAT(_xlfn._xlws.FILTER(Tabla_cocina[Nombre del Plato], Tabla_cocina[Numero de Orden]=Tabla_Sala[[#This Row],[Número de Orden]]), "")</f>
        <v>Plato_6</v>
      </c>
      <c r="Y687" s="18" t="b">
        <f>IF(Tabla_Sala[[#This Row],[Tiempo de Degustacion]]&gt;0,TRUE,FALSE)</f>
        <v>1</v>
      </c>
    </row>
    <row r="688" spans="1:25" x14ac:dyDescent="0.3">
      <c r="A688" s="2">
        <v>686</v>
      </c>
      <c r="B688" s="2">
        <v>10</v>
      </c>
      <c r="C688" s="2" t="s">
        <v>574</v>
      </c>
      <c r="D688" s="4">
        <v>6</v>
      </c>
      <c r="E688" s="15">
        <f>Tabla_Sala[[#This Row],[Hora de Salida]]</f>
        <v>45023.152083333334</v>
      </c>
      <c r="F688" s="16">
        <v>45023.05</v>
      </c>
      <c r="G688" s="16">
        <v>45023.152083333334</v>
      </c>
      <c r="H688" s="16">
        <f>IF(Tabla_Sala[[#This Row],[Estado de la Mesa]]="Ocupada",(Tabla_Sala[[#This Row],[Hora de Salida]]-Tabla_Sala[[#This Row],[Hora de Llegada]]) + 15/1440, Tabla_Sala[[#This Row],[Hora de Salida]]-Tabla_Sala[[#This Row],[Hora de Llegada]])</f>
        <v>0.10208333333139308</v>
      </c>
      <c r="I688" s="16">
        <f>SUMIFS(Tabla_cocina[minutos preparacion],Tabla_cocina[Numero de Orden],Tabla_Sala[[#This Row],[Número de Orden]])</f>
        <v>4.0277777777777773E-2</v>
      </c>
      <c r="J688" s="16">
        <f>IF(Tabla_Sala[[#This Row],[Tiempo de Permanencia]]-Tabla_Sala[[#This Row],[Tiempo Preparacion]] &gt; 0, Tabla_Sala[[#This Row],[Tiempo de Permanencia]]-Tabla_Sala[[#This Row],[Tiempo Preparacion]], 0)</f>
        <v>6.1805555553615305E-2</v>
      </c>
      <c r="K688" s="2" t="s">
        <v>111</v>
      </c>
      <c r="L688" s="2" t="s">
        <v>40</v>
      </c>
      <c r="M688" s="2" t="s">
        <v>45</v>
      </c>
      <c r="N688" s="5">
        <v>15.83</v>
      </c>
      <c r="O688" s="2" t="s">
        <v>42</v>
      </c>
      <c r="P688" s="7">
        <f>SUMIFS(Tabla_cocina[Ganancia Bruta],Tabla_cocina[Numero de Orden],Tabla_Sala[[#This Row],[Número de Orden]])</f>
        <v>102</v>
      </c>
      <c r="Q688" s="7">
        <f>Tabla_Sala[[#This Row],[Propina]]+Tabla_Sala[[#This Row],[Monto Total de la Cuenta]]</f>
        <v>117.83</v>
      </c>
      <c r="R688" t="str">
        <f t="shared" si="13"/>
        <v>Plato_17,  Plato_3</v>
      </c>
      <c r="S688" s="2" t="s">
        <v>52</v>
      </c>
      <c r="T688" s="2" t="s">
        <v>9</v>
      </c>
      <c r="U688" s="2" t="s">
        <v>72</v>
      </c>
      <c r="X688" t="str" cm="1">
        <f t="array" ref="X688">_xlfn.CONCAT(_xlfn._xlws.FILTER(Tabla_cocina[Nombre del Plato], Tabla_cocina[Numero de Orden]=Tabla_Sala[[#This Row],[Número de Orden]]), "")</f>
        <v>Plato_17Plato_3</v>
      </c>
      <c r="Y688" s="18" t="b">
        <f>IF(Tabla_Sala[[#This Row],[Tiempo de Degustacion]]&gt;0,TRUE,FALSE)</f>
        <v>1</v>
      </c>
    </row>
    <row r="689" spans="1:25" x14ac:dyDescent="0.3">
      <c r="A689" s="2">
        <v>687</v>
      </c>
      <c r="B689" s="2">
        <v>2</v>
      </c>
      <c r="C689" s="2" t="s">
        <v>520</v>
      </c>
      <c r="D689" s="4">
        <v>6</v>
      </c>
      <c r="E689" s="15">
        <f>Tabla_Sala[[#This Row],[Hora de Salida]]</f>
        <v>45023.23541666667</v>
      </c>
      <c r="F689" s="16">
        <v>45023.07916666667</v>
      </c>
      <c r="G689" s="16">
        <v>45023.23541666667</v>
      </c>
      <c r="H689" s="16">
        <f>IF(Tabla_Sala[[#This Row],[Estado de la Mesa]]="Ocupada",(Tabla_Sala[[#This Row],[Hora de Salida]]-Tabla_Sala[[#This Row],[Hora de Llegada]]) + 15/1440, Tabla_Sala[[#This Row],[Hora de Salida]]-Tabla_Sala[[#This Row],[Hora de Llegada]])</f>
        <v>0.15625</v>
      </c>
      <c r="I689" s="16">
        <f>SUMIFS(Tabla_cocina[minutos preparacion],Tabla_cocina[Numero de Orden],Tabla_Sala[[#This Row],[Número de Orden]])</f>
        <v>2.013888888888889E-2</v>
      </c>
      <c r="J689" s="16">
        <f>IF(Tabla_Sala[[#This Row],[Tiempo de Permanencia]]-Tabla_Sala[[#This Row],[Tiempo Preparacion]] &gt; 0, Tabla_Sala[[#This Row],[Tiempo de Permanencia]]-Tabla_Sala[[#This Row],[Tiempo Preparacion]], 0)</f>
        <v>0.1361111111111111</v>
      </c>
      <c r="K689" s="2" t="s">
        <v>117</v>
      </c>
      <c r="L689" s="2" t="s">
        <v>40</v>
      </c>
      <c r="M689" s="2" t="s">
        <v>45</v>
      </c>
      <c r="N689" s="5">
        <v>10.53</v>
      </c>
      <c r="O689" s="2" t="s">
        <v>48</v>
      </c>
      <c r="P689" s="7">
        <f>SUMIFS(Tabla_cocina[Ganancia Bruta],Tabla_cocina[Numero de Orden],Tabla_Sala[[#This Row],[Número de Orden]])</f>
        <v>72</v>
      </c>
      <c r="Q689" s="7">
        <f>Tabla_Sala[[#This Row],[Propina]]+Tabla_Sala[[#This Row],[Monto Total de la Cuenta]]</f>
        <v>82.53</v>
      </c>
      <c r="R689" t="str">
        <f t="shared" si="13"/>
        <v>Plato_19</v>
      </c>
      <c r="S689" s="2" t="s">
        <v>43</v>
      </c>
      <c r="T689" s="2" t="s">
        <v>12</v>
      </c>
      <c r="U689" s="2"/>
      <c r="X689" t="str" cm="1">
        <f t="array" ref="X689">_xlfn.CONCAT(_xlfn._xlws.FILTER(Tabla_cocina[Nombre del Plato], Tabla_cocina[Numero de Orden]=Tabla_Sala[[#This Row],[Número de Orden]]), "")</f>
        <v>Plato_19</v>
      </c>
      <c r="Y689" s="18" t="b">
        <f>IF(Tabla_Sala[[#This Row],[Tiempo de Degustacion]]&gt;0,TRUE,FALSE)</f>
        <v>1</v>
      </c>
    </row>
    <row r="690" spans="1:25" x14ac:dyDescent="0.3">
      <c r="A690" s="2">
        <v>688</v>
      </c>
      <c r="B690" s="2">
        <v>3</v>
      </c>
      <c r="C690" s="2" t="s">
        <v>624</v>
      </c>
      <c r="D690" s="4">
        <v>1</v>
      </c>
      <c r="E690" s="15">
        <f>Tabla_Sala[[#This Row],[Hora de Salida]]</f>
        <v>45023.210416666669</v>
      </c>
      <c r="F690" s="16">
        <v>45023.143055555556</v>
      </c>
      <c r="G690" s="16">
        <v>45023.210416666669</v>
      </c>
      <c r="H690" s="16">
        <f>IF(Tabla_Sala[[#This Row],[Estado de la Mesa]]="Ocupada",(Tabla_Sala[[#This Row],[Hora de Salida]]-Tabla_Sala[[#This Row],[Hora de Llegada]]) + 15/1440, Tabla_Sala[[#This Row],[Hora de Salida]]-Tabla_Sala[[#This Row],[Hora de Llegada]])</f>
        <v>7.7777777779071286E-2</v>
      </c>
      <c r="I690" s="16">
        <f>SUMIFS(Tabla_cocina[minutos preparacion],Tabla_cocina[Numero de Orden],Tabla_Sala[[#This Row],[Número de Orden]])</f>
        <v>9.7222222222222224E-3</v>
      </c>
      <c r="J690" s="16">
        <f>IF(Tabla_Sala[[#This Row],[Tiempo de Permanencia]]-Tabla_Sala[[#This Row],[Tiempo Preparacion]] &gt; 0, Tabla_Sala[[#This Row],[Tiempo de Permanencia]]-Tabla_Sala[[#This Row],[Tiempo Preparacion]], 0)</f>
        <v>6.8055555556849057E-2</v>
      </c>
      <c r="K690" s="2" t="s">
        <v>111</v>
      </c>
      <c r="L690" s="2" t="s">
        <v>40</v>
      </c>
      <c r="M690" s="2" t="s">
        <v>47</v>
      </c>
      <c r="N690" s="5">
        <v>48.7</v>
      </c>
      <c r="O690" s="2" t="s">
        <v>55</v>
      </c>
      <c r="P690" s="7">
        <f>SUMIFS(Tabla_cocina[Ganancia Bruta],Tabla_cocina[Numero de Orden],Tabla_Sala[[#This Row],[Número de Orden]])</f>
        <v>29</v>
      </c>
      <c r="Q690" s="7">
        <f>Tabla_Sala[[#This Row],[Propina]]+Tabla_Sala[[#This Row],[Monto Total de la Cuenta]]</f>
        <v>77.7</v>
      </c>
      <c r="R690" t="str">
        <f t="shared" si="13"/>
        <v>Plato_9</v>
      </c>
      <c r="S690" s="2" t="s">
        <v>76</v>
      </c>
      <c r="T690" s="2" t="s">
        <v>13</v>
      </c>
      <c r="U690" s="2"/>
      <c r="X690" t="str" cm="1">
        <f t="array" ref="X690">_xlfn.CONCAT(_xlfn._xlws.FILTER(Tabla_cocina[Nombre del Plato], Tabla_cocina[Numero de Orden]=Tabla_Sala[[#This Row],[Número de Orden]]), "")</f>
        <v>Plato_9</v>
      </c>
      <c r="Y690" s="18" t="b">
        <f>IF(Tabla_Sala[[#This Row],[Tiempo de Degustacion]]&gt;0,TRUE,FALSE)</f>
        <v>1</v>
      </c>
    </row>
    <row r="691" spans="1:25" x14ac:dyDescent="0.3">
      <c r="A691" s="2">
        <v>689</v>
      </c>
      <c r="B691" s="2">
        <v>14</v>
      </c>
      <c r="C691" s="2" t="s">
        <v>625</v>
      </c>
      <c r="D691" s="4">
        <v>1</v>
      </c>
      <c r="E691" s="15">
        <f>Tabla_Sala[[#This Row],[Hora de Salida]]</f>
        <v>45023.098611111112</v>
      </c>
      <c r="F691" s="16">
        <v>45023.025000000001</v>
      </c>
      <c r="G691" s="16">
        <v>45023.098611111112</v>
      </c>
      <c r="H691" s="16">
        <f>IF(Tabla_Sala[[#This Row],[Estado de la Mesa]]="Ocupada",(Tabla_Sala[[#This Row],[Hora de Salida]]-Tabla_Sala[[#This Row],[Hora de Llegada]]) + 15/1440, Tabla_Sala[[#This Row],[Hora de Salida]]-Tabla_Sala[[#This Row],[Hora de Llegada]])</f>
        <v>8.4027777777616094E-2</v>
      </c>
      <c r="I691" s="16">
        <f>SUMIFS(Tabla_cocina[minutos preparacion],Tabla_cocina[Numero de Orden],Tabla_Sala[[#This Row],[Número de Orden]])</f>
        <v>2.0138888888888887E-2</v>
      </c>
      <c r="J691" s="16">
        <f>IF(Tabla_Sala[[#This Row],[Tiempo de Permanencia]]-Tabla_Sala[[#This Row],[Tiempo Preparacion]] &gt; 0, Tabla_Sala[[#This Row],[Tiempo de Permanencia]]-Tabla_Sala[[#This Row],[Tiempo Preparacion]], 0)</f>
        <v>6.3888888888727208E-2</v>
      </c>
      <c r="K691" s="2" t="s">
        <v>111</v>
      </c>
      <c r="L691" s="2" t="s">
        <v>40</v>
      </c>
      <c r="M691" s="2" t="s">
        <v>47</v>
      </c>
      <c r="N691" s="5">
        <v>10.25</v>
      </c>
      <c r="O691" s="2" t="s">
        <v>55</v>
      </c>
      <c r="P691" s="7">
        <f>SUMIFS(Tabla_cocina[Ganancia Bruta],Tabla_cocina[Numero de Orden],Tabla_Sala[[#This Row],[Número de Orden]])</f>
        <v>165</v>
      </c>
      <c r="Q691" s="7">
        <f>Tabla_Sala[[#This Row],[Propina]]+Tabla_Sala[[#This Row],[Monto Total de la Cuenta]]</f>
        <v>175.25</v>
      </c>
      <c r="R691" t="str">
        <f t="shared" si="13"/>
        <v>Plato_14,  Plato_1,  Plato_13</v>
      </c>
      <c r="S691" s="2" t="s">
        <v>52</v>
      </c>
      <c r="T691" s="2" t="s">
        <v>22</v>
      </c>
      <c r="U691" s="2" t="s">
        <v>71</v>
      </c>
      <c r="V691" s="2" t="s">
        <v>65</v>
      </c>
      <c r="X691" t="str" cm="1">
        <f t="array" ref="X691">_xlfn.CONCAT(_xlfn._xlws.FILTER(Tabla_cocina[Nombre del Plato], Tabla_cocina[Numero de Orden]=Tabla_Sala[[#This Row],[Número de Orden]]), "")</f>
        <v>Plato_14Plato_1Plato_13</v>
      </c>
      <c r="Y691" s="18" t="b">
        <f>IF(Tabla_Sala[[#This Row],[Tiempo de Degustacion]]&gt;0,TRUE,FALSE)</f>
        <v>1</v>
      </c>
    </row>
    <row r="692" spans="1:25" x14ac:dyDescent="0.3">
      <c r="A692" s="2">
        <v>690</v>
      </c>
      <c r="B692" s="2">
        <v>15</v>
      </c>
      <c r="C692" s="2" t="s">
        <v>538</v>
      </c>
      <c r="D692" s="4">
        <v>4</v>
      </c>
      <c r="E692" s="15">
        <f>Tabla_Sala[[#This Row],[Hora de Salida]]</f>
        <v>45023.238194444442</v>
      </c>
      <c r="F692" s="16">
        <v>45023.113194444442</v>
      </c>
      <c r="G692" s="16">
        <v>45023.238194444442</v>
      </c>
      <c r="H692" s="16">
        <f>IF(Tabla_Sala[[#This Row],[Estado de la Mesa]]="Ocupada",(Tabla_Sala[[#This Row],[Hora de Salida]]-Tabla_Sala[[#This Row],[Hora de Llegada]]) + 15/1440, Tabla_Sala[[#This Row],[Hora de Salida]]-Tabla_Sala[[#This Row],[Hora de Llegada]])</f>
        <v>0.125</v>
      </c>
      <c r="I692" s="16">
        <f>SUMIFS(Tabla_cocina[minutos preparacion],Tabla_cocina[Numero de Orden],Tabla_Sala[[#This Row],[Número de Orden]])</f>
        <v>9.930555555555555E-2</v>
      </c>
      <c r="J692" s="16">
        <f>IF(Tabla_Sala[[#This Row],[Tiempo de Permanencia]]-Tabla_Sala[[#This Row],[Tiempo Preparacion]] &gt; 0, Tabla_Sala[[#This Row],[Tiempo de Permanencia]]-Tabla_Sala[[#This Row],[Tiempo Preparacion]], 0)</f>
        <v>2.569444444444445E-2</v>
      </c>
      <c r="K692" s="2" t="s">
        <v>115</v>
      </c>
      <c r="L692" s="2" t="s">
        <v>54</v>
      </c>
      <c r="M692" s="2" t="s">
        <v>41</v>
      </c>
      <c r="N692" s="5">
        <v>37.22</v>
      </c>
      <c r="O692" s="2" t="s">
        <v>42</v>
      </c>
      <c r="P692" s="7">
        <f>SUMIFS(Tabla_cocina[Ganancia Bruta],Tabla_cocina[Numero de Orden],Tabla_Sala[[#This Row],[Número de Orden]])</f>
        <v>191</v>
      </c>
      <c r="Q692" s="7">
        <f>Tabla_Sala[[#This Row],[Propina]]+Tabla_Sala[[#This Row],[Monto Total de la Cuenta]]</f>
        <v>228.22</v>
      </c>
      <c r="R692" t="str">
        <f t="shared" si="13"/>
        <v>Plato_20,  Plato_17,  Plato_16,  Plato_11</v>
      </c>
      <c r="S692" s="2" t="s">
        <v>43</v>
      </c>
      <c r="T692" s="2" t="s">
        <v>11</v>
      </c>
      <c r="U692" s="2" t="s">
        <v>50</v>
      </c>
      <c r="V692" s="2" t="s">
        <v>57</v>
      </c>
      <c r="W692" s="2" t="s">
        <v>63</v>
      </c>
      <c r="X692" t="str" cm="1">
        <f t="array" ref="X692">_xlfn.CONCAT(_xlfn._xlws.FILTER(Tabla_cocina[Nombre del Plato], Tabla_cocina[Numero de Orden]=Tabla_Sala[[#This Row],[Número de Orden]]), "")</f>
        <v>Plato_20Plato_17Plato_16Plato_11</v>
      </c>
      <c r="Y692" s="18" t="b">
        <f>IF(Tabla_Sala[[#This Row],[Tiempo de Degustacion]]&gt;0,TRUE,FALSE)</f>
        <v>1</v>
      </c>
    </row>
    <row r="693" spans="1:25" x14ac:dyDescent="0.3">
      <c r="A693" s="2">
        <v>691</v>
      </c>
      <c r="B693" s="2">
        <v>19</v>
      </c>
      <c r="C693" s="2" t="s">
        <v>145</v>
      </c>
      <c r="D693" s="4">
        <v>4</v>
      </c>
      <c r="E693" s="15">
        <f>Tabla_Sala[[#This Row],[Hora de Salida]]</f>
        <v>45023.220138888886</v>
      </c>
      <c r="F693" s="16">
        <v>45023.071527777778</v>
      </c>
      <c r="G693" s="16">
        <v>45023.220138888886</v>
      </c>
      <c r="H693" s="16">
        <f>IF(Tabla_Sala[[#This Row],[Estado de la Mesa]]="Ocupada",(Tabla_Sala[[#This Row],[Hora de Salida]]-Tabla_Sala[[#This Row],[Hora de Llegada]]) + 15/1440, Tabla_Sala[[#This Row],[Hora de Salida]]-Tabla_Sala[[#This Row],[Hora de Llegada]])</f>
        <v>0.1590277777747057</v>
      </c>
      <c r="I693" s="16">
        <f>SUMIFS(Tabla_cocina[minutos preparacion],Tabla_cocina[Numero de Orden],Tabla_Sala[[#This Row],[Número de Orden]])</f>
        <v>2.361111111111111E-2</v>
      </c>
      <c r="J693" s="16">
        <f>IF(Tabla_Sala[[#This Row],[Tiempo de Permanencia]]-Tabla_Sala[[#This Row],[Tiempo Preparacion]] &gt; 0, Tabla_Sala[[#This Row],[Tiempo de Permanencia]]-Tabla_Sala[[#This Row],[Tiempo Preparacion]], 0)</f>
        <v>0.13541666666359459</v>
      </c>
      <c r="K693" s="2" t="s">
        <v>109</v>
      </c>
      <c r="L693" s="2" t="s">
        <v>54</v>
      </c>
      <c r="M693" s="2" t="s">
        <v>41</v>
      </c>
      <c r="N693" s="5">
        <v>13.9</v>
      </c>
      <c r="O693" s="2" t="s">
        <v>55</v>
      </c>
      <c r="P693" s="7">
        <f>SUMIFS(Tabla_cocina[Ganancia Bruta],Tabla_cocina[Numero de Orden],Tabla_Sala[[#This Row],[Número de Orden]])</f>
        <v>66</v>
      </c>
      <c r="Q693" s="7">
        <f>Tabla_Sala[[#This Row],[Propina]]+Tabla_Sala[[#This Row],[Monto Total de la Cuenta]]</f>
        <v>79.900000000000006</v>
      </c>
      <c r="R693" t="str">
        <f t="shared" si="13"/>
        <v>Plato_5</v>
      </c>
      <c r="S693" s="2" t="s">
        <v>46</v>
      </c>
      <c r="T693" s="2" t="s">
        <v>19</v>
      </c>
      <c r="U693" s="2"/>
      <c r="X693" t="str" cm="1">
        <f t="array" ref="X693">_xlfn.CONCAT(_xlfn._xlws.FILTER(Tabla_cocina[Nombre del Plato], Tabla_cocina[Numero de Orden]=Tabla_Sala[[#This Row],[Número de Orden]]), "")</f>
        <v>Plato_5</v>
      </c>
      <c r="Y693" s="18" t="b">
        <f>IF(Tabla_Sala[[#This Row],[Tiempo de Degustacion]]&gt;0,TRUE,FALSE)</f>
        <v>1</v>
      </c>
    </row>
    <row r="694" spans="1:25" x14ac:dyDescent="0.3">
      <c r="A694" s="2">
        <v>692</v>
      </c>
      <c r="B694" s="2">
        <v>9</v>
      </c>
      <c r="C694" s="2" t="s">
        <v>291</v>
      </c>
      <c r="D694" s="4">
        <v>2</v>
      </c>
      <c r="E694" s="15">
        <f>Tabla_Sala[[#This Row],[Hora de Salida]]</f>
        <v>45023.18472222222</v>
      </c>
      <c r="F694" s="16">
        <v>45023.036805555559</v>
      </c>
      <c r="G694" s="16">
        <v>45023.18472222222</v>
      </c>
      <c r="H694" s="16">
        <f>IF(Tabla_Sala[[#This Row],[Estado de la Mesa]]="Ocupada",(Tabla_Sala[[#This Row],[Hora de Salida]]-Tabla_Sala[[#This Row],[Hora de Llegada]]) + 15/1440, Tabla_Sala[[#This Row],[Hora de Salida]]-Tabla_Sala[[#This Row],[Hora de Llegada]])</f>
        <v>0.14791666666133096</v>
      </c>
      <c r="I694" s="16">
        <f>SUMIFS(Tabla_cocina[minutos preparacion],Tabla_cocina[Numero de Orden],Tabla_Sala[[#This Row],[Número de Orden]])</f>
        <v>6.9444444444444434E-2</v>
      </c>
      <c r="J694" s="16">
        <f>IF(Tabla_Sala[[#This Row],[Tiempo de Permanencia]]-Tabla_Sala[[#This Row],[Tiempo Preparacion]] &gt; 0, Tabla_Sala[[#This Row],[Tiempo de Permanencia]]-Tabla_Sala[[#This Row],[Tiempo Preparacion]], 0)</f>
        <v>7.8472222216886531E-2</v>
      </c>
      <c r="K694" s="2" t="s">
        <v>111</v>
      </c>
      <c r="L694" s="2" t="s">
        <v>54</v>
      </c>
      <c r="M694" s="2" t="s">
        <v>47</v>
      </c>
      <c r="N694" s="5">
        <v>25.92</v>
      </c>
      <c r="O694" s="2" t="s">
        <v>42</v>
      </c>
      <c r="P694" s="7">
        <f>SUMIFS(Tabla_cocina[Ganancia Bruta],Tabla_cocina[Numero de Orden],Tabla_Sala[[#This Row],[Número de Orden]])</f>
        <v>173</v>
      </c>
      <c r="Q694" s="7">
        <f>Tabla_Sala[[#This Row],[Propina]]+Tabla_Sala[[#This Row],[Monto Total de la Cuenta]]</f>
        <v>198.92000000000002</v>
      </c>
      <c r="R694" t="str">
        <f t="shared" si="13"/>
        <v>Plato_8,  Plato_2,  Plato_4,  Plato_3</v>
      </c>
      <c r="S694" s="2" t="s">
        <v>76</v>
      </c>
      <c r="T694" s="2" t="s">
        <v>17</v>
      </c>
      <c r="U694" s="2" t="s">
        <v>79</v>
      </c>
      <c r="V694" s="2" t="s">
        <v>67</v>
      </c>
      <c r="W694" s="2" t="s">
        <v>72</v>
      </c>
      <c r="X694" t="str" cm="1">
        <f t="array" ref="X694">_xlfn.CONCAT(_xlfn._xlws.FILTER(Tabla_cocina[Nombre del Plato], Tabla_cocina[Numero de Orden]=Tabla_Sala[[#This Row],[Número de Orden]]), "")</f>
        <v>Plato_8Plato_2Plato_4Plato_3</v>
      </c>
      <c r="Y694" s="18" t="b">
        <f>IF(Tabla_Sala[[#This Row],[Tiempo de Degustacion]]&gt;0,TRUE,FALSE)</f>
        <v>1</v>
      </c>
    </row>
    <row r="695" spans="1:25" x14ac:dyDescent="0.3">
      <c r="A695" s="2">
        <v>693</v>
      </c>
      <c r="B695" s="2">
        <v>15</v>
      </c>
      <c r="C695" s="2" t="s">
        <v>454</v>
      </c>
      <c r="D695" s="4">
        <v>4</v>
      </c>
      <c r="E695" s="15">
        <f>Tabla_Sala[[#This Row],[Hora de Salida]]</f>
        <v>45023.313194444447</v>
      </c>
      <c r="F695" s="16">
        <v>45023.155555555553</v>
      </c>
      <c r="G695" s="16">
        <v>45023.313194444447</v>
      </c>
      <c r="H695" s="16">
        <f>IF(Tabla_Sala[[#This Row],[Estado de la Mesa]]="Ocupada",(Tabla_Sala[[#This Row],[Hora de Salida]]-Tabla_Sala[[#This Row],[Hora de Llegada]]) + 15/1440, Tabla_Sala[[#This Row],[Hora de Salida]]-Tabla_Sala[[#This Row],[Hora de Llegada]])</f>
        <v>0.15763888889341615</v>
      </c>
      <c r="I695" s="16">
        <f>SUMIFS(Tabla_cocina[minutos preparacion],Tabla_cocina[Numero de Orden],Tabla_Sala[[#This Row],[Número de Orden]])</f>
        <v>3.0555555555555555E-2</v>
      </c>
      <c r="J695" s="16">
        <f>IF(Tabla_Sala[[#This Row],[Tiempo de Permanencia]]-Tabla_Sala[[#This Row],[Tiempo Preparacion]] &gt; 0, Tabla_Sala[[#This Row],[Tiempo de Permanencia]]-Tabla_Sala[[#This Row],[Tiempo Preparacion]], 0)</f>
        <v>0.12708333333786059</v>
      </c>
      <c r="K695" s="2" t="s">
        <v>109</v>
      </c>
      <c r="L695" s="2" t="s">
        <v>40</v>
      </c>
      <c r="M695" s="2" t="s">
        <v>47</v>
      </c>
      <c r="N695" s="5">
        <v>28.31</v>
      </c>
      <c r="O695" s="2" t="s">
        <v>48</v>
      </c>
      <c r="P695" s="7">
        <f>SUMIFS(Tabla_cocina[Ganancia Bruta],Tabla_cocina[Numero de Orden],Tabla_Sala[[#This Row],[Número de Orden]])</f>
        <v>78</v>
      </c>
      <c r="Q695" s="7">
        <f>Tabla_Sala[[#This Row],[Propina]]+Tabla_Sala[[#This Row],[Monto Total de la Cuenta]]</f>
        <v>106.31</v>
      </c>
      <c r="R695" t="str">
        <f t="shared" si="13"/>
        <v>Plato_19,  Plato_13</v>
      </c>
      <c r="S695" s="2" t="s">
        <v>66</v>
      </c>
      <c r="T695" s="2" t="s">
        <v>12</v>
      </c>
      <c r="U695" s="2" t="s">
        <v>65</v>
      </c>
      <c r="X695" t="str" cm="1">
        <f t="array" ref="X695">_xlfn.CONCAT(_xlfn._xlws.FILTER(Tabla_cocina[Nombre del Plato], Tabla_cocina[Numero de Orden]=Tabla_Sala[[#This Row],[Número de Orden]]), "")</f>
        <v>Plato_19Plato_13</v>
      </c>
      <c r="Y695" s="18" t="b">
        <f>IF(Tabla_Sala[[#This Row],[Tiempo de Degustacion]]&gt;0,TRUE,FALSE)</f>
        <v>1</v>
      </c>
    </row>
    <row r="696" spans="1:25" x14ac:dyDescent="0.3">
      <c r="A696" s="2">
        <v>694</v>
      </c>
      <c r="B696" s="2">
        <v>5</v>
      </c>
      <c r="C696" s="2" t="s">
        <v>134</v>
      </c>
      <c r="D696" s="4">
        <v>4</v>
      </c>
      <c r="E696" s="15">
        <f>Tabla_Sala[[#This Row],[Hora de Salida]]</f>
        <v>45023.217361111114</v>
      </c>
      <c r="F696" s="16">
        <v>45023.07708333333</v>
      </c>
      <c r="G696" s="16">
        <v>45023.217361111114</v>
      </c>
      <c r="H696" s="16">
        <f>IF(Tabla_Sala[[#This Row],[Estado de la Mesa]]="Ocupada",(Tabla_Sala[[#This Row],[Hora de Salida]]-Tabla_Sala[[#This Row],[Hora de Llegada]]) + 15/1440, Tabla_Sala[[#This Row],[Hora de Salida]]-Tabla_Sala[[#This Row],[Hora de Llegada]])</f>
        <v>0.14027777778392192</v>
      </c>
      <c r="I696" s="16">
        <f>SUMIFS(Tabla_cocina[minutos preparacion],Tabla_cocina[Numero de Orden],Tabla_Sala[[#This Row],[Número de Orden]])</f>
        <v>8.8888888888888878E-2</v>
      </c>
      <c r="J696" s="16">
        <f>IF(Tabla_Sala[[#This Row],[Tiempo de Permanencia]]-Tabla_Sala[[#This Row],[Tiempo Preparacion]] &gt; 0, Tabla_Sala[[#This Row],[Tiempo de Permanencia]]-Tabla_Sala[[#This Row],[Tiempo Preparacion]], 0)</f>
        <v>5.1388888895033041E-2</v>
      </c>
      <c r="K696" s="2" t="s">
        <v>113</v>
      </c>
      <c r="L696" s="2" t="s">
        <v>40</v>
      </c>
      <c r="M696" s="2" t="s">
        <v>47</v>
      </c>
      <c r="N696" s="5">
        <v>23.66</v>
      </c>
      <c r="O696" s="2" t="s">
        <v>48</v>
      </c>
      <c r="P696" s="7">
        <f>SUMIFS(Tabla_cocina[Ganancia Bruta],Tabla_cocina[Numero de Orden],Tabla_Sala[[#This Row],[Número de Orden]])</f>
        <v>157</v>
      </c>
      <c r="Q696" s="7">
        <f>Tabla_Sala[[#This Row],[Propina]]+Tabla_Sala[[#This Row],[Monto Total de la Cuenta]]</f>
        <v>180.66</v>
      </c>
      <c r="R696" t="str">
        <f t="shared" si="13"/>
        <v>Plato_3,  Plato_4,  Plato_20,  Plato_13</v>
      </c>
      <c r="S696" s="2" t="s">
        <v>56</v>
      </c>
      <c r="T696" s="2" t="s">
        <v>21</v>
      </c>
      <c r="U696" s="2" t="s">
        <v>67</v>
      </c>
      <c r="V696" s="2" t="s">
        <v>68</v>
      </c>
      <c r="W696" s="2" t="s">
        <v>65</v>
      </c>
      <c r="X696" t="str" cm="1">
        <f t="array" ref="X696">_xlfn.CONCAT(_xlfn._xlws.FILTER(Tabla_cocina[Nombre del Plato], Tabla_cocina[Numero de Orden]=Tabla_Sala[[#This Row],[Número de Orden]]), "")</f>
        <v>Plato_3Plato_4Plato_20Plato_13</v>
      </c>
      <c r="Y696" s="18" t="b">
        <f>IF(Tabla_Sala[[#This Row],[Tiempo de Degustacion]]&gt;0,TRUE,FALSE)</f>
        <v>1</v>
      </c>
    </row>
    <row r="697" spans="1:25" x14ac:dyDescent="0.3">
      <c r="A697" s="2">
        <v>695</v>
      </c>
      <c r="B697" s="2">
        <v>9</v>
      </c>
      <c r="C697" s="2" t="s">
        <v>375</v>
      </c>
      <c r="D697" s="4">
        <v>1</v>
      </c>
      <c r="E697" s="15">
        <f>Tabla_Sala[[#This Row],[Hora de Salida]]</f>
        <v>45023.230555555558</v>
      </c>
      <c r="F697" s="16">
        <v>45023.084722222222</v>
      </c>
      <c r="G697" s="16">
        <v>45023.230555555558</v>
      </c>
      <c r="H697" s="16">
        <f>IF(Tabla_Sala[[#This Row],[Estado de la Mesa]]="Ocupada",(Tabla_Sala[[#This Row],[Hora de Salida]]-Tabla_Sala[[#This Row],[Hora de Llegada]]) + 15/1440, Tabla_Sala[[#This Row],[Hora de Salida]]-Tabla_Sala[[#This Row],[Hora de Llegada]])</f>
        <v>0.15625000000242531</v>
      </c>
      <c r="I697" s="16">
        <f>SUMIFS(Tabla_cocina[minutos preparacion],Tabla_cocina[Numero de Orden],Tabla_Sala[[#This Row],[Número de Orden]])</f>
        <v>2.5694444444444443E-2</v>
      </c>
      <c r="J697" s="16">
        <f>IF(Tabla_Sala[[#This Row],[Tiempo de Permanencia]]-Tabla_Sala[[#This Row],[Tiempo Preparacion]] &gt; 0, Tabla_Sala[[#This Row],[Tiempo de Permanencia]]-Tabla_Sala[[#This Row],[Tiempo Preparacion]], 0)</f>
        <v>0.13055555555798087</v>
      </c>
      <c r="K697" s="2" t="s">
        <v>109</v>
      </c>
      <c r="L697" s="2" t="s">
        <v>40</v>
      </c>
      <c r="M697" s="2" t="s">
        <v>47</v>
      </c>
      <c r="N697" s="5">
        <v>18.23</v>
      </c>
      <c r="O697" s="2" t="s">
        <v>55</v>
      </c>
      <c r="P697" s="7">
        <f>SUMIFS(Tabla_cocina[Ganancia Bruta],Tabla_cocina[Numero de Orden],Tabla_Sala[[#This Row],[Número de Orden]])</f>
        <v>116</v>
      </c>
      <c r="Q697" s="7">
        <f>Tabla_Sala[[#This Row],[Propina]]+Tabla_Sala[[#This Row],[Monto Total de la Cuenta]]</f>
        <v>134.22999999999999</v>
      </c>
      <c r="R697" t="str">
        <f t="shared" si="13"/>
        <v>Plato_16,  Plato_2</v>
      </c>
      <c r="S697" s="2" t="s">
        <v>56</v>
      </c>
      <c r="T697" s="2" t="s">
        <v>15</v>
      </c>
      <c r="U697" s="2" t="s">
        <v>79</v>
      </c>
      <c r="X697" t="str" cm="1">
        <f t="array" ref="X697">_xlfn.CONCAT(_xlfn._xlws.FILTER(Tabla_cocina[Nombre del Plato], Tabla_cocina[Numero de Orden]=Tabla_Sala[[#This Row],[Número de Orden]]), "")</f>
        <v>Plato_16Plato_2</v>
      </c>
      <c r="Y697" s="18" t="b">
        <f>IF(Tabla_Sala[[#This Row],[Tiempo de Degustacion]]&gt;0,TRUE,FALSE)</f>
        <v>1</v>
      </c>
    </row>
    <row r="698" spans="1:25" x14ac:dyDescent="0.3">
      <c r="A698" s="2">
        <v>696</v>
      </c>
      <c r="B698" s="2">
        <v>2</v>
      </c>
      <c r="C698" s="2" t="s">
        <v>274</v>
      </c>
      <c r="D698" s="4">
        <v>6</v>
      </c>
      <c r="E698" s="15">
        <f>Tabla_Sala[[#This Row],[Hora de Salida]]</f>
        <v>45023.257638888892</v>
      </c>
      <c r="F698" s="16">
        <v>45023.094444444447</v>
      </c>
      <c r="G698" s="16">
        <v>45023.257638888892</v>
      </c>
      <c r="H698" s="16">
        <f>IF(Tabla_Sala[[#This Row],[Estado de la Mesa]]="Ocupada",(Tabla_Sala[[#This Row],[Hora de Salida]]-Tabla_Sala[[#This Row],[Hora de Llegada]]) + 15/1440, Tabla_Sala[[#This Row],[Hora de Salida]]-Tabla_Sala[[#This Row],[Hora de Llegada]])</f>
        <v>0.17361111111191954</v>
      </c>
      <c r="I698" s="16">
        <f>SUMIFS(Tabla_cocina[minutos preparacion],Tabla_cocina[Numero de Orden],Tabla_Sala[[#This Row],[Número de Orden]])</f>
        <v>1.5972222222222221E-2</v>
      </c>
      <c r="J698" s="16">
        <f>IF(Tabla_Sala[[#This Row],[Tiempo de Permanencia]]-Tabla_Sala[[#This Row],[Tiempo Preparacion]] &gt; 0, Tabla_Sala[[#This Row],[Tiempo de Permanencia]]-Tabla_Sala[[#This Row],[Tiempo Preparacion]], 0)</f>
        <v>0.15763888888969732</v>
      </c>
      <c r="K698" s="2" t="s">
        <v>111</v>
      </c>
      <c r="L698" s="2" t="s">
        <v>54</v>
      </c>
      <c r="M698" s="2" t="s">
        <v>47</v>
      </c>
      <c r="N698" s="5">
        <v>18.760000000000002</v>
      </c>
      <c r="O698" s="2" t="s">
        <v>55</v>
      </c>
      <c r="P698" s="7">
        <f>SUMIFS(Tabla_cocina[Ganancia Bruta],Tabla_cocina[Numero de Orden],Tabla_Sala[[#This Row],[Número de Orden]])</f>
        <v>46</v>
      </c>
      <c r="Q698" s="7">
        <f>Tabla_Sala[[#This Row],[Propina]]+Tabla_Sala[[#This Row],[Monto Total de la Cuenta]]</f>
        <v>64.760000000000005</v>
      </c>
      <c r="R698" t="str">
        <f t="shared" si="13"/>
        <v>Plato_14</v>
      </c>
      <c r="S698" s="2" t="s">
        <v>53</v>
      </c>
      <c r="T698" s="2" t="s">
        <v>22</v>
      </c>
      <c r="U698" s="2"/>
      <c r="X698" t="str" cm="1">
        <f t="array" ref="X698">_xlfn.CONCAT(_xlfn._xlws.FILTER(Tabla_cocina[Nombre del Plato], Tabla_cocina[Numero de Orden]=Tabla_Sala[[#This Row],[Número de Orden]]), "")</f>
        <v>Plato_14</v>
      </c>
      <c r="Y698" s="18" t="b">
        <f>IF(Tabla_Sala[[#This Row],[Tiempo de Degustacion]]&gt;0,TRUE,FALSE)</f>
        <v>1</v>
      </c>
    </row>
    <row r="699" spans="1:25" x14ac:dyDescent="0.3">
      <c r="A699" s="2">
        <v>697</v>
      </c>
      <c r="B699" s="2">
        <v>4</v>
      </c>
      <c r="C699" s="2" t="s">
        <v>626</v>
      </c>
      <c r="D699" s="4">
        <v>1</v>
      </c>
      <c r="E699" s="15">
        <f>Tabla_Sala[[#This Row],[Hora de Salida]]</f>
        <v>45023.279166666667</v>
      </c>
      <c r="F699" s="16">
        <v>45023.158333333333</v>
      </c>
      <c r="G699" s="16">
        <v>45023.279166666667</v>
      </c>
      <c r="H699" s="16">
        <f>IF(Tabla_Sala[[#This Row],[Estado de la Mesa]]="Ocupada",(Tabla_Sala[[#This Row],[Hora de Salida]]-Tabla_Sala[[#This Row],[Hora de Llegada]]) + 15/1440, Tabla_Sala[[#This Row],[Hora de Salida]]-Tabla_Sala[[#This Row],[Hora de Llegada]])</f>
        <v>0.12083333333430346</v>
      </c>
      <c r="I699" s="16">
        <f>SUMIFS(Tabla_cocina[minutos preparacion],Tabla_cocina[Numero de Orden],Tabla_Sala[[#This Row],[Número de Orden]])</f>
        <v>7.4305555555555555E-2</v>
      </c>
      <c r="J699" s="16">
        <f>IF(Tabla_Sala[[#This Row],[Tiempo de Permanencia]]-Tabla_Sala[[#This Row],[Tiempo Preparacion]] &gt; 0, Tabla_Sala[[#This Row],[Tiempo de Permanencia]]-Tabla_Sala[[#This Row],[Tiempo Preparacion]], 0)</f>
        <v>4.6527777778747906E-2</v>
      </c>
      <c r="K699" s="2" t="s">
        <v>113</v>
      </c>
      <c r="L699" s="2" t="s">
        <v>40</v>
      </c>
      <c r="M699" s="2" t="s">
        <v>47</v>
      </c>
      <c r="N699" s="5">
        <v>34.35</v>
      </c>
      <c r="O699" s="2" t="s">
        <v>42</v>
      </c>
      <c r="P699" s="7">
        <f>SUMIFS(Tabla_cocina[Ganancia Bruta],Tabla_cocina[Numero de Orden],Tabla_Sala[[#This Row],[Número de Orden]])</f>
        <v>199</v>
      </c>
      <c r="Q699" s="7">
        <f>Tabla_Sala[[#This Row],[Propina]]+Tabla_Sala[[#This Row],[Monto Total de la Cuenta]]</f>
        <v>233.35</v>
      </c>
      <c r="R699" t="str">
        <f t="shared" si="13"/>
        <v>Plato_14,  Plato_11,  Plato_2,  Plato_6</v>
      </c>
      <c r="S699" s="2" t="s">
        <v>61</v>
      </c>
      <c r="T699" s="2" t="s">
        <v>22</v>
      </c>
      <c r="U699" s="2" t="s">
        <v>63</v>
      </c>
      <c r="V699" s="2" t="s">
        <v>79</v>
      </c>
      <c r="W699" s="2" t="s">
        <v>77</v>
      </c>
      <c r="X699" t="str" cm="1">
        <f t="array" ref="X699">_xlfn.CONCAT(_xlfn._xlws.FILTER(Tabla_cocina[Nombre del Plato], Tabla_cocina[Numero de Orden]=Tabla_Sala[[#This Row],[Número de Orden]]), "")</f>
        <v>Plato_14Plato_11Plato_2Plato_6</v>
      </c>
      <c r="Y699" s="18" t="b">
        <f>IF(Tabla_Sala[[#This Row],[Tiempo de Degustacion]]&gt;0,TRUE,FALSE)</f>
        <v>1</v>
      </c>
    </row>
    <row r="700" spans="1:25" x14ac:dyDescent="0.3">
      <c r="A700" s="2">
        <v>698</v>
      </c>
      <c r="B700" s="2">
        <v>19</v>
      </c>
      <c r="C700" s="2" t="s">
        <v>261</v>
      </c>
      <c r="D700" s="4">
        <v>4</v>
      </c>
      <c r="E700" s="15">
        <f>Tabla_Sala[[#This Row],[Hora de Salida]]</f>
        <v>45023.267361111109</v>
      </c>
      <c r="F700" s="16">
        <v>45023.104166666664</v>
      </c>
      <c r="G700" s="16">
        <v>45023.267361111109</v>
      </c>
      <c r="H700" s="16">
        <f>IF(Tabla_Sala[[#This Row],[Estado de la Mesa]]="Ocupada",(Tabla_Sala[[#This Row],[Hora de Salida]]-Tabla_Sala[[#This Row],[Hora de Llegada]]) + 15/1440, Tabla_Sala[[#This Row],[Hora de Salida]]-Tabla_Sala[[#This Row],[Hora de Llegada]])</f>
        <v>0.16319444444525288</v>
      </c>
      <c r="I700" s="16">
        <f>SUMIFS(Tabla_cocina[minutos preparacion],Tabla_cocina[Numero de Orden],Tabla_Sala[[#This Row],[Número de Orden]])</f>
        <v>7.013888888888889E-2</v>
      </c>
      <c r="J700" s="16">
        <f>IF(Tabla_Sala[[#This Row],[Tiempo de Permanencia]]-Tabla_Sala[[#This Row],[Tiempo Preparacion]] &gt; 0, Tabla_Sala[[#This Row],[Tiempo de Permanencia]]-Tabla_Sala[[#This Row],[Tiempo Preparacion]], 0)</f>
        <v>9.3055555556363995E-2</v>
      </c>
      <c r="K700" s="2" t="s">
        <v>111</v>
      </c>
      <c r="L700" s="2" t="s">
        <v>54</v>
      </c>
      <c r="M700" s="2" t="s">
        <v>47</v>
      </c>
      <c r="N700" s="5">
        <v>39.89</v>
      </c>
      <c r="O700" s="2" t="s">
        <v>48</v>
      </c>
      <c r="P700" s="7">
        <f>SUMIFS(Tabla_cocina[Ganancia Bruta],Tabla_cocina[Numero de Orden],Tabla_Sala[[#This Row],[Número de Orden]])</f>
        <v>185</v>
      </c>
      <c r="Q700" s="7">
        <f>Tabla_Sala[[#This Row],[Propina]]+Tabla_Sala[[#This Row],[Monto Total de la Cuenta]]</f>
        <v>224.89</v>
      </c>
      <c r="R700" t="str">
        <f t="shared" si="13"/>
        <v>Plato_6,  Plato_10,  Plato_14,  Plato_13</v>
      </c>
      <c r="S700" s="2" t="s">
        <v>58</v>
      </c>
      <c r="T700" s="2" t="s">
        <v>10</v>
      </c>
      <c r="U700" s="2" t="s">
        <v>69</v>
      </c>
      <c r="V700" s="2" t="s">
        <v>64</v>
      </c>
      <c r="W700" s="2" t="s">
        <v>65</v>
      </c>
      <c r="X700" t="str" cm="1">
        <f t="array" ref="X700">_xlfn.CONCAT(_xlfn._xlws.FILTER(Tabla_cocina[Nombre del Plato], Tabla_cocina[Numero de Orden]=Tabla_Sala[[#This Row],[Número de Orden]]), "")</f>
        <v>Plato_6Plato_10Plato_14Plato_13</v>
      </c>
      <c r="Y700" s="18" t="b">
        <f>IF(Tabla_Sala[[#This Row],[Tiempo de Degustacion]]&gt;0,TRUE,FALSE)</f>
        <v>1</v>
      </c>
    </row>
    <row r="701" spans="1:25" x14ac:dyDescent="0.3">
      <c r="A701" s="2">
        <v>699</v>
      </c>
      <c r="B701" s="2">
        <v>8</v>
      </c>
      <c r="C701" s="2" t="s">
        <v>486</v>
      </c>
      <c r="D701" s="4">
        <v>6</v>
      </c>
      <c r="E701" s="15">
        <f>Tabla_Sala[[#This Row],[Hora de Salida]]</f>
        <v>45023.12222222222</v>
      </c>
      <c r="F701" s="16">
        <v>45023.065972222219</v>
      </c>
      <c r="G701" s="16">
        <v>45023.12222222222</v>
      </c>
      <c r="H701" s="16">
        <f>IF(Tabla_Sala[[#This Row],[Estado de la Mesa]]="Ocupada",(Tabla_Sala[[#This Row],[Hora de Salida]]-Tabla_Sala[[#This Row],[Hora de Llegada]]) + 15/1440, Tabla_Sala[[#This Row],[Hora de Salida]]-Tabla_Sala[[#This Row],[Hora de Llegada]])</f>
        <v>5.6250000001455192E-2</v>
      </c>
      <c r="I701" s="16">
        <f>SUMIFS(Tabla_cocina[minutos preparacion],Tabla_cocina[Numero de Orden],Tabla_Sala[[#This Row],[Número de Orden]])</f>
        <v>7.6388888888888886E-3</v>
      </c>
      <c r="J701" s="16">
        <f>IF(Tabla_Sala[[#This Row],[Tiempo de Permanencia]]-Tabla_Sala[[#This Row],[Tiempo Preparacion]] &gt; 0, Tabla_Sala[[#This Row],[Tiempo de Permanencia]]-Tabla_Sala[[#This Row],[Tiempo Preparacion]], 0)</f>
        <v>4.8611111112566302E-2</v>
      </c>
      <c r="K701" s="2" t="s">
        <v>113</v>
      </c>
      <c r="L701" s="2" t="s">
        <v>40</v>
      </c>
      <c r="M701" s="2" t="s">
        <v>47</v>
      </c>
      <c r="N701" s="5">
        <v>38.44</v>
      </c>
      <c r="O701" s="2" t="s">
        <v>42</v>
      </c>
      <c r="P701" s="7">
        <f>SUMIFS(Tabla_cocina[Ganancia Bruta],Tabla_cocina[Numero de Orden],Tabla_Sala[[#This Row],[Número de Orden]])</f>
        <v>58</v>
      </c>
      <c r="Q701" s="7">
        <f>Tabla_Sala[[#This Row],[Propina]]+Tabla_Sala[[#This Row],[Monto Total de la Cuenta]]</f>
        <v>96.44</v>
      </c>
      <c r="R701" t="str">
        <f t="shared" si="13"/>
        <v>Plato_9</v>
      </c>
      <c r="S701" s="2" t="s">
        <v>43</v>
      </c>
      <c r="T701" s="2" t="s">
        <v>13</v>
      </c>
      <c r="U701" s="2"/>
      <c r="X701" t="str" cm="1">
        <f t="array" ref="X701">_xlfn.CONCAT(_xlfn._xlws.FILTER(Tabla_cocina[Nombre del Plato], Tabla_cocina[Numero de Orden]=Tabla_Sala[[#This Row],[Número de Orden]]), "")</f>
        <v>Plato_9</v>
      </c>
      <c r="Y701" s="18" t="b">
        <f>IF(Tabla_Sala[[#This Row],[Tiempo de Degustacion]]&gt;0,TRUE,FALSE)</f>
        <v>1</v>
      </c>
    </row>
    <row r="702" spans="1:25" x14ac:dyDescent="0.3">
      <c r="A702" s="2">
        <v>700</v>
      </c>
      <c r="B702" s="2">
        <v>8</v>
      </c>
      <c r="C702" s="2" t="s">
        <v>627</v>
      </c>
      <c r="D702" s="4">
        <v>2</v>
      </c>
      <c r="E702" s="15">
        <f>Tabla_Sala[[#This Row],[Hora de Salida]]</f>
        <v>45023.118055555555</v>
      </c>
      <c r="F702" s="16">
        <v>45023.015972222223</v>
      </c>
      <c r="G702" s="16">
        <v>45023.118055555555</v>
      </c>
      <c r="H702" s="16">
        <f>IF(Tabla_Sala[[#This Row],[Estado de la Mesa]]="Ocupada",(Tabla_Sala[[#This Row],[Hora de Salida]]-Tabla_Sala[[#This Row],[Hora de Llegada]]) + 15/1440, Tabla_Sala[[#This Row],[Hora de Salida]]-Tabla_Sala[[#This Row],[Hora de Llegada]])</f>
        <v>0.10208333333139308</v>
      </c>
      <c r="I702" s="16">
        <f>SUMIFS(Tabla_cocina[minutos preparacion],Tabla_cocina[Numero de Orden],Tabla_Sala[[#This Row],[Número de Orden]])</f>
        <v>5.9722222222222225E-2</v>
      </c>
      <c r="J702" s="16">
        <f>IF(Tabla_Sala[[#This Row],[Tiempo de Permanencia]]-Tabla_Sala[[#This Row],[Tiempo Preparacion]] &gt; 0, Tabla_Sala[[#This Row],[Tiempo de Permanencia]]-Tabla_Sala[[#This Row],[Tiempo Preparacion]], 0)</f>
        <v>4.2361111109170853E-2</v>
      </c>
      <c r="K702" s="2" t="s">
        <v>113</v>
      </c>
      <c r="L702" s="2" t="s">
        <v>40</v>
      </c>
      <c r="M702" s="2" t="s">
        <v>47</v>
      </c>
      <c r="N702" s="5">
        <v>21.66</v>
      </c>
      <c r="O702" s="2" t="s">
        <v>42</v>
      </c>
      <c r="P702" s="7">
        <f>SUMIFS(Tabla_cocina[Ganancia Bruta],Tabla_cocina[Numero de Orden],Tabla_Sala[[#This Row],[Número de Orden]])</f>
        <v>234</v>
      </c>
      <c r="Q702" s="7">
        <f>Tabla_Sala[[#This Row],[Propina]]+Tabla_Sala[[#This Row],[Monto Total de la Cuenta]]</f>
        <v>255.66</v>
      </c>
      <c r="R702" t="str">
        <f t="shared" si="13"/>
        <v>Plato_18,  Plato_10,  Plato_6</v>
      </c>
      <c r="S702" s="2" t="s">
        <v>76</v>
      </c>
      <c r="T702" s="2" t="s">
        <v>20</v>
      </c>
      <c r="U702" s="2" t="s">
        <v>69</v>
      </c>
      <c r="V702" s="2" t="s">
        <v>77</v>
      </c>
      <c r="X702" t="str" cm="1">
        <f t="array" ref="X702">_xlfn.CONCAT(_xlfn._xlws.FILTER(Tabla_cocina[Nombre del Plato], Tabla_cocina[Numero de Orden]=Tabla_Sala[[#This Row],[Número de Orden]]), "")</f>
        <v>Plato_18Plato_10Plato_6</v>
      </c>
      <c r="Y702" s="18" t="b">
        <f>IF(Tabla_Sala[[#This Row],[Tiempo de Degustacion]]&gt;0,TRUE,FALSE)</f>
        <v>1</v>
      </c>
    </row>
    <row r="703" spans="1:25" x14ac:dyDescent="0.3">
      <c r="A703" s="2">
        <v>701</v>
      </c>
      <c r="B703" s="2">
        <v>19</v>
      </c>
      <c r="C703" s="2" t="s">
        <v>628</v>
      </c>
      <c r="D703" s="4">
        <v>5</v>
      </c>
      <c r="E703" s="15">
        <f>Tabla_Sala[[#This Row],[Hora de Salida]]</f>
        <v>45023.239583333336</v>
      </c>
      <c r="F703" s="16">
        <v>45023.138888888891</v>
      </c>
      <c r="G703" s="16">
        <v>45023.239583333336</v>
      </c>
      <c r="H703" s="16">
        <f>IF(Tabla_Sala[[#This Row],[Estado de la Mesa]]="Ocupada",(Tabla_Sala[[#This Row],[Hora de Salida]]-Tabla_Sala[[#This Row],[Hora de Llegada]]) + 15/1440, Tabla_Sala[[#This Row],[Hora de Salida]]-Tabla_Sala[[#This Row],[Hora de Llegada]])</f>
        <v>0.10069444444525288</v>
      </c>
      <c r="I703" s="16">
        <f>SUMIFS(Tabla_cocina[minutos preparacion],Tabla_cocina[Numero de Orden],Tabla_Sala[[#This Row],[Número de Orden]])</f>
        <v>6.7361111111111122E-2</v>
      </c>
      <c r="J703" s="16">
        <f>IF(Tabla_Sala[[#This Row],[Tiempo de Permanencia]]-Tabla_Sala[[#This Row],[Tiempo Preparacion]] &gt; 0, Tabla_Sala[[#This Row],[Tiempo de Permanencia]]-Tabla_Sala[[#This Row],[Tiempo Preparacion]], 0)</f>
        <v>3.3333333334141763E-2</v>
      </c>
      <c r="K703" s="2" t="s">
        <v>117</v>
      </c>
      <c r="L703" s="2" t="s">
        <v>40</v>
      </c>
      <c r="M703" s="2" t="s">
        <v>47</v>
      </c>
      <c r="N703" s="5">
        <v>39.83</v>
      </c>
      <c r="O703" s="2" t="s">
        <v>48</v>
      </c>
      <c r="P703" s="7">
        <f>SUMIFS(Tabla_cocina[Ganancia Bruta],Tabla_cocina[Numero de Orden],Tabla_Sala[[#This Row],[Número de Orden]])</f>
        <v>102</v>
      </c>
      <c r="Q703" s="7">
        <f>Tabla_Sala[[#This Row],[Propina]]+Tabla_Sala[[#This Row],[Monto Total de la Cuenta]]</f>
        <v>141.82999999999998</v>
      </c>
      <c r="R703" t="str">
        <f t="shared" si="13"/>
        <v>Plato_11,  Plato_4</v>
      </c>
      <c r="S703" s="2" t="s">
        <v>58</v>
      </c>
      <c r="T703" s="2" t="s">
        <v>14</v>
      </c>
      <c r="U703" s="2" t="s">
        <v>67</v>
      </c>
      <c r="X703" t="str" cm="1">
        <f t="array" ref="X703">_xlfn.CONCAT(_xlfn._xlws.FILTER(Tabla_cocina[Nombre del Plato], Tabla_cocina[Numero de Orden]=Tabla_Sala[[#This Row],[Número de Orden]]), "")</f>
        <v>Plato_11Plato_4</v>
      </c>
      <c r="Y703" s="18" t="b">
        <f>IF(Tabla_Sala[[#This Row],[Tiempo de Degustacion]]&gt;0,TRUE,FALSE)</f>
        <v>1</v>
      </c>
    </row>
    <row r="704" spans="1:25" x14ac:dyDescent="0.3">
      <c r="A704" s="2">
        <v>702</v>
      </c>
      <c r="B704" s="2">
        <v>13</v>
      </c>
      <c r="C704" s="2" t="s">
        <v>629</v>
      </c>
      <c r="D704" s="4">
        <v>2</v>
      </c>
      <c r="E704" s="15">
        <f>Tabla_Sala[[#This Row],[Hora de Salida]]</f>
        <v>45023.21875</v>
      </c>
      <c r="F704" s="16">
        <v>45023.104166666664</v>
      </c>
      <c r="G704" s="16">
        <v>45023.21875</v>
      </c>
      <c r="H704" s="16">
        <f>IF(Tabla_Sala[[#This Row],[Estado de la Mesa]]="Ocupada",(Tabla_Sala[[#This Row],[Hora de Salida]]-Tabla_Sala[[#This Row],[Hora de Llegada]]) + 15/1440, Tabla_Sala[[#This Row],[Hora de Salida]]-Tabla_Sala[[#This Row],[Hora de Llegada]])</f>
        <v>0.11458333333575865</v>
      </c>
      <c r="I704" s="16">
        <f>SUMIFS(Tabla_cocina[minutos preparacion],Tabla_cocina[Numero de Orden],Tabla_Sala[[#This Row],[Número de Orden]])</f>
        <v>0.1076388888888889</v>
      </c>
      <c r="J704" s="16">
        <f>IF(Tabla_Sala[[#This Row],[Tiempo de Permanencia]]-Tabla_Sala[[#This Row],[Tiempo Preparacion]] &gt; 0, Tabla_Sala[[#This Row],[Tiempo de Permanencia]]-Tabla_Sala[[#This Row],[Tiempo Preparacion]], 0)</f>
        <v>6.9444444468697575E-3</v>
      </c>
      <c r="K704" s="2" t="s">
        <v>109</v>
      </c>
      <c r="L704" s="2" t="s">
        <v>54</v>
      </c>
      <c r="M704" s="2" t="s">
        <v>47</v>
      </c>
      <c r="N704" s="5">
        <v>47.07</v>
      </c>
      <c r="O704" s="2" t="s">
        <v>48</v>
      </c>
      <c r="P704" s="7">
        <f>SUMIFS(Tabla_cocina[Ganancia Bruta],Tabla_cocina[Numero de Orden],Tabla_Sala[[#This Row],[Número de Orden]])</f>
        <v>195</v>
      </c>
      <c r="Q704" s="7">
        <f>Tabla_Sala[[#This Row],[Propina]]+Tabla_Sala[[#This Row],[Monto Total de la Cuenta]]</f>
        <v>242.07</v>
      </c>
      <c r="R704" t="str">
        <f t="shared" si="13"/>
        <v>Plato_4,  Plato_13,  Plato_6,  Plato_16</v>
      </c>
      <c r="S704" s="2" t="s">
        <v>49</v>
      </c>
      <c r="T704" s="2" t="s">
        <v>24</v>
      </c>
      <c r="U704" s="2" t="s">
        <v>65</v>
      </c>
      <c r="V704" s="2" t="s">
        <v>77</v>
      </c>
      <c r="W704" s="2" t="s">
        <v>57</v>
      </c>
      <c r="X704" t="str" cm="1">
        <f t="array" ref="X704">_xlfn.CONCAT(_xlfn._xlws.FILTER(Tabla_cocina[Nombre del Plato], Tabla_cocina[Numero de Orden]=Tabla_Sala[[#This Row],[Número de Orden]]), "")</f>
        <v>Plato_4Plato_13Plato_6Plato_16</v>
      </c>
      <c r="Y704" s="18" t="b">
        <f>IF(Tabla_Sala[[#This Row],[Tiempo de Degustacion]]&gt;0,TRUE,FALSE)</f>
        <v>1</v>
      </c>
    </row>
    <row r="705" spans="1:25" x14ac:dyDescent="0.3">
      <c r="A705" s="2">
        <v>703</v>
      </c>
      <c r="B705" s="2">
        <v>9</v>
      </c>
      <c r="C705" s="2" t="s">
        <v>630</v>
      </c>
      <c r="D705" s="4">
        <v>5</v>
      </c>
      <c r="E705" s="15">
        <f>Tabla_Sala[[#This Row],[Hora de Salida]]</f>
        <v>45023.09652777778</v>
      </c>
      <c r="F705" s="16">
        <v>45023.011805555558</v>
      </c>
      <c r="G705" s="16">
        <v>45023.09652777778</v>
      </c>
      <c r="H705" s="16">
        <f>IF(Tabla_Sala[[#This Row],[Estado de la Mesa]]="Ocupada",(Tabla_Sala[[#This Row],[Hora de Salida]]-Tabla_Sala[[#This Row],[Hora de Llegada]]) + 15/1440, Tabla_Sala[[#This Row],[Hora de Salida]]-Tabla_Sala[[#This Row],[Hora de Llegada]])</f>
        <v>9.5138888888565518E-2</v>
      </c>
      <c r="I705" s="16">
        <f>SUMIFS(Tabla_cocina[minutos preparacion],Tabla_cocina[Numero de Orden],Tabla_Sala[[#This Row],[Número de Orden]])</f>
        <v>2.013888888888889E-2</v>
      </c>
      <c r="J705" s="16">
        <f>IF(Tabla_Sala[[#This Row],[Tiempo de Permanencia]]-Tabla_Sala[[#This Row],[Tiempo Preparacion]] &gt; 0, Tabla_Sala[[#This Row],[Tiempo de Permanencia]]-Tabla_Sala[[#This Row],[Tiempo Preparacion]], 0)</f>
        <v>7.4999999999676631E-2</v>
      </c>
      <c r="K705" s="2" t="s">
        <v>111</v>
      </c>
      <c r="L705" s="2" t="s">
        <v>40</v>
      </c>
      <c r="M705" s="2" t="s">
        <v>47</v>
      </c>
      <c r="N705" s="5">
        <v>22.24</v>
      </c>
      <c r="O705" s="2" t="s">
        <v>55</v>
      </c>
      <c r="P705" s="7">
        <f>SUMIFS(Tabla_cocina[Ganancia Bruta],Tabla_cocina[Numero de Orden],Tabla_Sala[[#This Row],[Número de Orden]])</f>
        <v>63</v>
      </c>
      <c r="Q705" s="7">
        <f>Tabla_Sala[[#This Row],[Propina]]+Tabla_Sala[[#This Row],[Monto Total de la Cuenta]]</f>
        <v>85.24</v>
      </c>
      <c r="R705" t="str">
        <f t="shared" si="13"/>
        <v>Plato_13</v>
      </c>
      <c r="S705" s="2" t="s">
        <v>56</v>
      </c>
      <c r="T705" s="2" t="s">
        <v>23</v>
      </c>
      <c r="U705" s="2"/>
      <c r="X705" t="str" cm="1">
        <f t="array" ref="X705">_xlfn.CONCAT(_xlfn._xlws.FILTER(Tabla_cocina[Nombre del Plato], Tabla_cocina[Numero de Orden]=Tabla_Sala[[#This Row],[Número de Orden]]), "")</f>
        <v>Plato_13</v>
      </c>
      <c r="Y705" s="18" t="b">
        <f>IF(Tabla_Sala[[#This Row],[Tiempo de Degustacion]]&gt;0,TRUE,FALSE)</f>
        <v>1</v>
      </c>
    </row>
    <row r="706" spans="1:25" x14ac:dyDescent="0.3">
      <c r="A706" s="2">
        <v>704</v>
      </c>
      <c r="B706" s="2">
        <v>13</v>
      </c>
      <c r="C706" s="2" t="s">
        <v>631</v>
      </c>
      <c r="D706" s="4">
        <v>6</v>
      </c>
      <c r="E706" s="15">
        <f>Tabla_Sala[[#This Row],[Hora de Salida]]</f>
        <v>45023.186805555553</v>
      </c>
      <c r="F706" s="16">
        <v>45023.069444444445</v>
      </c>
      <c r="G706" s="16">
        <v>45023.186805555553</v>
      </c>
      <c r="H706" s="16">
        <f>IF(Tabla_Sala[[#This Row],[Estado de la Mesa]]="Ocupada",(Tabla_Sala[[#This Row],[Hora de Salida]]-Tabla_Sala[[#This Row],[Hora de Llegada]]) + 15/1440, Tabla_Sala[[#This Row],[Hora de Salida]]-Tabla_Sala[[#This Row],[Hora de Llegada]])</f>
        <v>0.11736111110803904</v>
      </c>
      <c r="I706" s="16">
        <f>SUMIFS(Tabla_cocina[minutos preparacion],Tabla_cocina[Numero de Orden],Tabla_Sala[[#This Row],[Número de Orden]])</f>
        <v>2.6388888888888889E-2</v>
      </c>
      <c r="J706" s="16">
        <f>IF(Tabla_Sala[[#This Row],[Tiempo de Permanencia]]-Tabla_Sala[[#This Row],[Tiempo Preparacion]] &gt; 0, Tabla_Sala[[#This Row],[Tiempo de Permanencia]]-Tabla_Sala[[#This Row],[Tiempo Preparacion]], 0)</f>
        <v>9.0972222219150148E-2</v>
      </c>
      <c r="K706" s="2" t="s">
        <v>113</v>
      </c>
      <c r="L706" s="2" t="s">
        <v>54</v>
      </c>
      <c r="M706" s="2" t="s">
        <v>47</v>
      </c>
      <c r="N706" s="5">
        <v>33.29</v>
      </c>
      <c r="O706" s="2" t="s">
        <v>42</v>
      </c>
      <c r="P706" s="7">
        <f>SUMIFS(Tabla_cocina[Ganancia Bruta],Tabla_cocina[Numero de Orden],Tabla_Sala[[#This Row],[Número de Orden]])</f>
        <v>18</v>
      </c>
      <c r="Q706" s="7">
        <f>Tabla_Sala[[#This Row],[Propina]]+Tabla_Sala[[#This Row],[Monto Total de la Cuenta]]</f>
        <v>51.29</v>
      </c>
      <c r="R706" t="str">
        <f t="shared" si="13"/>
        <v>Plato_4</v>
      </c>
      <c r="S706" s="2" t="s">
        <v>58</v>
      </c>
      <c r="T706" s="2" t="s">
        <v>24</v>
      </c>
      <c r="U706" s="2"/>
      <c r="X706" t="str" cm="1">
        <f t="array" ref="X706">_xlfn.CONCAT(_xlfn._xlws.FILTER(Tabla_cocina[Nombre del Plato], Tabla_cocina[Numero de Orden]=Tabla_Sala[[#This Row],[Número de Orden]]), "")</f>
        <v>Plato_4</v>
      </c>
      <c r="Y706" s="18" t="b">
        <f>IF(Tabla_Sala[[#This Row],[Tiempo de Degustacion]]&gt;0,TRUE,FALSE)</f>
        <v>1</v>
      </c>
    </row>
    <row r="707" spans="1:25" x14ac:dyDescent="0.3">
      <c r="A707" s="2">
        <v>705</v>
      </c>
      <c r="B707" s="2">
        <v>12</v>
      </c>
      <c r="C707" s="2" t="s">
        <v>567</v>
      </c>
      <c r="D707" s="4">
        <v>3</v>
      </c>
      <c r="E707" s="15">
        <f>Tabla_Sala[[#This Row],[Hora de Salida]]</f>
        <v>45023.120138888888</v>
      </c>
      <c r="F707" s="16">
        <v>45023.074999999997</v>
      </c>
      <c r="G707" s="16">
        <v>45023.120138888888</v>
      </c>
      <c r="H707" s="16">
        <f>IF(Tabla_Sala[[#This Row],[Estado de la Mesa]]="Ocupada",(Tabla_Sala[[#This Row],[Hora de Salida]]-Tabla_Sala[[#This Row],[Hora de Llegada]]) + 15/1440, Tabla_Sala[[#This Row],[Hora de Salida]]-Tabla_Sala[[#This Row],[Hora de Llegada]])</f>
        <v>4.5138888890505768E-2</v>
      </c>
      <c r="I707" s="16">
        <f>SUMIFS(Tabla_cocina[minutos preparacion],Tabla_cocina[Numero de Orden],Tabla_Sala[[#This Row],[Número de Orden]])</f>
        <v>2.2916666666666669E-2</v>
      </c>
      <c r="J707" s="16">
        <f>IF(Tabla_Sala[[#This Row],[Tiempo de Permanencia]]-Tabla_Sala[[#This Row],[Tiempo Preparacion]] &gt; 0, Tabla_Sala[[#This Row],[Tiempo de Permanencia]]-Tabla_Sala[[#This Row],[Tiempo Preparacion]], 0)</f>
        <v>2.22222222238391E-2</v>
      </c>
      <c r="K707" s="2" t="s">
        <v>113</v>
      </c>
      <c r="L707" s="2" t="s">
        <v>40</v>
      </c>
      <c r="M707" s="2" t="s">
        <v>47</v>
      </c>
      <c r="N707" s="5">
        <v>43.07</v>
      </c>
      <c r="O707" s="2" t="s">
        <v>48</v>
      </c>
      <c r="P707" s="7">
        <f>SUMIFS(Tabla_cocina[Ganancia Bruta],Tabla_cocina[Numero de Orden],Tabla_Sala[[#This Row],[Número de Orden]])</f>
        <v>112</v>
      </c>
      <c r="Q707" s="7">
        <f>Tabla_Sala[[#This Row],[Propina]]+Tabla_Sala[[#This Row],[Monto Total de la Cuenta]]</f>
        <v>155.07</v>
      </c>
      <c r="R707" t="str">
        <f t="shared" ref="R707:R769" si="14">_xlfn.TEXTJOIN(", ",TRUE,T707:W707)</f>
        <v>Plato_3,  Plato_10</v>
      </c>
      <c r="S707" s="2" t="s">
        <v>56</v>
      </c>
      <c r="T707" s="2" t="s">
        <v>21</v>
      </c>
      <c r="U707" s="2" t="s">
        <v>69</v>
      </c>
      <c r="X707" t="str" cm="1">
        <f t="array" ref="X707">_xlfn.CONCAT(_xlfn._xlws.FILTER(Tabla_cocina[Nombre del Plato], Tabla_cocina[Numero de Orden]=Tabla_Sala[[#This Row],[Número de Orden]]), "")</f>
        <v>Plato_3Plato_10</v>
      </c>
      <c r="Y707" s="18" t="b">
        <f>IF(Tabla_Sala[[#This Row],[Tiempo de Degustacion]]&gt;0,TRUE,FALSE)</f>
        <v>1</v>
      </c>
    </row>
    <row r="708" spans="1:25" x14ac:dyDescent="0.3">
      <c r="A708" s="2">
        <v>706</v>
      </c>
      <c r="B708" s="2">
        <v>20</v>
      </c>
      <c r="C708" s="2" t="s">
        <v>632</v>
      </c>
      <c r="D708" s="4">
        <v>6</v>
      </c>
      <c r="E708" s="15">
        <f>Tabla_Sala[[#This Row],[Hora de Salida]]</f>
        <v>45023.20416666667</v>
      </c>
      <c r="F708" s="16">
        <v>45023.051388888889</v>
      </c>
      <c r="G708" s="16">
        <v>45023.20416666667</v>
      </c>
      <c r="H708" s="16">
        <f>IF(Tabla_Sala[[#This Row],[Estado de la Mesa]]="Ocupada",(Tabla_Sala[[#This Row],[Hora de Salida]]-Tabla_Sala[[#This Row],[Hora de Llegada]]) + 15/1440, Tabla_Sala[[#This Row],[Hora de Salida]]-Tabla_Sala[[#This Row],[Hora de Llegada]])</f>
        <v>0.16319444444767819</v>
      </c>
      <c r="I708" s="16">
        <f>SUMIFS(Tabla_cocina[minutos preparacion],Tabla_cocina[Numero de Orden],Tabla_Sala[[#This Row],[Número de Orden]])</f>
        <v>2.2916666666666665E-2</v>
      </c>
      <c r="J708" s="16">
        <f>IF(Tabla_Sala[[#This Row],[Tiempo de Permanencia]]-Tabla_Sala[[#This Row],[Tiempo Preparacion]] &gt; 0, Tabla_Sala[[#This Row],[Tiempo de Permanencia]]-Tabla_Sala[[#This Row],[Tiempo Preparacion]], 0)</f>
        <v>0.14027777778101153</v>
      </c>
      <c r="K708" s="2" t="s">
        <v>111</v>
      </c>
      <c r="L708" s="2" t="s">
        <v>40</v>
      </c>
      <c r="M708" s="2" t="s">
        <v>47</v>
      </c>
      <c r="N708" s="5">
        <v>44.45</v>
      </c>
      <c r="O708" s="2" t="s">
        <v>55</v>
      </c>
      <c r="P708" s="7">
        <f>SUMIFS(Tabla_cocina[Ganancia Bruta],Tabla_cocina[Numero de Orden],Tabla_Sala[[#This Row],[Número de Orden]])</f>
        <v>54</v>
      </c>
      <c r="Q708" s="7">
        <f>Tabla_Sala[[#This Row],[Propina]]+Tabla_Sala[[#This Row],[Monto Total de la Cuenta]]</f>
        <v>98.45</v>
      </c>
      <c r="R708" t="str">
        <f t="shared" si="14"/>
        <v>Plato_4</v>
      </c>
      <c r="S708" s="2" t="s">
        <v>76</v>
      </c>
      <c r="T708" s="2" t="s">
        <v>24</v>
      </c>
      <c r="U708" s="2"/>
      <c r="X708" t="str" cm="1">
        <f t="array" ref="X708">_xlfn.CONCAT(_xlfn._xlws.FILTER(Tabla_cocina[Nombre del Plato], Tabla_cocina[Numero de Orden]=Tabla_Sala[[#This Row],[Número de Orden]]), "")</f>
        <v>Plato_4</v>
      </c>
      <c r="Y708" s="18" t="b">
        <f>IF(Tabla_Sala[[#This Row],[Tiempo de Degustacion]]&gt;0,TRUE,FALSE)</f>
        <v>1</v>
      </c>
    </row>
    <row r="709" spans="1:25" x14ac:dyDescent="0.3">
      <c r="A709" s="2">
        <v>707</v>
      </c>
      <c r="B709" s="2">
        <v>15</v>
      </c>
      <c r="C709" s="2" t="s">
        <v>633</v>
      </c>
      <c r="D709" s="4">
        <v>1</v>
      </c>
      <c r="E709" s="15">
        <f>Tabla_Sala[[#This Row],[Hora de Salida]]</f>
        <v>45023.224305555559</v>
      </c>
      <c r="F709" s="16">
        <v>45023.128472222219</v>
      </c>
      <c r="G709" s="16">
        <v>45023.224305555559</v>
      </c>
      <c r="H709" s="16">
        <f>IF(Tabla_Sala[[#This Row],[Estado de la Mesa]]="Ocupada",(Tabla_Sala[[#This Row],[Hora de Salida]]-Tabla_Sala[[#This Row],[Hora de Llegada]]) + 15/1440, Tabla_Sala[[#This Row],[Hora de Salida]]-Tabla_Sala[[#This Row],[Hora de Llegada]])</f>
        <v>9.5833333340124227E-2</v>
      </c>
      <c r="I709" s="16">
        <f>SUMIFS(Tabla_cocina[minutos preparacion],Tabla_cocina[Numero de Orden],Tabla_Sala[[#This Row],[Número de Orden]])</f>
        <v>9.5138888888888884E-2</v>
      </c>
      <c r="J709" s="16">
        <f>IF(Tabla_Sala[[#This Row],[Tiempo de Permanencia]]-Tabla_Sala[[#This Row],[Tiempo Preparacion]] &gt; 0, Tabla_Sala[[#This Row],[Tiempo de Permanencia]]-Tabla_Sala[[#This Row],[Tiempo Preparacion]], 0)</f>
        <v>6.9444445123534315E-4</v>
      </c>
      <c r="K709" s="2" t="s">
        <v>113</v>
      </c>
      <c r="L709" s="2" t="s">
        <v>44</v>
      </c>
      <c r="M709" s="2" t="s">
        <v>47</v>
      </c>
      <c r="N709" s="5">
        <v>40.39</v>
      </c>
      <c r="O709" s="2" t="s">
        <v>42</v>
      </c>
      <c r="P709" s="7">
        <f>SUMIFS(Tabla_cocina[Ganancia Bruta],Tabla_cocina[Numero de Orden],Tabla_Sala[[#This Row],[Número de Orden]])</f>
        <v>185</v>
      </c>
      <c r="Q709" s="7">
        <f>Tabla_Sala[[#This Row],[Propina]]+Tabla_Sala[[#This Row],[Monto Total de la Cuenta]]</f>
        <v>225.39</v>
      </c>
      <c r="R709" t="str">
        <f t="shared" si="14"/>
        <v>Plato_15,  Plato_13,  Plato_2,  Plato_19</v>
      </c>
      <c r="S709" s="2" t="s">
        <v>61</v>
      </c>
      <c r="T709" s="2" t="s">
        <v>18</v>
      </c>
      <c r="U709" s="2" t="s">
        <v>65</v>
      </c>
      <c r="V709" s="2" t="s">
        <v>79</v>
      </c>
      <c r="W709" s="2" t="s">
        <v>51</v>
      </c>
      <c r="X709" t="str" cm="1">
        <f t="array" ref="X709">_xlfn.CONCAT(_xlfn._xlws.FILTER(Tabla_cocina[Nombre del Plato], Tabla_cocina[Numero de Orden]=Tabla_Sala[[#This Row],[Número de Orden]]), "")</f>
        <v>Plato_15Plato_13Plato_2Plato_19</v>
      </c>
      <c r="Y709" s="18" t="b">
        <f>IF(Tabla_Sala[[#This Row],[Tiempo de Degustacion]]&gt;0,TRUE,FALSE)</f>
        <v>1</v>
      </c>
    </row>
    <row r="710" spans="1:25" x14ac:dyDescent="0.3">
      <c r="A710" s="2">
        <v>708</v>
      </c>
      <c r="B710" s="2">
        <v>5</v>
      </c>
      <c r="C710" s="2" t="s">
        <v>634</v>
      </c>
      <c r="D710" s="4">
        <v>2</v>
      </c>
      <c r="E710" s="15">
        <f>Tabla_Sala[[#This Row],[Hora de Salida]]</f>
        <v>45023.308333333334</v>
      </c>
      <c r="F710" s="16">
        <v>45023.15</v>
      </c>
      <c r="G710" s="16">
        <v>45023.308333333334</v>
      </c>
      <c r="H710" s="16">
        <f>IF(Tabla_Sala[[#This Row],[Estado de la Mesa]]="Ocupada",(Tabla_Sala[[#This Row],[Hora de Salida]]-Tabla_Sala[[#This Row],[Hora de Llegada]]) + 15/1440, Tabla_Sala[[#This Row],[Hora de Salida]]-Tabla_Sala[[#This Row],[Hora de Llegada]])</f>
        <v>0.16874999999951493</v>
      </c>
      <c r="I710" s="16">
        <f>SUMIFS(Tabla_cocina[minutos preparacion],Tabla_cocina[Numero de Orden],Tabla_Sala[[#This Row],[Número de Orden]])</f>
        <v>1.6666666666666666E-2</v>
      </c>
      <c r="J710" s="16">
        <f>IF(Tabla_Sala[[#This Row],[Tiempo de Permanencia]]-Tabla_Sala[[#This Row],[Tiempo Preparacion]] &gt; 0, Tabla_Sala[[#This Row],[Tiempo de Permanencia]]-Tabla_Sala[[#This Row],[Tiempo Preparacion]], 0)</f>
        <v>0.15208333333284826</v>
      </c>
      <c r="K710" s="2" t="s">
        <v>109</v>
      </c>
      <c r="L710" s="2" t="s">
        <v>54</v>
      </c>
      <c r="M710" s="2" t="s">
        <v>47</v>
      </c>
      <c r="N710" s="5">
        <v>41.8</v>
      </c>
      <c r="O710" s="2" t="s">
        <v>55</v>
      </c>
      <c r="P710" s="7">
        <f>SUMIFS(Tabla_cocina[Ganancia Bruta],Tabla_cocina[Numero de Orden],Tabla_Sala[[#This Row],[Número de Orden]])</f>
        <v>54</v>
      </c>
      <c r="Q710" s="7">
        <f>Tabla_Sala[[#This Row],[Propina]]+Tabla_Sala[[#This Row],[Monto Total de la Cuenta]]</f>
        <v>95.8</v>
      </c>
      <c r="R710" t="str">
        <f t="shared" si="14"/>
        <v>Plato_6</v>
      </c>
      <c r="S710" s="2" t="s">
        <v>43</v>
      </c>
      <c r="T710" s="2" t="s">
        <v>10</v>
      </c>
      <c r="U710" s="2"/>
      <c r="X710" t="str" cm="1">
        <f t="array" ref="X710">_xlfn.CONCAT(_xlfn._xlws.FILTER(Tabla_cocina[Nombre del Plato], Tabla_cocina[Numero de Orden]=Tabla_Sala[[#This Row],[Número de Orden]]), "")</f>
        <v>Plato_6</v>
      </c>
      <c r="Y710" s="18" t="b">
        <f>IF(Tabla_Sala[[#This Row],[Tiempo de Degustacion]]&gt;0,TRUE,FALSE)</f>
        <v>1</v>
      </c>
    </row>
    <row r="711" spans="1:25" x14ac:dyDescent="0.3">
      <c r="A711" s="2">
        <v>709</v>
      </c>
      <c r="B711" s="2">
        <v>8</v>
      </c>
      <c r="C711" s="2" t="s">
        <v>570</v>
      </c>
      <c r="D711" s="4">
        <v>4</v>
      </c>
      <c r="E711" s="15">
        <f>Tabla_Sala[[#This Row],[Hora de Salida]]</f>
        <v>45023.152777777781</v>
      </c>
      <c r="F711" s="16">
        <v>45023.079861111109</v>
      </c>
      <c r="G711" s="16">
        <v>45023.152777777781</v>
      </c>
      <c r="H711" s="16">
        <f>IF(Tabla_Sala[[#This Row],[Estado de la Mesa]]="Ocupada",(Tabla_Sala[[#This Row],[Hora de Salida]]-Tabla_Sala[[#This Row],[Hora de Llegada]]) + 15/1440, Tabla_Sala[[#This Row],[Hora de Salida]]-Tabla_Sala[[#This Row],[Hora de Llegada]])</f>
        <v>8.3333333338183976E-2</v>
      </c>
      <c r="I711" s="16">
        <f>SUMIFS(Tabla_cocina[minutos preparacion],Tabla_cocina[Numero de Orden],Tabla_Sala[[#This Row],[Número de Orden]])</f>
        <v>6.8055555555555564E-2</v>
      </c>
      <c r="J711" s="16">
        <f>IF(Tabla_Sala[[#This Row],[Tiempo de Permanencia]]-Tabla_Sala[[#This Row],[Tiempo Preparacion]] &gt; 0, Tabla_Sala[[#This Row],[Tiempo de Permanencia]]-Tabla_Sala[[#This Row],[Tiempo Preparacion]], 0)</f>
        <v>1.5277777782628413E-2</v>
      </c>
      <c r="K711" s="2" t="s">
        <v>113</v>
      </c>
      <c r="L711" s="2" t="s">
        <v>40</v>
      </c>
      <c r="M711" s="2" t="s">
        <v>45</v>
      </c>
      <c r="N711" s="5">
        <v>26.15</v>
      </c>
      <c r="O711" s="2" t="s">
        <v>55</v>
      </c>
      <c r="P711" s="7">
        <f>SUMIFS(Tabla_cocina[Ganancia Bruta],Tabla_cocina[Numero de Orden],Tabla_Sala[[#This Row],[Número de Orden]])</f>
        <v>193</v>
      </c>
      <c r="Q711" s="7">
        <f>Tabla_Sala[[#This Row],[Propina]]+Tabla_Sala[[#This Row],[Monto Total de la Cuenta]]</f>
        <v>219.15</v>
      </c>
      <c r="R711" t="str">
        <f t="shared" si="14"/>
        <v>Plato_13,  Plato_8,  Plato_11,  Plato_1</v>
      </c>
      <c r="S711" s="2" t="s">
        <v>66</v>
      </c>
      <c r="T711" s="2" t="s">
        <v>23</v>
      </c>
      <c r="U711" s="2" t="s">
        <v>62</v>
      </c>
      <c r="V711" s="2" t="s">
        <v>63</v>
      </c>
      <c r="W711" s="2" t="s">
        <v>71</v>
      </c>
      <c r="X711" t="str" cm="1">
        <f t="array" ref="X711">_xlfn.CONCAT(_xlfn._xlws.FILTER(Tabla_cocina[Nombre del Plato], Tabla_cocina[Numero de Orden]=Tabla_Sala[[#This Row],[Número de Orden]]), "")</f>
        <v>Plato_13Plato_8Plato_11Plato_1</v>
      </c>
      <c r="Y711" s="18" t="b">
        <f>IF(Tabla_Sala[[#This Row],[Tiempo de Degustacion]]&gt;0,TRUE,FALSE)</f>
        <v>1</v>
      </c>
    </row>
    <row r="712" spans="1:25" x14ac:dyDescent="0.3">
      <c r="A712" s="2">
        <v>710</v>
      </c>
      <c r="B712" s="2">
        <v>18</v>
      </c>
      <c r="C712" s="2" t="s">
        <v>635</v>
      </c>
      <c r="D712" s="4">
        <v>1</v>
      </c>
      <c r="E712" s="15">
        <f>Tabla_Sala[[#This Row],[Hora de Salida]]</f>
        <v>45023.151388888888</v>
      </c>
      <c r="F712" s="16">
        <v>45023.102777777778</v>
      </c>
      <c r="G712" s="16">
        <v>45023.151388888888</v>
      </c>
      <c r="H712" s="16">
        <f>IF(Tabla_Sala[[#This Row],[Estado de la Mesa]]="Ocupada",(Tabla_Sala[[#This Row],[Hora de Salida]]-Tabla_Sala[[#This Row],[Hora de Llegada]]) + 15/1440, Tabla_Sala[[#This Row],[Hora de Salida]]-Tabla_Sala[[#This Row],[Hora de Llegada]])</f>
        <v>5.9027777776160896E-2</v>
      </c>
      <c r="I712" s="16">
        <f>SUMIFS(Tabla_cocina[minutos preparacion],Tabla_cocina[Numero de Orden],Tabla_Sala[[#This Row],[Número de Orden]])</f>
        <v>9.7222222222222238E-2</v>
      </c>
      <c r="J712" s="16">
        <f>IF(Tabla_Sala[[#This Row],[Tiempo de Permanencia]]-Tabla_Sala[[#This Row],[Tiempo Preparacion]] &gt; 0, Tabla_Sala[[#This Row],[Tiempo de Permanencia]]-Tabla_Sala[[#This Row],[Tiempo Preparacion]], 0)</f>
        <v>0</v>
      </c>
      <c r="K712" s="2" t="s">
        <v>115</v>
      </c>
      <c r="L712" s="2" t="s">
        <v>40</v>
      </c>
      <c r="M712" s="2" t="s">
        <v>47</v>
      </c>
      <c r="N712" s="5">
        <v>28.43</v>
      </c>
      <c r="O712" s="2" t="s">
        <v>55</v>
      </c>
      <c r="P712" s="7">
        <f>SUMIFS(Tabla_cocina[Ganancia Bruta],Tabla_cocina[Numero de Orden],Tabla_Sala[[#This Row],[Número de Orden]])</f>
        <v>138</v>
      </c>
      <c r="Q712" s="7">
        <f>Tabla_Sala[[#This Row],[Propina]]+Tabla_Sala[[#This Row],[Monto Total de la Cuenta]]</f>
        <v>166.43</v>
      </c>
      <c r="R712" t="str">
        <f t="shared" si="14"/>
        <v>Plato_3,  Plato_12,  Plato_4,  Plato_14</v>
      </c>
      <c r="S712" s="2" t="s">
        <v>43</v>
      </c>
      <c r="T712" s="2" t="s">
        <v>21</v>
      </c>
      <c r="U712" s="2" t="s">
        <v>60</v>
      </c>
      <c r="V712" s="2" t="s">
        <v>67</v>
      </c>
      <c r="W712" s="2" t="s">
        <v>64</v>
      </c>
      <c r="X712" t="str" cm="1">
        <f t="array" ref="X712">_xlfn.CONCAT(_xlfn._xlws.FILTER(Tabla_cocina[Nombre del Plato], Tabla_cocina[Numero de Orden]=Tabla_Sala[[#This Row],[Número de Orden]]), "")</f>
        <v>Plato_3Plato_12Plato_4Plato_14</v>
      </c>
      <c r="Y712" s="18" t="b">
        <f>IF(Tabla_Sala[[#This Row],[Tiempo de Degustacion]]&gt;0,TRUE,FALSE)</f>
        <v>0</v>
      </c>
    </row>
    <row r="713" spans="1:25" x14ac:dyDescent="0.3">
      <c r="A713" s="2">
        <v>711</v>
      </c>
      <c r="B713" s="2">
        <v>20</v>
      </c>
      <c r="C713" s="2" t="s">
        <v>144</v>
      </c>
      <c r="D713" s="4">
        <v>6</v>
      </c>
      <c r="E713" s="15">
        <f>Tabla_Sala[[#This Row],[Hora de Salida]]</f>
        <v>45023.220833333333</v>
      </c>
      <c r="F713" s="16">
        <v>45023.07708333333</v>
      </c>
      <c r="G713" s="16">
        <v>45023.220833333333</v>
      </c>
      <c r="H713" s="16">
        <f>IF(Tabla_Sala[[#This Row],[Estado de la Mesa]]="Ocupada",(Tabla_Sala[[#This Row],[Hora de Salida]]-Tabla_Sala[[#This Row],[Hora de Llegada]]) + 15/1440, Tabla_Sala[[#This Row],[Hora de Salida]]-Tabla_Sala[[#This Row],[Hora de Llegada]])</f>
        <v>0.15416666666957704</v>
      </c>
      <c r="I713" s="16">
        <f>SUMIFS(Tabla_cocina[minutos preparacion],Tabla_cocina[Numero de Orden],Tabla_Sala[[#This Row],[Número de Orden]])</f>
        <v>4.0972222222222222E-2</v>
      </c>
      <c r="J713" s="16">
        <f>IF(Tabla_Sala[[#This Row],[Tiempo de Permanencia]]-Tabla_Sala[[#This Row],[Tiempo Preparacion]] &gt; 0, Tabla_Sala[[#This Row],[Tiempo de Permanencia]]-Tabla_Sala[[#This Row],[Tiempo Preparacion]], 0)</f>
        <v>0.11319444444735483</v>
      </c>
      <c r="K713" s="2" t="s">
        <v>111</v>
      </c>
      <c r="L713" s="2" t="s">
        <v>40</v>
      </c>
      <c r="M713" s="2" t="s">
        <v>41</v>
      </c>
      <c r="N713" s="5">
        <v>49.74</v>
      </c>
      <c r="O713" s="2" t="s">
        <v>55</v>
      </c>
      <c r="P713" s="7">
        <f>SUMIFS(Tabla_cocina[Ganancia Bruta],Tabla_cocina[Numero de Orden],Tabla_Sala[[#This Row],[Número de Orden]])</f>
        <v>166</v>
      </c>
      <c r="Q713" s="7">
        <f>Tabla_Sala[[#This Row],[Propina]]+Tabla_Sala[[#This Row],[Monto Total de la Cuenta]]</f>
        <v>215.74</v>
      </c>
      <c r="R713" t="str">
        <f t="shared" si="14"/>
        <v>Plato_18,  Plato_15</v>
      </c>
      <c r="S713" s="2" t="s">
        <v>61</v>
      </c>
      <c r="T713" s="2" t="s">
        <v>20</v>
      </c>
      <c r="U713" s="2" t="s">
        <v>73</v>
      </c>
      <c r="X713" t="str" cm="1">
        <f t="array" ref="X713">_xlfn.CONCAT(_xlfn._xlws.FILTER(Tabla_cocina[Nombre del Plato], Tabla_cocina[Numero de Orden]=Tabla_Sala[[#This Row],[Número de Orden]]), "")</f>
        <v>Plato_18Plato_15</v>
      </c>
      <c r="Y713" s="18" t="b">
        <f>IF(Tabla_Sala[[#This Row],[Tiempo de Degustacion]]&gt;0,TRUE,FALSE)</f>
        <v>1</v>
      </c>
    </row>
    <row r="714" spans="1:25" x14ac:dyDescent="0.3">
      <c r="A714" s="2">
        <v>712</v>
      </c>
      <c r="B714" s="2">
        <v>10</v>
      </c>
      <c r="C714" s="2" t="s">
        <v>636</v>
      </c>
      <c r="D714" s="4">
        <v>5</v>
      </c>
      <c r="E714" s="15">
        <f>Tabla_Sala[[#This Row],[Hora de Salida]]</f>
        <v>45023.102083333331</v>
      </c>
      <c r="F714" s="16">
        <v>45023.004166666666</v>
      </c>
      <c r="G714" s="16">
        <v>45023.102083333331</v>
      </c>
      <c r="H714" s="16">
        <f>IF(Tabla_Sala[[#This Row],[Estado de la Mesa]]="Ocupada",(Tabla_Sala[[#This Row],[Hora de Salida]]-Tabla_Sala[[#This Row],[Hora de Llegada]]) + 15/1440, Tabla_Sala[[#This Row],[Hora de Salida]]-Tabla_Sala[[#This Row],[Hora de Llegada]])</f>
        <v>9.7916666665696539E-2</v>
      </c>
      <c r="I714" s="16">
        <f>SUMIFS(Tabla_cocina[minutos preparacion],Tabla_cocina[Numero de Orden],Tabla_Sala[[#This Row],[Número de Orden]])</f>
        <v>3.4027777777777775E-2</v>
      </c>
      <c r="J714" s="16">
        <f>IF(Tabla_Sala[[#This Row],[Tiempo de Permanencia]]-Tabla_Sala[[#This Row],[Tiempo Preparacion]] &gt; 0, Tabla_Sala[[#This Row],[Tiempo de Permanencia]]-Tabla_Sala[[#This Row],[Tiempo Preparacion]], 0)</f>
        <v>6.3888888887918771E-2</v>
      </c>
      <c r="K714" s="2" t="s">
        <v>113</v>
      </c>
      <c r="L714" s="2" t="s">
        <v>44</v>
      </c>
      <c r="M714" s="2" t="s">
        <v>45</v>
      </c>
      <c r="N714" s="5">
        <v>42.21</v>
      </c>
      <c r="O714" s="2" t="s">
        <v>42</v>
      </c>
      <c r="P714" s="7">
        <f>SUMIFS(Tabla_cocina[Ganancia Bruta],Tabla_cocina[Numero de Orden],Tabla_Sala[[#This Row],[Número de Orden]])</f>
        <v>48</v>
      </c>
      <c r="Q714" s="7">
        <f>Tabla_Sala[[#This Row],[Propina]]+Tabla_Sala[[#This Row],[Monto Total de la Cuenta]]</f>
        <v>90.210000000000008</v>
      </c>
      <c r="R714" t="str">
        <f t="shared" si="14"/>
        <v>Plato_7</v>
      </c>
      <c r="S714" s="2" t="s">
        <v>53</v>
      </c>
      <c r="T714" s="2" t="s">
        <v>5</v>
      </c>
      <c r="U714" s="2"/>
      <c r="X714" t="str" cm="1">
        <f t="array" ref="X714">_xlfn.CONCAT(_xlfn._xlws.FILTER(Tabla_cocina[Nombre del Plato], Tabla_cocina[Numero de Orden]=Tabla_Sala[[#This Row],[Número de Orden]]), "")</f>
        <v>Plato_7</v>
      </c>
      <c r="Y714" s="18" t="b">
        <f>IF(Tabla_Sala[[#This Row],[Tiempo de Degustacion]]&gt;0,TRUE,FALSE)</f>
        <v>1</v>
      </c>
    </row>
    <row r="715" spans="1:25" x14ac:dyDescent="0.3">
      <c r="A715" s="2">
        <v>713</v>
      </c>
      <c r="B715" s="2">
        <v>6</v>
      </c>
      <c r="C715" s="2" t="s">
        <v>637</v>
      </c>
      <c r="D715" s="4">
        <v>4</v>
      </c>
      <c r="E715" s="15">
        <f>Tabla_Sala[[#This Row],[Hora de Salida]]</f>
        <v>45023.119444444441</v>
      </c>
      <c r="F715" s="16">
        <v>45023.010416666664</v>
      </c>
      <c r="G715" s="16">
        <v>45023.119444444441</v>
      </c>
      <c r="H715" s="16">
        <f>IF(Tabla_Sala[[#This Row],[Estado de la Mesa]]="Ocupada",(Tabla_Sala[[#This Row],[Hora de Salida]]-Tabla_Sala[[#This Row],[Hora de Llegada]]) + 15/1440, Tabla_Sala[[#This Row],[Hora de Salida]]-Tabla_Sala[[#This Row],[Hora de Llegada]])</f>
        <v>0.10902777777664596</v>
      </c>
      <c r="I715" s="16">
        <f>SUMIFS(Tabla_cocina[minutos preparacion],Tabla_cocina[Numero de Orden],Tabla_Sala[[#This Row],[Número de Orden]])</f>
        <v>8.6805555555555552E-2</v>
      </c>
      <c r="J715" s="16">
        <f>IF(Tabla_Sala[[#This Row],[Tiempo de Permanencia]]-Tabla_Sala[[#This Row],[Tiempo Preparacion]] &gt; 0, Tabla_Sala[[#This Row],[Tiempo de Permanencia]]-Tabla_Sala[[#This Row],[Tiempo Preparacion]], 0)</f>
        <v>2.222222222109041E-2</v>
      </c>
      <c r="K715" s="2" t="s">
        <v>111</v>
      </c>
      <c r="L715" s="2" t="s">
        <v>54</v>
      </c>
      <c r="M715" s="2" t="s">
        <v>47</v>
      </c>
      <c r="N715" s="5">
        <v>35.11</v>
      </c>
      <c r="O715" s="2" t="s">
        <v>48</v>
      </c>
      <c r="P715" s="7">
        <f>SUMIFS(Tabla_cocina[Ganancia Bruta],Tabla_cocina[Numero de Orden],Tabla_Sala[[#This Row],[Número de Orden]])</f>
        <v>360</v>
      </c>
      <c r="Q715" s="7">
        <f>Tabla_Sala[[#This Row],[Propina]]+Tabla_Sala[[#This Row],[Monto Total de la Cuenta]]</f>
        <v>395.11</v>
      </c>
      <c r="R715" t="str">
        <f t="shared" si="14"/>
        <v>Plato_11,  Plato_9,  Plato_15,  Plato_10</v>
      </c>
      <c r="S715" s="2" t="s">
        <v>61</v>
      </c>
      <c r="T715" s="2" t="s">
        <v>14</v>
      </c>
      <c r="U715" s="2" t="s">
        <v>75</v>
      </c>
      <c r="V715" s="2" t="s">
        <v>73</v>
      </c>
      <c r="W715" s="2" t="s">
        <v>69</v>
      </c>
      <c r="X715" t="str" cm="1">
        <f t="array" ref="X715">_xlfn.CONCAT(_xlfn._xlws.FILTER(Tabla_cocina[Nombre del Plato], Tabla_cocina[Numero de Orden]=Tabla_Sala[[#This Row],[Número de Orden]]), "")</f>
        <v>Plato_11Plato_9Plato_15Plato_10</v>
      </c>
      <c r="Y715" s="18" t="b">
        <f>IF(Tabla_Sala[[#This Row],[Tiempo de Degustacion]]&gt;0,TRUE,FALSE)</f>
        <v>1</v>
      </c>
    </row>
    <row r="716" spans="1:25" x14ac:dyDescent="0.3">
      <c r="A716" s="2">
        <v>714</v>
      </c>
      <c r="B716" s="2">
        <v>19</v>
      </c>
      <c r="C716" s="2" t="s">
        <v>350</v>
      </c>
      <c r="D716" s="4">
        <v>2</v>
      </c>
      <c r="E716" s="15">
        <f>Tabla_Sala[[#This Row],[Hora de Salida]]</f>
        <v>45023.170138888891</v>
      </c>
      <c r="F716" s="16">
        <v>45023.097916666666</v>
      </c>
      <c r="G716" s="16">
        <v>45023.170138888891</v>
      </c>
      <c r="H716" s="16">
        <f>IF(Tabla_Sala[[#This Row],[Estado de la Mesa]]="Ocupada",(Tabla_Sala[[#This Row],[Hora de Salida]]-Tabla_Sala[[#This Row],[Hora de Llegada]]) + 15/1440, Tabla_Sala[[#This Row],[Hora de Salida]]-Tabla_Sala[[#This Row],[Hora de Llegada]])</f>
        <v>7.2222222224809229E-2</v>
      </c>
      <c r="I716" s="16">
        <f>SUMIFS(Tabla_cocina[minutos preparacion],Tabla_cocina[Numero de Orden],Tabla_Sala[[#This Row],[Número de Orden]])</f>
        <v>4.3749999999999997E-2</v>
      </c>
      <c r="J716" s="16">
        <f>IF(Tabla_Sala[[#This Row],[Tiempo de Permanencia]]-Tabla_Sala[[#This Row],[Tiempo Preparacion]] &gt; 0, Tabla_Sala[[#This Row],[Tiempo de Permanencia]]-Tabla_Sala[[#This Row],[Tiempo Preparacion]], 0)</f>
        <v>2.8472222224809232E-2</v>
      </c>
      <c r="K716" s="2" t="s">
        <v>115</v>
      </c>
      <c r="L716" s="2" t="s">
        <v>40</v>
      </c>
      <c r="M716" s="2" t="s">
        <v>47</v>
      </c>
      <c r="N716" s="5">
        <v>10.69</v>
      </c>
      <c r="O716" s="2" t="s">
        <v>48</v>
      </c>
      <c r="P716" s="7">
        <f>SUMIFS(Tabla_cocina[Ganancia Bruta],Tabla_cocina[Numero de Orden],Tabla_Sala[[#This Row],[Número de Orden]])</f>
        <v>225</v>
      </c>
      <c r="Q716" s="7">
        <f>Tabla_Sala[[#This Row],[Propina]]+Tabla_Sala[[#This Row],[Monto Total de la Cuenta]]</f>
        <v>235.69</v>
      </c>
      <c r="R716" t="str">
        <f t="shared" si="14"/>
        <v>Plato_18,  Plato_2,  Plato_11</v>
      </c>
      <c r="S716" s="2" t="s">
        <v>46</v>
      </c>
      <c r="T716" s="2" t="s">
        <v>20</v>
      </c>
      <c r="U716" s="2" t="s">
        <v>79</v>
      </c>
      <c r="V716" s="2" t="s">
        <v>63</v>
      </c>
      <c r="X716" t="str" cm="1">
        <f t="array" ref="X716">_xlfn.CONCAT(_xlfn._xlws.FILTER(Tabla_cocina[Nombre del Plato], Tabla_cocina[Numero de Orden]=Tabla_Sala[[#This Row],[Número de Orden]]), "")</f>
        <v>Plato_18Plato_2Plato_11</v>
      </c>
      <c r="Y716" s="18" t="b">
        <f>IF(Tabla_Sala[[#This Row],[Tiempo de Degustacion]]&gt;0,TRUE,FALSE)</f>
        <v>1</v>
      </c>
    </row>
    <row r="717" spans="1:25" x14ac:dyDescent="0.3">
      <c r="A717" s="2">
        <v>715</v>
      </c>
      <c r="B717" s="2">
        <v>12</v>
      </c>
      <c r="C717" s="2" t="s">
        <v>638</v>
      </c>
      <c r="D717" s="4">
        <v>6</v>
      </c>
      <c r="E717" s="15">
        <f>Tabla_Sala[[#This Row],[Hora de Salida]]</f>
        <v>45023.177083333336</v>
      </c>
      <c r="F717" s="16">
        <v>45023.072916666664</v>
      </c>
      <c r="G717" s="16">
        <v>45023.177083333336</v>
      </c>
      <c r="H717" s="16">
        <f>IF(Tabla_Sala[[#This Row],[Estado de la Mesa]]="Ocupada",(Tabla_Sala[[#This Row],[Hora de Salida]]-Tabla_Sala[[#This Row],[Hora de Llegada]]) + 15/1440, Tabla_Sala[[#This Row],[Hora de Salida]]-Tabla_Sala[[#This Row],[Hora de Llegada]])</f>
        <v>0.11458333333818398</v>
      </c>
      <c r="I717" s="16">
        <f>SUMIFS(Tabla_cocina[minutos preparacion],Tabla_cocina[Numero de Orden],Tabla_Sala[[#This Row],[Número de Orden]])</f>
        <v>9.4444444444444442E-2</v>
      </c>
      <c r="J717" s="16">
        <f>IF(Tabla_Sala[[#This Row],[Tiempo de Permanencia]]-Tabla_Sala[[#This Row],[Tiempo Preparacion]] &gt; 0, Tabla_Sala[[#This Row],[Tiempo de Permanencia]]-Tabla_Sala[[#This Row],[Tiempo Preparacion]], 0)</f>
        <v>2.0138888893739534E-2</v>
      </c>
      <c r="K717" s="2" t="s">
        <v>109</v>
      </c>
      <c r="L717" s="2" t="s">
        <v>40</v>
      </c>
      <c r="M717" s="2" t="s">
        <v>41</v>
      </c>
      <c r="N717" s="5">
        <v>39.909999999999997</v>
      </c>
      <c r="O717" s="2" t="s">
        <v>55</v>
      </c>
      <c r="P717" s="7">
        <f>SUMIFS(Tabla_cocina[Ganancia Bruta],Tabla_cocina[Numero de Orden],Tabla_Sala[[#This Row],[Número de Orden]])</f>
        <v>246</v>
      </c>
      <c r="Q717" s="7">
        <f>Tabla_Sala[[#This Row],[Propina]]+Tabla_Sala[[#This Row],[Monto Total de la Cuenta]]</f>
        <v>285.90999999999997</v>
      </c>
      <c r="R717" t="str">
        <f t="shared" si="14"/>
        <v>Plato_2,  Plato_6,  Plato_1,  Plato_4</v>
      </c>
      <c r="S717" s="2" t="s">
        <v>53</v>
      </c>
      <c r="T717" s="2" t="s">
        <v>7</v>
      </c>
      <c r="U717" s="2" t="s">
        <v>77</v>
      </c>
      <c r="V717" s="2" t="s">
        <v>71</v>
      </c>
      <c r="W717" s="2" t="s">
        <v>67</v>
      </c>
      <c r="X717" t="str" cm="1">
        <f t="array" ref="X717">_xlfn.CONCAT(_xlfn._xlws.FILTER(Tabla_cocina[Nombre del Plato], Tabla_cocina[Numero de Orden]=Tabla_Sala[[#This Row],[Número de Orden]]), "")</f>
        <v>Plato_2Plato_6Plato_1Plato_4</v>
      </c>
      <c r="Y717" s="18" t="b">
        <f>IF(Tabla_Sala[[#This Row],[Tiempo de Degustacion]]&gt;0,TRUE,FALSE)</f>
        <v>1</v>
      </c>
    </row>
    <row r="718" spans="1:25" x14ac:dyDescent="0.3">
      <c r="A718" s="2">
        <v>716</v>
      </c>
      <c r="B718" s="2">
        <v>12</v>
      </c>
      <c r="C718" s="2" t="s">
        <v>419</v>
      </c>
      <c r="D718" s="4">
        <v>4</v>
      </c>
      <c r="E718" s="15">
        <f>Tabla_Sala[[#This Row],[Hora de Salida]]</f>
        <v>45023.197222222225</v>
      </c>
      <c r="F718" s="16">
        <v>45023.074305555558</v>
      </c>
      <c r="G718" s="16">
        <v>45023.197222222225</v>
      </c>
      <c r="H718" s="16">
        <f>IF(Tabla_Sala[[#This Row],[Estado de la Mesa]]="Ocupada",(Tabla_Sala[[#This Row],[Hora de Salida]]-Tabla_Sala[[#This Row],[Hora de Llegada]]) + 15/1440, Tabla_Sala[[#This Row],[Hora de Salida]]-Tabla_Sala[[#This Row],[Hora de Llegada]])</f>
        <v>0.13333333333381839</v>
      </c>
      <c r="I718" s="16">
        <f>SUMIFS(Tabla_cocina[minutos preparacion],Tabla_cocina[Numero de Orden],Tabla_Sala[[#This Row],[Número de Orden]])</f>
        <v>6.25E-2</v>
      </c>
      <c r="J718" s="16">
        <f>IF(Tabla_Sala[[#This Row],[Tiempo de Permanencia]]-Tabla_Sala[[#This Row],[Tiempo Preparacion]] &gt; 0, Tabla_Sala[[#This Row],[Tiempo de Permanencia]]-Tabla_Sala[[#This Row],[Tiempo Preparacion]], 0)</f>
        <v>7.0833333333818388E-2</v>
      </c>
      <c r="K718" s="2" t="s">
        <v>113</v>
      </c>
      <c r="L718" s="2" t="s">
        <v>54</v>
      </c>
      <c r="M718" s="2" t="s">
        <v>47</v>
      </c>
      <c r="N718" s="5">
        <v>44.73</v>
      </c>
      <c r="O718" s="2" t="s">
        <v>55</v>
      </c>
      <c r="P718" s="7">
        <f>SUMIFS(Tabla_cocina[Ganancia Bruta],Tabla_cocina[Numero de Orden],Tabla_Sala[[#This Row],[Número de Orden]])</f>
        <v>231</v>
      </c>
      <c r="Q718" s="7">
        <f>Tabla_Sala[[#This Row],[Propina]]+Tabla_Sala[[#This Row],[Monto Total de la Cuenta]]</f>
        <v>275.73</v>
      </c>
      <c r="R718" t="str">
        <f t="shared" si="14"/>
        <v>Plato_13,  Plato_1,  Plato_17</v>
      </c>
      <c r="S718" s="2" t="s">
        <v>49</v>
      </c>
      <c r="T718" s="2" t="s">
        <v>23</v>
      </c>
      <c r="U718" s="2" t="s">
        <v>71</v>
      </c>
      <c r="V718" s="2" t="s">
        <v>50</v>
      </c>
      <c r="X718" t="str" cm="1">
        <f t="array" ref="X718">_xlfn.CONCAT(_xlfn._xlws.FILTER(Tabla_cocina[Nombre del Plato], Tabla_cocina[Numero de Orden]=Tabla_Sala[[#This Row],[Número de Orden]]), "")</f>
        <v>Plato_13Plato_1Plato_17</v>
      </c>
      <c r="Y718" s="18" t="b">
        <f>IF(Tabla_Sala[[#This Row],[Tiempo de Degustacion]]&gt;0,TRUE,FALSE)</f>
        <v>1</v>
      </c>
    </row>
    <row r="719" spans="1:25" x14ac:dyDescent="0.3">
      <c r="A719" s="2">
        <v>717</v>
      </c>
      <c r="B719" s="2">
        <v>8</v>
      </c>
      <c r="C719" s="2" t="s">
        <v>546</v>
      </c>
      <c r="D719" s="4">
        <v>5</v>
      </c>
      <c r="E719" s="15">
        <f>Tabla_Sala[[#This Row],[Hora de Salida]]</f>
        <v>45023.252083333333</v>
      </c>
      <c r="F719" s="16">
        <v>45023.163888888892</v>
      </c>
      <c r="G719" s="16">
        <v>45023.252083333333</v>
      </c>
      <c r="H719" s="16">
        <f>IF(Tabla_Sala[[#This Row],[Estado de la Mesa]]="Ocupada",(Tabla_Sala[[#This Row],[Hora de Salida]]-Tabla_Sala[[#This Row],[Hora de Llegada]]) + 15/1440, Tabla_Sala[[#This Row],[Hora de Salida]]-Tabla_Sala[[#This Row],[Hora de Llegada]])</f>
        <v>8.819444444088731E-2</v>
      </c>
      <c r="I719" s="16">
        <f>SUMIFS(Tabla_cocina[minutos preparacion],Tabla_cocina[Numero de Orden],Tabla_Sala[[#This Row],[Número de Orden]])</f>
        <v>0.05</v>
      </c>
      <c r="J719" s="16">
        <f>IF(Tabla_Sala[[#This Row],[Tiempo de Permanencia]]-Tabla_Sala[[#This Row],[Tiempo Preparacion]] &gt; 0, Tabla_Sala[[#This Row],[Tiempo de Permanencia]]-Tabla_Sala[[#This Row],[Tiempo Preparacion]], 0)</f>
        <v>3.8194444440887307E-2</v>
      </c>
      <c r="K719" s="2" t="s">
        <v>111</v>
      </c>
      <c r="L719" s="2" t="s">
        <v>40</v>
      </c>
      <c r="M719" s="2" t="s">
        <v>47</v>
      </c>
      <c r="N719" s="5">
        <v>23.67</v>
      </c>
      <c r="O719" s="2" t="s">
        <v>48</v>
      </c>
      <c r="P719" s="7">
        <f>SUMIFS(Tabla_cocina[Ganancia Bruta],Tabla_cocina[Numero de Orden],Tabla_Sala[[#This Row],[Número de Orden]])</f>
        <v>155</v>
      </c>
      <c r="Q719" s="7">
        <f>Tabla_Sala[[#This Row],[Propina]]+Tabla_Sala[[#This Row],[Monto Total de la Cuenta]]</f>
        <v>178.67000000000002</v>
      </c>
      <c r="R719" t="str">
        <f t="shared" si="14"/>
        <v>Plato_5,  Plato_2,  Plato_6</v>
      </c>
      <c r="S719" s="2" t="s">
        <v>58</v>
      </c>
      <c r="T719" s="2" t="s">
        <v>19</v>
      </c>
      <c r="U719" s="2" t="s">
        <v>79</v>
      </c>
      <c r="V719" s="2" t="s">
        <v>77</v>
      </c>
      <c r="X719" t="str" cm="1">
        <f t="array" ref="X719">_xlfn.CONCAT(_xlfn._xlws.FILTER(Tabla_cocina[Nombre del Plato], Tabla_cocina[Numero de Orden]=Tabla_Sala[[#This Row],[Número de Orden]]), "")</f>
        <v>Plato_5Plato_2Plato_6</v>
      </c>
      <c r="Y719" s="18" t="b">
        <f>IF(Tabla_Sala[[#This Row],[Tiempo de Degustacion]]&gt;0,TRUE,FALSE)</f>
        <v>1</v>
      </c>
    </row>
    <row r="720" spans="1:25" x14ac:dyDescent="0.3">
      <c r="A720" s="2">
        <v>718</v>
      </c>
      <c r="B720" s="2">
        <v>7</v>
      </c>
      <c r="C720" s="2" t="s">
        <v>397</v>
      </c>
      <c r="D720" s="4">
        <v>6</v>
      </c>
      <c r="E720" s="15">
        <f>Tabla_Sala[[#This Row],[Hora de Salida]]</f>
        <v>45023.29583333333</v>
      </c>
      <c r="F720" s="16">
        <v>45023.137499999997</v>
      </c>
      <c r="G720" s="16">
        <v>45023.29583333333</v>
      </c>
      <c r="H720" s="16">
        <f>IF(Tabla_Sala[[#This Row],[Estado de la Mesa]]="Ocupada",(Tabla_Sala[[#This Row],[Hora de Salida]]-Tabla_Sala[[#This Row],[Hora de Llegada]]) + 15/1440, Tabla_Sala[[#This Row],[Hora de Salida]]-Tabla_Sala[[#This Row],[Hora de Llegada]])</f>
        <v>0.15833333333284827</v>
      </c>
      <c r="I720" s="16">
        <f>SUMIFS(Tabla_cocina[minutos preparacion],Tabla_cocina[Numero de Orden],Tabla_Sala[[#This Row],[Número de Orden]])</f>
        <v>4.027777777777778E-2</v>
      </c>
      <c r="J720" s="16">
        <f>IF(Tabla_Sala[[#This Row],[Tiempo de Permanencia]]-Tabla_Sala[[#This Row],[Tiempo Preparacion]] &gt; 0, Tabla_Sala[[#This Row],[Tiempo de Permanencia]]-Tabla_Sala[[#This Row],[Tiempo Preparacion]], 0)</f>
        <v>0.1180555555550705</v>
      </c>
      <c r="K720" s="2" t="s">
        <v>113</v>
      </c>
      <c r="L720" s="2" t="s">
        <v>44</v>
      </c>
      <c r="M720" s="2" t="s">
        <v>47</v>
      </c>
      <c r="N720" s="5">
        <v>37.21</v>
      </c>
      <c r="O720" s="2" t="s">
        <v>48</v>
      </c>
      <c r="P720" s="7">
        <f>SUMIFS(Tabla_cocina[Ganancia Bruta],Tabla_cocina[Numero de Orden],Tabla_Sala[[#This Row],[Número de Orden]])</f>
        <v>20</v>
      </c>
      <c r="Q720" s="7">
        <f>Tabla_Sala[[#This Row],[Propina]]+Tabla_Sala[[#This Row],[Monto Total de la Cuenta]]</f>
        <v>57.21</v>
      </c>
      <c r="R720" t="str">
        <f t="shared" si="14"/>
        <v>Plato_3</v>
      </c>
      <c r="S720" s="2" t="s">
        <v>56</v>
      </c>
      <c r="T720" s="2" t="s">
        <v>21</v>
      </c>
      <c r="U720" s="2"/>
      <c r="X720" t="str" cm="1">
        <f t="array" ref="X720">_xlfn.CONCAT(_xlfn._xlws.FILTER(Tabla_cocina[Nombre del Plato], Tabla_cocina[Numero de Orden]=Tabla_Sala[[#This Row],[Número de Orden]]), "")</f>
        <v>Plato_3</v>
      </c>
      <c r="Y720" s="18" t="b">
        <f>IF(Tabla_Sala[[#This Row],[Tiempo de Degustacion]]&gt;0,TRUE,FALSE)</f>
        <v>1</v>
      </c>
    </row>
    <row r="721" spans="1:25" x14ac:dyDescent="0.3">
      <c r="A721" s="2">
        <v>719</v>
      </c>
      <c r="B721" s="2">
        <v>16</v>
      </c>
      <c r="C721" s="2" t="s">
        <v>639</v>
      </c>
      <c r="D721" s="4">
        <v>3</v>
      </c>
      <c r="E721" s="15">
        <f>Tabla_Sala[[#This Row],[Hora de Salida]]</f>
        <v>45023.117361111108</v>
      </c>
      <c r="F721" s="16">
        <v>45023.054166666669</v>
      </c>
      <c r="G721" s="16">
        <v>45023.117361111108</v>
      </c>
      <c r="H721" s="16">
        <f>IF(Tabla_Sala[[#This Row],[Estado de la Mesa]]="Ocupada",(Tabla_Sala[[#This Row],[Hora de Salida]]-Tabla_Sala[[#This Row],[Hora de Llegada]]) + 15/1440, Tabla_Sala[[#This Row],[Hora de Salida]]-Tabla_Sala[[#This Row],[Hora de Llegada]])</f>
        <v>6.3194444439432118E-2</v>
      </c>
      <c r="I721" s="16">
        <f>SUMIFS(Tabla_cocina[minutos preparacion],Tabla_cocina[Numero de Orden],Tabla_Sala[[#This Row],[Número de Orden]])</f>
        <v>4.8611111111111105E-2</v>
      </c>
      <c r="J721" s="16">
        <f>IF(Tabla_Sala[[#This Row],[Tiempo de Permanencia]]-Tabla_Sala[[#This Row],[Tiempo Preparacion]] &gt; 0, Tabla_Sala[[#This Row],[Tiempo de Permanencia]]-Tabla_Sala[[#This Row],[Tiempo Preparacion]], 0)</f>
        <v>1.4583333328321013E-2</v>
      </c>
      <c r="K721" s="2" t="s">
        <v>111</v>
      </c>
      <c r="L721" s="2" t="s">
        <v>40</v>
      </c>
      <c r="M721" s="2" t="s">
        <v>41</v>
      </c>
      <c r="N721" s="5">
        <v>17.23</v>
      </c>
      <c r="O721" s="2" t="s">
        <v>48</v>
      </c>
      <c r="P721" s="7">
        <f>SUMIFS(Tabla_cocina[Ganancia Bruta],Tabla_cocina[Numero de Orden],Tabla_Sala[[#This Row],[Número de Orden]])</f>
        <v>107</v>
      </c>
      <c r="Q721" s="7">
        <f>Tabla_Sala[[#This Row],[Propina]]+Tabla_Sala[[#This Row],[Monto Total de la Cuenta]]</f>
        <v>124.23</v>
      </c>
      <c r="R721" t="str">
        <f t="shared" si="14"/>
        <v>Plato_20,  Plato_12,  Plato_9</v>
      </c>
      <c r="S721" s="2" t="s">
        <v>46</v>
      </c>
      <c r="T721" s="2" t="s">
        <v>11</v>
      </c>
      <c r="U721" s="2" t="s">
        <v>60</v>
      </c>
      <c r="V721" s="2" t="s">
        <v>75</v>
      </c>
      <c r="X721" t="str" cm="1">
        <f t="array" ref="X721">_xlfn.CONCAT(_xlfn._xlws.FILTER(Tabla_cocina[Nombre del Plato], Tabla_cocina[Numero de Orden]=Tabla_Sala[[#This Row],[Número de Orden]]), "")</f>
        <v>Plato_20Plato_12Plato_9</v>
      </c>
      <c r="Y721" s="18" t="b">
        <f>IF(Tabla_Sala[[#This Row],[Tiempo de Degustacion]]&gt;0,TRUE,FALSE)</f>
        <v>1</v>
      </c>
    </row>
    <row r="722" spans="1:25" x14ac:dyDescent="0.3">
      <c r="A722" s="2">
        <v>720</v>
      </c>
      <c r="B722" s="2">
        <v>4</v>
      </c>
      <c r="C722" s="2" t="s">
        <v>640</v>
      </c>
      <c r="D722" s="4">
        <v>5</v>
      </c>
      <c r="E722" s="15">
        <f>Tabla_Sala[[#This Row],[Hora de Salida]]</f>
        <v>45023.240277777775</v>
      </c>
      <c r="F722" s="16">
        <v>45023.092361111114</v>
      </c>
      <c r="G722" s="16">
        <v>45023.240277777775</v>
      </c>
      <c r="H722" s="16">
        <f>IF(Tabla_Sala[[#This Row],[Estado de la Mesa]]="Ocupada",(Tabla_Sala[[#This Row],[Hora de Salida]]-Tabla_Sala[[#This Row],[Hora de Llegada]]) + 15/1440, Tabla_Sala[[#This Row],[Hora de Salida]]-Tabla_Sala[[#This Row],[Hora de Llegada]])</f>
        <v>0.14791666666133096</v>
      </c>
      <c r="I722" s="16">
        <f>SUMIFS(Tabla_cocina[minutos preparacion],Tabla_cocina[Numero de Orden],Tabla_Sala[[#This Row],[Número de Orden]])</f>
        <v>9.2361111111111116E-2</v>
      </c>
      <c r="J722" s="16">
        <f>IF(Tabla_Sala[[#This Row],[Tiempo de Permanencia]]-Tabla_Sala[[#This Row],[Tiempo Preparacion]] &gt; 0, Tabla_Sala[[#This Row],[Tiempo de Permanencia]]-Tabla_Sala[[#This Row],[Tiempo Preparacion]], 0)</f>
        <v>5.5555555550219848E-2</v>
      </c>
      <c r="K722" s="2" t="s">
        <v>109</v>
      </c>
      <c r="L722" s="2" t="s">
        <v>40</v>
      </c>
      <c r="M722" s="2" t="s">
        <v>47</v>
      </c>
      <c r="N722" s="5">
        <v>40.28</v>
      </c>
      <c r="O722" s="2" t="s">
        <v>42</v>
      </c>
      <c r="P722" s="7">
        <f>SUMIFS(Tabla_cocina[Ganancia Bruta],Tabla_cocina[Numero de Orden],Tabla_Sala[[#This Row],[Número de Orden]])</f>
        <v>168</v>
      </c>
      <c r="Q722" s="7">
        <f>Tabla_Sala[[#This Row],[Propina]]+Tabla_Sala[[#This Row],[Monto Total de la Cuenta]]</f>
        <v>208.28</v>
      </c>
      <c r="R722" t="str">
        <f t="shared" si="14"/>
        <v>Plato_11,  Plato_9,  Plato_7</v>
      </c>
      <c r="S722" s="2" t="s">
        <v>52</v>
      </c>
      <c r="T722" s="2" t="s">
        <v>14</v>
      </c>
      <c r="U722" s="2" t="s">
        <v>75</v>
      </c>
      <c r="V722" s="2" t="s">
        <v>59</v>
      </c>
      <c r="X722" t="str" cm="1">
        <f t="array" ref="X722">_xlfn.CONCAT(_xlfn._xlws.FILTER(Tabla_cocina[Nombre del Plato], Tabla_cocina[Numero de Orden]=Tabla_Sala[[#This Row],[Número de Orden]]), "")</f>
        <v>Plato_11Plato_9Plato_7</v>
      </c>
      <c r="Y722" s="18" t="b">
        <f>IF(Tabla_Sala[[#This Row],[Tiempo de Degustacion]]&gt;0,TRUE,FALSE)</f>
        <v>1</v>
      </c>
    </row>
    <row r="723" spans="1:25" x14ac:dyDescent="0.3">
      <c r="A723" s="2">
        <v>721</v>
      </c>
      <c r="B723" s="2">
        <v>6</v>
      </c>
      <c r="C723" s="2" t="s">
        <v>196</v>
      </c>
      <c r="D723" s="4">
        <v>2</v>
      </c>
      <c r="E723" s="15">
        <f>Tabla_Sala[[#This Row],[Hora de Salida]]</f>
        <v>45023.292361111111</v>
      </c>
      <c r="F723" s="16">
        <v>45023.161805555559</v>
      </c>
      <c r="G723" s="16">
        <v>45023.292361111111</v>
      </c>
      <c r="H723" s="16">
        <f>IF(Tabla_Sala[[#This Row],[Estado de la Mesa]]="Ocupada",(Tabla_Sala[[#This Row],[Hora de Salida]]-Tabla_Sala[[#This Row],[Hora de Llegada]]) + 15/1440, Tabla_Sala[[#This Row],[Hora de Salida]]-Tabla_Sala[[#This Row],[Hora de Llegada]])</f>
        <v>0.13055555555183673</v>
      </c>
      <c r="I723" s="16">
        <f>SUMIFS(Tabla_cocina[minutos preparacion],Tabla_cocina[Numero de Orden],Tabla_Sala[[#This Row],[Número de Orden]])</f>
        <v>9.2361111111111116E-2</v>
      </c>
      <c r="J723" s="16">
        <f>IF(Tabla_Sala[[#This Row],[Tiempo de Permanencia]]-Tabla_Sala[[#This Row],[Tiempo Preparacion]] &gt; 0, Tabla_Sala[[#This Row],[Tiempo de Permanencia]]-Tabla_Sala[[#This Row],[Tiempo Preparacion]], 0)</f>
        <v>3.8194444440725617E-2</v>
      </c>
      <c r="K723" s="2" t="s">
        <v>113</v>
      </c>
      <c r="L723" s="2" t="s">
        <v>44</v>
      </c>
      <c r="M723" s="2" t="s">
        <v>47</v>
      </c>
      <c r="N723" s="5">
        <v>47.13</v>
      </c>
      <c r="O723" s="2" t="s">
        <v>48</v>
      </c>
      <c r="P723" s="7">
        <f>SUMIFS(Tabla_cocina[Ganancia Bruta],Tabla_cocina[Numero de Orden],Tabla_Sala[[#This Row],[Número de Orden]])</f>
        <v>218</v>
      </c>
      <c r="Q723" s="7">
        <f>Tabla_Sala[[#This Row],[Propina]]+Tabla_Sala[[#This Row],[Monto Total de la Cuenta]]</f>
        <v>265.13</v>
      </c>
      <c r="R723" t="str">
        <f t="shared" si="14"/>
        <v>Plato_9,  Plato_19,  Plato_7,  Plato_6</v>
      </c>
      <c r="S723" s="2" t="s">
        <v>52</v>
      </c>
      <c r="T723" s="2" t="s">
        <v>13</v>
      </c>
      <c r="U723" s="2" t="s">
        <v>51</v>
      </c>
      <c r="V723" s="2" t="s">
        <v>59</v>
      </c>
      <c r="W723" s="2" t="s">
        <v>77</v>
      </c>
      <c r="X723" t="str" cm="1">
        <f t="array" ref="X723">_xlfn.CONCAT(_xlfn._xlws.FILTER(Tabla_cocina[Nombre del Plato], Tabla_cocina[Numero de Orden]=Tabla_Sala[[#This Row],[Número de Orden]]), "")</f>
        <v>Plato_9Plato_19Plato_7Plato_6</v>
      </c>
      <c r="Y723" s="18" t="b">
        <f>IF(Tabla_Sala[[#This Row],[Tiempo de Degustacion]]&gt;0,TRUE,FALSE)</f>
        <v>1</v>
      </c>
    </row>
    <row r="724" spans="1:25" x14ac:dyDescent="0.3">
      <c r="A724" s="2">
        <v>722</v>
      </c>
      <c r="B724" s="2">
        <v>13</v>
      </c>
      <c r="C724" s="2" t="s">
        <v>641</v>
      </c>
      <c r="D724" s="4">
        <v>5</v>
      </c>
      <c r="E724" s="15">
        <f>Tabla_Sala[[#This Row],[Hora de Salida]]</f>
        <v>45023.172222222223</v>
      </c>
      <c r="F724" s="16">
        <v>45023.118750000001</v>
      </c>
      <c r="G724" s="16">
        <v>45023.172222222223</v>
      </c>
      <c r="H724" s="16">
        <f>IF(Tabla_Sala[[#This Row],[Estado de la Mesa]]="Ocupada",(Tabla_Sala[[#This Row],[Hora de Salida]]-Tabla_Sala[[#This Row],[Hora de Llegada]]) + 15/1440, Tabla_Sala[[#This Row],[Hora de Salida]]-Tabla_Sala[[#This Row],[Hora de Llegada]])</f>
        <v>5.3472222221898846E-2</v>
      </c>
      <c r="I724" s="16">
        <f>SUMIFS(Tabla_cocina[minutos preparacion],Tabla_cocina[Numero de Orden],Tabla_Sala[[#This Row],[Número de Orden]])</f>
        <v>4.0972222222222222E-2</v>
      </c>
      <c r="J724" s="16">
        <f>IF(Tabla_Sala[[#This Row],[Tiempo de Permanencia]]-Tabla_Sala[[#This Row],[Tiempo Preparacion]] &gt; 0, Tabla_Sala[[#This Row],[Tiempo de Permanencia]]-Tabla_Sala[[#This Row],[Tiempo Preparacion]], 0)</f>
        <v>1.2499999999676624E-2</v>
      </c>
      <c r="K724" s="2" t="s">
        <v>113</v>
      </c>
      <c r="L724" s="2" t="s">
        <v>40</v>
      </c>
      <c r="M724" s="2" t="s">
        <v>47</v>
      </c>
      <c r="N724" s="5">
        <v>20.62</v>
      </c>
      <c r="O724" s="2" t="s">
        <v>48</v>
      </c>
      <c r="P724" s="7">
        <f>SUMIFS(Tabla_cocina[Ganancia Bruta],Tabla_cocina[Numero de Orden],Tabla_Sala[[#This Row],[Número de Orden]])</f>
        <v>85</v>
      </c>
      <c r="Q724" s="7">
        <f>Tabla_Sala[[#This Row],[Propina]]+Tabla_Sala[[#This Row],[Monto Total de la Cuenta]]</f>
        <v>105.62</v>
      </c>
      <c r="R724" t="str">
        <f t="shared" si="14"/>
        <v>Plato_13,  Plato_5</v>
      </c>
      <c r="S724" s="2" t="s">
        <v>66</v>
      </c>
      <c r="T724" s="2" t="s">
        <v>23</v>
      </c>
      <c r="U724" s="2" t="s">
        <v>78</v>
      </c>
      <c r="X724" t="str" cm="1">
        <f t="array" ref="X724">_xlfn.CONCAT(_xlfn._xlws.FILTER(Tabla_cocina[Nombre del Plato], Tabla_cocina[Numero de Orden]=Tabla_Sala[[#This Row],[Número de Orden]]), "")</f>
        <v>Plato_13Plato_5</v>
      </c>
      <c r="Y724" s="18" t="b">
        <f>IF(Tabla_Sala[[#This Row],[Tiempo de Degustacion]]&gt;0,TRUE,FALSE)</f>
        <v>1</v>
      </c>
    </row>
    <row r="725" spans="1:25" x14ac:dyDescent="0.3">
      <c r="A725" s="2">
        <v>723</v>
      </c>
      <c r="B725" s="2">
        <v>12</v>
      </c>
      <c r="C725" s="2" t="s">
        <v>215</v>
      </c>
      <c r="D725" s="4">
        <v>2</v>
      </c>
      <c r="E725" s="15">
        <f>Tabla_Sala[[#This Row],[Hora de Salida]]</f>
        <v>45023.200694444444</v>
      </c>
      <c r="F725" s="16">
        <v>45023.065972222219</v>
      </c>
      <c r="G725" s="16">
        <v>45023.200694444444</v>
      </c>
      <c r="H725" s="16">
        <f>IF(Tabla_Sala[[#This Row],[Estado de la Mesa]]="Ocupada",(Tabla_Sala[[#This Row],[Hora de Salida]]-Tabla_Sala[[#This Row],[Hora de Llegada]]) + 15/1440, Tabla_Sala[[#This Row],[Hora de Salida]]-Tabla_Sala[[#This Row],[Hora de Llegada]])</f>
        <v>0.13472222222480923</v>
      </c>
      <c r="I725" s="16">
        <f>SUMIFS(Tabla_cocina[minutos preparacion],Tabla_cocina[Numero de Orden],Tabla_Sala[[#This Row],[Número de Orden]])</f>
        <v>2.1527777777777778E-2</v>
      </c>
      <c r="J725" s="16">
        <f>IF(Tabla_Sala[[#This Row],[Tiempo de Permanencia]]-Tabla_Sala[[#This Row],[Tiempo Preparacion]] &gt; 0, Tabla_Sala[[#This Row],[Tiempo de Permanencia]]-Tabla_Sala[[#This Row],[Tiempo Preparacion]], 0)</f>
        <v>0.11319444444703144</v>
      </c>
      <c r="K725" s="2" t="s">
        <v>117</v>
      </c>
      <c r="L725" s="2" t="s">
        <v>44</v>
      </c>
      <c r="M725" s="2" t="s">
        <v>45</v>
      </c>
      <c r="N725" s="5">
        <v>27.79</v>
      </c>
      <c r="O725" s="2" t="s">
        <v>48</v>
      </c>
      <c r="P725" s="7">
        <f>SUMIFS(Tabla_cocina[Ganancia Bruta],Tabla_cocina[Numero de Orden],Tabla_Sala[[#This Row],[Número de Orden]])</f>
        <v>126</v>
      </c>
      <c r="Q725" s="7">
        <f>Tabla_Sala[[#This Row],[Propina]]+Tabla_Sala[[#This Row],[Monto Total de la Cuenta]]</f>
        <v>153.79</v>
      </c>
      <c r="R725" t="str">
        <f t="shared" si="14"/>
        <v>Plato_16,  Plato_8</v>
      </c>
      <c r="S725" s="2" t="s">
        <v>70</v>
      </c>
      <c r="T725" s="2" t="s">
        <v>15</v>
      </c>
      <c r="U725" s="2" t="s">
        <v>62</v>
      </c>
      <c r="X725" t="str" cm="1">
        <f t="array" ref="X725">_xlfn.CONCAT(_xlfn._xlws.FILTER(Tabla_cocina[Nombre del Plato], Tabla_cocina[Numero de Orden]=Tabla_Sala[[#This Row],[Número de Orden]]), "")</f>
        <v>Plato_16Plato_8</v>
      </c>
      <c r="Y725" s="18" t="b">
        <f>IF(Tabla_Sala[[#This Row],[Tiempo de Degustacion]]&gt;0,TRUE,FALSE)</f>
        <v>1</v>
      </c>
    </row>
    <row r="726" spans="1:25" x14ac:dyDescent="0.3">
      <c r="A726" s="2">
        <v>724</v>
      </c>
      <c r="B726" s="2">
        <v>8</v>
      </c>
      <c r="C726" s="2" t="s">
        <v>160</v>
      </c>
      <c r="D726" s="4">
        <v>6</v>
      </c>
      <c r="E726" s="15">
        <f>Tabla_Sala[[#This Row],[Hora de Salida]]</f>
        <v>45023.177083333336</v>
      </c>
      <c r="F726" s="16">
        <v>45023.12222222222</v>
      </c>
      <c r="G726" s="16">
        <v>45023.177083333336</v>
      </c>
      <c r="H726" s="16">
        <f>IF(Tabla_Sala[[#This Row],[Estado de la Mesa]]="Ocupada",(Tabla_Sala[[#This Row],[Hora de Salida]]-Tabla_Sala[[#This Row],[Hora de Llegada]]) + 15/1440, Tabla_Sala[[#This Row],[Hora de Salida]]-Tabla_Sala[[#This Row],[Hora de Llegada]])</f>
        <v>5.4861111115314998E-2</v>
      </c>
      <c r="I726" s="16">
        <f>SUMIFS(Tabla_cocina[minutos preparacion],Tabla_cocina[Numero de Orden],Tabla_Sala[[#This Row],[Número de Orden]])</f>
        <v>3.888888888888889E-2</v>
      </c>
      <c r="J726" s="16">
        <f>IF(Tabla_Sala[[#This Row],[Tiempo de Permanencia]]-Tabla_Sala[[#This Row],[Tiempo Preparacion]] &gt; 0, Tabla_Sala[[#This Row],[Tiempo de Permanencia]]-Tabla_Sala[[#This Row],[Tiempo Preparacion]], 0)</f>
        <v>1.5972222226426108E-2</v>
      </c>
      <c r="K726" s="2" t="s">
        <v>115</v>
      </c>
      <c r="L726" s="2" t="s">
        <v>54</v>
      </c>
      <c r="M726" s="2" t="s">
        <v>45</v>
      </c>
      <c r="N726" s="5">
        <v>14.12</v>
      </c>
      <c r="O726" s="2" t="s">
        <v>48</v>
      </c>
      <c r="P726" s="7">
        <f>SUMIFS(Tabla_cocina[Ganancia Bruta],Tabla_cocina[Numero de Orden],Tabla_Sala[[#This Row],[Número de Orden]])</f>
        <v>66</v>
      </c>
      <c r="Q726" s="7">
        <f>Tabla_Sala[[#This Row],[Propina]]+Tabla_Sala[[#This Row],[Monto Total de la Cuenta]]</f>
        <v>80.12</v>
      </c>
      <c r="R726" t="str">
        <f t="shared" si="14"/>
        <v>Plato_5</v>
      </c>
      <c r="S726" s="2" t="s">
        <v>56</v>
      </c>
      <c r="T726" s="2" t="s">
        <v>19</v>
      </c>
      <c r="U726" s="2"/>
      <c r="X726" t="str" cm="1">
        <f t="array" ref="X726">_xlfn.CONCAT(_xlfn._xlws.FILTER(Tabla_cocina[Nombre del Plato], Tabla_cocina[Numero de Orden]=Tabla_Sala[[#This Row],[Número de Orden]]), "")</f>
        <v>Plato_5</v>
      </c>
      <c r="Y726" s="18" t="b">
        <f>IF(Tabla_Sala[[#This Row],[Tiempo de Degustacion]]&gt;0,TRUE,FALSE)</f>
        <v>1</v>
      </c>
    </row>
    <row r="727" spans="1:25" x14ac:dyDescent="0.3">
      <c r="A727" s="2">
        <v>725</v>
      </c>
      <c r="B727" s="2">
        <v>10</v>
      </c>
      <c r="C727" s="2" t="s">
        <v>642</v>
      </c>
      <c r="D727" s="4">
        <v>4</v>
      </c>
      <c r="E727" s="15">
        <f>Tabla_Sala[[#This Row],[Hora de Salida]]</f>
        <v>45023.138888888891</v>
      </c>
      <c r="F727" s="16">
        <v>45023.074999999997</v>
      </c>
      <c r="G727" s="16">
        <v>45023.138888888891</v>
      </c>
      <c r="H727" s="16">
        <f>IF(Tabla_Sala[[#This Row],[Estado de la Mesa]]="Ocupada",(Tabla_Sala[[#This Row],[Hora de Salida]]-Tabla_Sala[[#This Row],[Hora de Llegada]]) + 15/1440, Tabla_Sala[[#This Row],[Hora de Salida]]-Tabla_Sala[[#This Row],[Hora de Llegada]])</f>
        <v>7.4305555560082823E-2</v>
      </c>
      <c r="I727" s="16">
        <f>SUMIFS(Tabla_cocina[minutos preparacion],Tabla_cocina[Numero de Orden],Tabla_Sala[[#This Row],[Número de Orden]])</f>
        <v>5.9027777777777776E-2</v>
      </c>
      <c r="J727" s="16">
        <f>IF(Tabla_Sala[[#This Row],[Tiempo de Permanencia]]-Tabla_Sala[[#This Row],[Tiempo Preparacion]] &gt; 0, Tabla_Sala[[#This Row],[Tiempo de Permanencia]]-Tabla_Sala[[#This Row],[Tiempo Preparacion]], 0)</f>
        <v>1.5277777782305046E-2</v>
      </c>
      <c r="K727" s="2" t="s">
        <v>117</v>
      </c>
      <c r="L727" s="2" t="s">
        <v>40</v>
      </c>
      <c r="M727" s="2" t="s">
        <v>45</v>
      </c>
      <c r="N727" s="5">
        <v>18.66</v>
      </c>
      <c r="O727" s="2" t="s">
        <v>55</v>
      </c>
      <c r="P727" s="7">
        <f>SUMIFS(Tabla_cocina[Ganancia Bruta],Tabla_cocina[Numero de Orden],Tabla_Sala[[#This Row],[Número de Orden]])</f>
        <v>168</v>
      </c>
      <c r="Q727" s="7">
        <f>Tabla_Sala[[#This Row],[Propina]]+Tabla_Sala[[#This Row],[Monto Total de la Cuenta]]</f>
        <v>186.66</v>
      </c>
      <c r="R727" t="str">
        <f t="shared" si="14"/>
        <v>Plato_18,  Plato_5</v>
      </c>
      <c r="S727" s="2" t="s">
        <v>70</v>
      </c>
      <c r="T727" s="2" t="s">
        <v>20</v>
      </c>
      <c r="U727" s="2" t="s">
        <v>78</v>
      </c>
      <c r="X727" t="str" cm="1">
        <f t="array" ref="X727">_xlfn.CONCAT(_xlfn._xlws.FILTER(Tabla_cocina[Nombre del Plato], Tabla_cocina[Numero de Orden]=Tabla_Sala[[#This Row],[Número de Orden]]), "")</f>
        <v>Plato_18Plato_5</v>
      </c>
      <c r="Y727" s="18" t="b">
        <f>IF(Tabla_Sala[[#This Row],[Tiempo de Degustacion]]&gt;0,TRUE,FALSE)</f>
        <v>1</v>
      </c>
    </row>
    <row r="728" spans="1:25" x14ac:dyDescent="0.3">
      <c r="A728" s="2">
        <v>726</v>
      </c>
      <c r="B728" s="2">
        <v>11</v>
      </c>
      <c r="C728" s="2" t="s">
        <v>285</v>
      </c>
      <c r="D728" s="4">
        <v>2</v>
      </c>
      <c r="E728" s="15">
        <f>Tabla_Sala[[#This Row],[Hora de Salida]]</f>
        <v>45023.238194444442</v>
      </c>
      <c r="F728" s="16">
        <v>45023.102777777778</v>
      </c>
      <c r="G728" s="16">
        <v>45023.238194444442</v>
      </c>
      <c r="H728" s="16">
        <f>IF(Tabla_Sala[[#This Row],[Estado de la Mesa]]="Ocupada",(Tabla_Sala[[#This Row],[Hora de Salida]]-Tabla_Sala[[#This Row],[Hora de Llegada]]) + 15/1440, Tabla_Sala[[#This Row],[Hora de Salida]]-Tabla_Sala[[#This Row],[Hora de Llegada]])</f>
        <v>0.13541666666424135</v>
      </c>
      <c r="I728" s="16">
        <f>SUMIFS(Tabla_cocina[minutos preparacion],Tabla_cocina[Numero de Orden],Tabla_Sala[[#This Row],[Número de Orden]])</f>
        <v>5.1388888888888887E-2</v>
      </c>
      <c r="J728" s="16">
        <f>IF(Tabla_Sala[[#This Row],[Tiempo de Permanencia]]-Tabla_Sala[[#This Row],[Tiempo Preparacion]] &gt; 0, Tabla_Sala[[#This Row],[Tiempo de Permanencia]]-Tabla_Sala[[#This Row],[Tiempo Preparacion]], 0)</f>
        <v>8.4027777775352461E-2</v>
      </c>
      <c r="K728" s="2" t="s">
        <v>115</v>
      </c>
      <c r="L728" s="2" t="s">
        <v>44</v>
      </c>
      <c r="M728" s="2" t="s">
        <v>47</v>
      </c>
      <c r="N728" s="5">
        <v>41.38</v>
      </c>
      <c r="O728" s="2" t="s">
        <v>42</v>
      </c>
      <c r="P728" s="7">
        <f>SUMIFS(Tabla_cocina[Ganancia Bruta],Tabla_cocina[Numero de Orden],Tabla_Sala[[#This Row],[Número de Orden]])</f>
        <v>126</v>
      </c>
      <c r="Q728" s="7">
        <f>Tabla_Sala[[#This Row],[Propina]]+Tabla_Sala[[#This Row],[Monto Total de la Cuenta]]</f>
        <v>167.38</v>
      </c>
      <c r="R728" t="str">
        <f t="shared" si="14"/>
        <v>Plato_5,  Plato_19,  Plato_14</v>
      </c>
      <c r="S728" s="2" t="s">
        <v>43</v>
      </c>
      <c r="T728" s="2" t="s">
        <v>19</v>
      </c>
      <c r="U728" s="2" t="s">
        <v>51</v>
      </c>
      <c r="V728" s="2" t="s">
        <v>64</v>
      </c>
      <c r="X728" t="str" cm="1">
        <f t="array" ref="X728">_xlfn.CONCAT(_xlfn._xlws.FILTER(Tabla_cocina[Nombre del Plato], Tabla_cocina[Numero de Orden]=Tabla_Sala[[#This Row],[Número de Orden]]), "")</f>
        <v>Plato_5Plato_19Plato_14</v>
      </c>
      <c r="Y728" s="18" t="b">
        <f>IF(Tabla_Sala[[#This Row],[Tiempo de Degustacion]]&gt;0,TRUE,FALSE)</f>
        <v>1</v>
      </c>
    </row>
    <row r="729" spans="1:25" x14ac:dyDescent="0.3">
      <c r="A729" s="2">
        <v>727</v>
      </c>
      <c r="B729" s="2">
        <v>17</v>
      </c>
      <c r="C729" s="2" t="s">
        <v>565</v>
      </c>
      <c r="D729" s="4">
        <v>6</v>
      </c>
      <c r="E729" s="15">
        <f>Tabla_Sala[[#This Row],[Hora de Salida]]</f>
        <v>45023.126388888886</v>
      </c>
      <c r="F729" s="16">
        <v>45023.021527777775</v>
      </c>
      <c r="G729" s="16">
        <v>45023.126388888886</v>
      </c>
      <c r="H729" s="16">
        <f>IF(Tabla_Sala[[#This Row],[Estado de la Mesa]]="Ocupada",(Tabla_Sala[[#This Row],[Hora de Salida]]-Tabla_Sala[[#This Row],[Hora de Llegada]]) + 15/1440, Tabla_Sala[[#This Row],[Hora de Salida]]-Tabla_Sala[[#This Row],[Hora de Llegada]])</f>
        <v>0.10486111111094942</v>
      </c>
      <c r="I729" s="16">
        <f>SUMIFS(Tabla_cocina[minutos preparacion],Tabla_cocina[Numero de Orden],Tabla_Sala[[#This Row],[Número de Orden]])</f>
        <v>1.4583333333333334E-2</v>
      </c>
      <c r="J729" s="16">
        <f>IF(Tabla_Sala[[#This Row],[Tiempo de Permanencia]]-Tabla_Sala[[#This Row],[Tiempo Preparacion]] &gt; 0, Tabla_Sala[[#This Row],[Tiempo de Permanencia]]-Tabla_Sala[[#This Row],[Tiempo Preparacion]], 0)</f>
        <v>9.0277777777616086E-2</v>
      </c>
      <c r="K729" s="2" t="s">
        <v>113</v>
      </c>
      <c r="L729" s="2" t="s">
        <v>54</v>
      </c>
      <c r="M729" s="2" t="s">
        <v>41</v>
      </c>
      <c r="N729" s="5">
        <v>13.24</v>
      </c>
      <c r="O729" s="2" t="s">
        <v>42</v>
      </c>
      <c r="P729" s="7">
        <f>SUMIFS(Tabla_cocina[Ganancia Bruta],Tabla_cocina[Numero de Orden],Tabla_Sala[[#This Row],[Número de Orden]])</f>
        <v>40</v>
      </c>
      <c r="Q729" s="7">
        <f>Tabla_Sala[[#This Row],[Propina]]+Tabla_Sala[[#This Row],[Monto Total de la Cuenta]]</f>
        <v>53.24</v>
      </c>
      <c r="R729" t="str">
        <f t="shared" si="14"/>
        <v>Plato_3</v>
      </c>
      <c r="S729" s="2" t="s">
        <v>46</v>
      </c>
      <c r="T729" s="2" t="s">
        <v>21</v>
      </c>
      <c r="U729" s="2"/>
      <c r="X729" t="str" cm="1">
        <f t="array" ref="X729">_xlfn.CONCAT(_xlfn._xlws.FILTER(Tabla_cocina[Nombre del Plato], Tabla_cocina[Numero de Orden]=Tabla_Sala[[#This Row],[Número de Orden]]), "")</f>
        <v>Plato_3</v>
      </c>
      <c r="Y729" s="18" t="b">
        <f>IF(Tabla_Sala[[#This Row],[Tiempo de Degustacion]]&gt;0,TRUE,FALSE)</f>
        <v>1</v>
      </c>
    </row>
    <row r="730" spans="1:25" x14ac:dyDescent="0.3">
      <c r="A730" s="2">
        <v>728</v>
      </c>
      <c r="B730" s="2">
        <v>9</v>
      </c>
      <c r="C730" s="2" t="s">
        <v>388</v>
      </c>
      <c r="D730" s="4">
        <v>6</v>
      </c>
      <c r="E730" s="15">
        <f>Tabla_Sala[[#This Row],[Hora de Salida]]</f>
        <v>45023.186805555553</v>
      </c>
      <c r="F730" s="16">
        <v>45023.087500000001</v>
      </c>
      <c r="G730" s="16">
        <v>45023.186805555553</v>
      </c>
      <c r="H730" s="16">
        <f>IF(Tabla_Sala[[#This Row],[Estado de la Mesa]]="Ocupada",(Tabla_Sala[[#This Row],[Hora de Salida]]-Tabla_Sala[[#This Row],[Hora de Llegada]]) + 15/1440, Tabla_Sala[[#This Row],[Hora de Salida]]-Tabla_Sala[[#This Row],[Hora de Llegada]])</f>
        <v>0.1097222222185034</v>
      </c>
      <c r="I730" s="16">
        <f>SUMIFS(Tabla_cocina[minutos preparacion],Tabla_cocina[Numero de Orden],Tabla_Sala[[#This Row],[Número de Orden]])</f>
        <v>0.05</v>
      </c>
      <c r="J730" s="16">
        <f>IF(Tabla_Sala[[#This Row],[Tiempo de Permanencia]]-Tabla_Sala[[#This Row],[Tiempo Preparacion]] &gt; 0, Tabla_Sala[[#This Row],[Tiempo de Permanencia]]-Tabla_Sala[[#This Row],[Tiempo Preparacion]], 0)</f>
        <v>5.9722222218503401E-2</v>
      </c>
      <c r="K730" s="2" t="s">
        <v>111</v>
      </c>
      <c r="L730" s="2" t="s">
        <v>44</v>
      </c>
      <c r="M730" s="2" t="s">
        <v>41</v>
      </c>
      <c r="N730" s="5">
        <v>34.28</v>
      </c>
      <c r="O730" s="2" t="s">
        <v>55</v>
      </c>
      <c r="P730" s="7">
        <f>SUMIFS(Tabla_cocina[Ganancia Bruta],Tabla_cocina[Numero de Orden],Tabla_Sala[[#This Row],[Número de Orden]])</f>
        <v>195</v>
      </c>
      <c r="Q730" s="7">
        <f>Tabla_Sala[[#This Row],[Propina]]+Tabla_Sala[[#This Row],[Monto Total de la Cuenta]]</f>
        <v>229.28</v>
      </c>
      <c r="R730" t="str">
        <f t="shared" si="14"/>
        <v>Plato_4,  Plato_6,  Plato_15</v>
      </c>
      <c r="S730" s="2" t="s">
        <v>76</v>
      </c>
      <c r="T730" s="2" t="s">
        <v>24</v>
      </c>
      <c r="U730" s="2" t="s">
        <v>77</v>
      </c>
      <c r="V730" s="2" t="s">
        <v>73</v>
      </c>
      <c r="X730" t="str" cm="1">
        <f t="array" ref="X730">_xlfn.CONCAT(_xlfn._xlws.FILTER(Tabla_cocina[Nombre del Plato], Tabla_cocina[Numero de Orden]=Tabla_Sala[[#This Row],[Número de Orden]]), "")</f>
        <v>Plato_4Plato_6Plato_15</v>
      </c>
      <c r="Y730" s="18" t="b">
        <f>IF(Tabla_Sala[[#This Row],[Tiempo de Degustacion]]&gt;0,TRUE,FALSE)</f>
        <v>1</v>
      </c>
    </row>
    <row r="731" spans="1:25" x14ac:dyDescent="0.3">
      <c r="A731" s="2">
        <v>729</v>
      </c>
      <c r="B731" s="2">
        <v>20</v>
      </c>
      <c r="C731" s="2" t="s">
        <v>327</v>
      </c>
      <c r="D731" s="4">
        <v>2</v>
      </c>
      <c r="E731" s="15">
        <f>Tabla_Sala[[#This Row],[Hora de Salida]]</f>
        <v>45023.253472222219</v>
      </c>
      <c r="F731" s="16">
        <v>45023.117361111108</v>
      </c>
      <c r="G731" s="16">
        <v>45023.253472222219</v>
      </c>
      <c r="H731" s="16">
        <f>IF(Tabla_Sala[[#This Row],[Estado de la Mesa]]="Ocupada",(Tabla_Sala[[#This Row],[Hora de Salida]]-Tabla_Sala[[#This Row],[Hora de Llegada]]) + 15/1440, Tabla_Sala[[#This Row],[Hora de Salida]]-Tabla_Sala[[#This Row],[Hora de Llegada]])</f>
        <v>0.14652777777761608</v>
      </c>
      <c r="I731" s="16">
        <f>SUMIFS(Tabla_cocina[minutos preparacion],Tabla_cocina[Numero de Orden],Tabla_Sala[[#This Row],[Número de Orden]])</f>
        <v>4.5138888888888888E-2</v>
      </c>
      <c r="J731" s="16">
        <f>IF(Tabla_Sala[[#This Row],[Tiempo de Permanencia]]-Tabla_Sala[[#This Row],[Tiempo Preparacion]] &gt; 0, Tabla_Sala[[#This Row],[Tiempo de Permanencia]]-Tabla_Sala[[#This Row],[Tiempo Preparacion]], 0)</f>
        <v>0.10138888888872719</v>
      </c>
      <c r="K731" s="2" t="s">
        <v>115</v>
      </c>
      <c r="L731" s="2" t="s">
        <v>44</v>
      </c>
      <c r="M731" s="2" t="s">
        <v>47</v>
      </c>
      <c r="N731" s="5">
        <v>18.97</v>
      </c>
      <c r="O731" s="2" t="s">
        <v>55</v>
      </c>
      <c r="P731" s="7">
        <f>SUMIFS(Tabla_cocina[Ganancia Bruta],Tabla_cocina[Numero de Orden],Tabla_Sala[[#This Row],[Número de Orden]])</f>
        <v>128</v>
      </c>
      <c r="Q731" s="7">
        <f>Tabla_Sala[[#This Row],[Propina]]+Tabla_Sala[[#This Row],[Monto Total de la Cuenta]]</f>
        <v>146.97</v>
      </c>
      <c r="R731" t="str">
        <f t="shared" si="14"/>
        <v>Plato_18,  Plato_3</v>
      </c>
      <c r="S731" s="2" t="s">
        <v>61</v>
      </c>
      <c r="T731" s="2" t="s">
        <v>20</v>
      </c>
      <c r="U731" s="2" t="s">
        <v>72</v>
      </c>
      <c r="X731" t="str" cm="1">
        <f t="array" ref="X731">_xlfn.CONCAT(_xlfn._xlws.FILTER(Tabla_cocina[Nombre del Plato], Tabla_cocina[Numero de Orden]=Tabla_Sala[[#This Row],[Número de Orden]]), "")</f>
        <v>Plato_18Plato_3</v>
      </c>
      <c r="Y731" s="18" t="b">
        <f>IF(Tabla_Sala[[#This Row],[Tiempo de Degustacion]]&gt;0,TRUE,FALSE)</f>
        <v>1</v>
      </c>
    </row>
    <row r="732" spans="1:25" x14ac:dyDescent="0.3">
      <c r="A732" s="2">
        <v>730</v>
      </c>
      <c r="B732" s="2">
        <v>8</v>
      </c>
      <c r="C732" s="2" t="s">
        <v>571</v>
      </c>
      <c r="D732" s="4">
        <v>3</v>
      </c>
      <c r="E732" s="15">
        <f>Tabla_Sala[[#This Row],[Hora de Salida]]</f>
        <v>45023.106249999997</v>
      </c>
      <c r="F732" s="16">
        <v>45023.020138888889</v>
      </c>
      <c r="G732" s="16">
        <v>45023.106249999997</v>
      </c>
      <c r="H732" s="16">
        <f>IF(Tabla_Sala[[#This Row],[Estado de la Mesa]]="Ocupada",(Tabla_Sala[[#This Row],[Hora de Salida]]-Tabla_Sala[[#This Row],[Hora de Llegada]]) + 15/1440, Tabla_Sala[[#This Row],[Hora de Salida]]-Tabla_Sala[[#This Row],[Hora de Llegada]])</f>
        <v>9.6527777774705711E-2</v>
      </c>
      <c r="I732" s="16">
        <f>SUMIFS(Tabla_cocina[minutos preparacion],Tabla_cocina[Numero de Orden],Tabla_Sala[[#This Row],[Número de Orden]])</f>
        <v>5.486111111111111E-2</v>
      </c>
      <c r="J732" s="16">
        <f>IF(Tabla_Sala[[#This Row],[Tiempo de Permanencia]]-Tabla_Sala[[#This Row],[Tiempo Preparacion]] &gt; 0, Tabla_Sala[[#This Row],[Tiempo de Permanencia]]-Tabla_Sala[[#This Row],[Tiempo Preparacion]], 0)</f>
        <v>4.1666666663594601E-2</v>
      </c>
      <c r="K732" s="2" t="s">
        <v>109</v>
      </c>
      <c r="L732" s="2" t="s">
        <v>40</v>
      </c>
      <c r="M732" s="2" t="s">
        <v>47</v>
      </c>
      <c r="N732" s="5">
        <v>15.02</v>
      </c>
      <c r="O732" s="2" t="s">
        <v>55</v>
      </c>
      <c r="P732" s="7">
        <f>SUMIFS(Tabla_cocina[Ganancia Bruta],Tabla_cocina[Numero de Orden],Tabla_Sala[[#This Row],[Número de Orden]])</f>
        <v>114</v>
      </c>
      <c r="Q732" s="7">
        <f>Tabla_Sala[[#This Row],[Propina]]+Tabla_Sala[[#This Row],[Monto Total de la Cuenta]]</f>
        <v>129.02000000000001</v>
      </c>
      <c r="R732" t="str">
        <f t="shared" si="14"/>
        <v>Plato_2,  Plato_7</v>
      </c>
      <c r="S732" s="2" t="s">
        <v>43</v>
      </c>
      <c r="T732" s="2" t="s">
        <v>7</v>
      </c>
      <c r="U732" s="2" t="s">
        <v>59</v>
      </c>
      <c r="X732" t="str" cm="1">
        <f t="array" ref="X732">_xlfn.CONCAT(_xlfn._xlws.FILTER(Tabla_cocina[Nombre del Plato], Tabla_cocina[Numero de Orden]=Tabla_Sala[[#This Row],[Número de Orden]]), "")</f>
        <v>Plato_2Plato_7</v>
      </c>
      <c r="Y732" s="18" t="b">
        <f>IF(Tabla_Sala[[#This Row],[Tiempo de Degustacion]]&gt;0,TRUE,FALSE)</f>
        <v>1</v>
      </c>
    </row>
    <row r="733" spans="1:25" x14ac:dyDescent="0.3">
      <c r="A733" s="2">
        <v>731</v>
      </c>
      <c r="B733" s="2">
        <v>17</v>
      </c>
      <c r="C733" s="2" t="s">
        <v>459</v>
      </c>
      <c r="D733" s="4">
        <v>3</v>
      </c>
      <c r="E733" s="15">
        <f>Tabla_Sala[[#This Row],[Hora de Salida]]</f>
        <v>45023.267361111109</v>
      </c>
      <c r="F733" s="16">
        <v>45023.136111111111</v>
      </c>
      <c r="G733" s="16">
        <v>45023.267361111109</v>
      </c>
      <c r="H733" s="16">
        <f>IF(Tabla_Sala[[#This Row],[Estado de la Mesa]]="Ocupada",(Tabla_Sala[[#This Row],[Hora de Salida]]-Tabla_Sala[[#This Row],[Hora de Llegada]]) + 15/1440, Tabla_Sala[[#This Row],[Hora de Salida]]-Tabla_Sala[[#This Row],[Hora de Llegada]])</f>
        <v>0.13124999999854481</v>
      </c>
      <c r="I733" s="16">
        <f>SUMIFS(Tabla_cocina[minutos preparacion],Tabla_cocina[Numero de Orden],Tabla_Sala[[#This Row],[Número de Orden]])</f>
        <v>3.2638888888888891E-2</v>
      </c>
      <c r="J733" s="16">
        <f>IF(Tabla_Sala[[#This Row],[Tiempo de Permanencia]]-Tabla_Sala[[#This Row],[Tiempo Preparacion]] &gt; 0, Tabla_Sala[[#This Row],[Tiempo de Permanencia]]-Tabla_Sala[[#This Row],[Tiempo Preparacion]], 0)</f>
        <v>9.8611111109655925E-2</v>
      </c>
      <c r="K733" s="2" t="s">
        <v>113</v>
      </c>
      <c r="L733" s="2" t="s">
        <v>40</v>
      </c>
      <c r="M733" s="2" t="s">
        <v>47</v>
      </c>
      <c r="N733" s="5">
        <v>14.35</v>
      </c>
      <c r="O733" s="2" t="s">
        <v>42</v>
      </c>
      <c r="P733" s="7">
        <f>SUMIFS(Tabla_cocina[Ganancia Bruta],Tabla_cocina[Numero de Orden],Tabla_Sala[[#This Row],[Número de Orden]])</f>
        <v>64</v>
      </c>
      <c r="Q733" s="7">
        <f>Tabla_Sala[[#This Row],[Propina]]+Tabla_Sala[[#This Row],[Monto Total de la Cuenta]]</f>
        <v>78.349999999999994</v>
      </c>
      <c r="R733" t="str">
        <f t="shared" si="14"/>
        <v>Plato_15</v>
      </c>
      <c r="S733" s="2" t="s">
        <v>70</v>
      </c>
      <c r="T733" s="2" t="s">
        <v>18</v>
      </c>
      <c r="U733" s="2"/>
      <c r="X733" t="str" cm="1">
        <f t="array" ref="X733">_xlfn.CONCAT(_xlfn._xlws.FILTER(Tabla_cocina[Nombre del Plato], Tabla_cocina[Numero de Orden]=Tabla_Sala[[#This Row],[Número de Orden]]), "")</f>
        <v>Plato_15</v>
      </c>
      <c r="Y733" s="18" t="b">
        <f>IF(Tabla_Sala[[#This Row],[Tiempo de Degustacion]]&gt;0,TRUE,FALSE)</f>
        <v>1</v>
      </c>
    </row>
    <row r="734" spans="1:25" x14ac:dyDescent="0.3">
      <c r="A734" s="2">
        <v>732</v>
      </c>
      <c r="B734" s="2">
        <v>12</v>
      </c>
      <c r="C734" s="2" t="s">
        <v>643</v>
      </c>
      <c r="D734" s="4">
        <v>3</v>
      </c>
      <c r="E734" s="15">
        <f>Tabla_Sala[[#This Row],[Hora de Salida]]</f>
        <v>45023.300694444442</v>
      </c>
      <c r="F734" s="16">
        <v>45023.136805555558</v>
      </c>
      <c r="G734" s="16">
        <v>45023.300694444442</v>
      </c>
      <c r="H734" s="16">
        <f>IF(Tabla_Sala[[#This Row],[Estado de la Mesa]]="Ocupada",(Tabla_Sala[[#This Row],[Hora de Salida]]-Tabla_Sala[[#This Row],[Hora de Llegada]]) + 15/1440, Tabla_Sala[[#This Row],[Hora de Salida]]-Tabla_Sala[[#This Row],[Hora de Llegada]])</f>
        <v>0.163888888884685</v>
      </c>
      <c r="I734" s="16">
        <f>SUMIFS(Tabla_cocina[minutos preparacion],Tabla_cocina[Numero de Orden],Tabla_Sala[[#This Row],[Número de Orden]])</f>
        <v>8.4027777777777785E-2</v>
      </c>
      <c r="J734" s="16">
        <f>IF(Tabla_Sala[[#This Row],[Tiempo de Permanencia]]-Tabla_Sala[[#This Row],[Tiempo Preparacion]] &gt; 0, Tabla_Sala[[#This Row],[Tiempo de Permanencia]]-Tabla_Sala[[#This Row],[Tiempo Preparacion]], 0)</f>
        <v>7.9861111106907218E-2</v>
      </c>
      <c r="K734" s="2" t="s">
        <v>117</v>
      </c>
      <c r="L734" s="2" t="s">
        <v>40</v>
      </c>
      <c r="M734" s="2" t="s">
        <v>47</v>
      </c>
      <c r="N734" s="5">
        <v>43.35</v>
      </c>
      <c r="O734" s="2" t="s">
        <v>42</v>
      </c>
      <c r="P734" s="7">
        <f>SUMIFS(Tabla_cocina[Ganancia Bruta],Tabla_cocina[Numero de Orden],Tabla_Sala[[#This Row],[Número de Orden]])</f>
        <v>306</v>
      </c>
      <c r="Q734" s="7">
        <f>Tabla_Sala[[#This Row],[Propina]]+Tabla_Sala[[#This Row],[Monto Total de la Cuenta]]</f>
        <v>349.35</v>
      </c>
      <c r="R734" t="str">
        <f t="shared" si="14"/>
        <v>Plato_20,  Plato_10,  Plato_19</v>
      </c>
      <c r="S734" s="2" t="s">
        <v>49</v>
      </c>
      <c r="T734" s="2" t="s">
        <v>11</v>
      </c>
      <c r="U734" s="2" t="s">
        <v>69</v>
      </c>
      <c r="V734" s="2" t="s">
        <v>51</v>
      </c>
      <c r="X734" t="str" cm="1">
        <f t="array" ref="X734">_xlfn.CONCAT(_xlfn._xlws.FILTER(Tabla_cocina[Nombre del Plato], Tabla_cocina[Numero de Orden]=Tabla_Sala[[#This Row],[Número de Orden]]), "")</f>
        <v>Plato_20Plato_10Plato_19</v>
      </c>
      <c r="Y734" s="18" t="b">
        <f>IF(Tabla_Sala[[#This Row],[Tiempo de Degustacion]]&gt;0,TRUE,FALSE)</f>
        <v>1</v>
      </c>
    </row>
    <row r="735" spans="1:25" x14ac:dyDescent="0.3">
      <c r="A735" s="2">
        <v>733</v>
      </c>
      <c r="B735" s="2">
        <v>14</v>
      </c>
      <c r="C735" s="2" t="s">
        <v>270</v>
      </c>
      <c r="D735" s="4">
        <v>6</v>
      </c>
      <c r="E735" s="15">
        <f>Tabla_Sala[[#This Row],[Hora de Salida]]</f>
        <v>45023.227777777778</v>
      </c>
      <c r="F735" s="16">
        <v>45023.152777777781</v>
      </c>
      <c r="G735" s="16">
        <v>45023.227777777778</v>
      </c>
      <c r="H735" s="16">
        <f>IF(Tabla_Sala[[#This Row],[Estado de la Mesa]]="Ocupada",(Tabla_Sala[[#This Row],[Hora de Salida]]-Tabla_Sala[[#This Row],[Hora de Llegada]]) + 15/1440, Tabla_Sala[[#This Row],[Hora de Salida]]-Tabla_Sala[[#This Row],[Hora de Llegada]])</f>
        <v>7.4999999997089617E-2</v>
      </c>
      <c r="I735" s="16">
        <f>SUMIFS(Tabla_cocina[minutos preparacion],Tabla_cocina[Numero de Orden],Tabla_Sala[[#This Row],[Número de Orden]])</f>
        <v>5.1388888888888887E-2</v>
      </c>
      <c r="J735" s="16">
        <f>IF(Tabla_Sala[[#This Row],[Tiempo de Permanencia]]-Tabla_Sala[[#This Row],[Tiempo Preparacion]] &gt; 0, Tabla_Sala[[#This Row],[Tiempo de Permanencia]]-Tabla_Sala[[#This Row],[Tiempo Preparacion]], 0)</f>
        <v>2.361111110820073E-2</v>
      </c>
      <c r="K735" s="2" t="s">
        <v>117</v>
      </c>
      <c r="L735" s="2" t="s">
        <v>54</v>
      </c>
      <c r="M735" s="2" t="s">
        <v>47</v>
      </c>
      <c r="N735" s="5">
        <v>35.090000000000003</v>
      </c>
      <c r="O735" s="2" t="s">
        <v>48</v>
      </c>
      <c r="P735" s="7">
        <f>SUMIFS(Tabla_cocina[Ganancia Bruta],Tabla_cocina[Numero de Orden],Tabla_Sala[[#This Row],[Número de Orden]])</f>
        <v>186</v>
      </c>
      <c r="Q735" s="7">
        <f>Tabla_Sala[[#This Row],[Propina]]+Tabla_Sala[[#This Row],[Monto Total de la Cuenta]]</f>
        <v>221.09</v>
      </c>
      <c r="R735" t="str">
        <f t="shared" si="14"/>
        <v>Plato_19,  Plato_7,  Plato_6</v>
      </c>
      <c r="S735" s="2" t="s">
        <v>76</v>
      </c>
      <c r="T735" s="2" t="s">
        <v>12</v>
      </c>
      <c r="U735" s="2" t="s">
        <v>59</v>
      </c>
      <c r="V735" s="2" t="s">
        <v>77</v>
      </c>
      <c r="X735" t="str" cm="1">
        <f t="array" ref="X735">_xlfn.CONCAT(_xlfn._xlws.FILTER(Tabla_cocina[Nombre del Plato], Tabla_cocina[Numero de Orden]=Tabla_Sala[[#This Row],[Número de Orden]]), "")</f>
        <v>Plato_19Plato_7Plato_6</v>
      </c>
      <c r="Y735" s="18" t="b">
        <f>IF(Tabla_Sala[[#This Row],[Tiempo de Degustacion]]&gt;0,TRUE,FALSE)</f>
        <v>1</v>
      </c>
    </row>
    <row r="736" spans="1:25" x14ac:dyDescent="0.3">
      <c r="A736" s="2">
        <v>734</v>
      </c>
      <c r="B736" s="2">
        <v>14</v>
      </c>
      <c r="C736" s="2" t="s">
        <v>644</v>
      </c>
      <c r="D736" s="4">
        <v>2</v>
      </c>
      <c r="E736" s="15">
        <f>Tabla_Sala[[#This Row],[Hora de Salida]]</f>
        <v>45023.206250000003</v>
      </c>
      <c r="F736" s="16">
        <v>45023.102083333331</v>
      </c>
      <c r="G736" s="16">
        <v>45023.206250000003</v>
      </c>
      <c r="H736" s="16">
        <f>IF(Tabla_Sala[[#This Row],[Estado de la Mesa]]="Ocupada",(Tabla_Sala[[#This Row],[Hora de Salida]]-Tabla_Sala[[#This Row],[Hora de Llegada]]) + 15/1440, Tabla_Sala[[#This Row],[Hora de Salida]]-Tabla_Sala[[#This Row],[Hora de Llegada]])</f>
        <v>0.10416666667151731</v>
      </c>
      <c r="I736" s="16">
        <f>SUMIFS(Tabla_cocina[minutos preparacion],Tabla_cocina[Numero de Orden],Tabla_Sala[[#This Row],[Número de Orden]])</f>
        <v>3.6111111111111108E-2</v>
      </c>
      <c r="J736" s="16">
        <f>IF(Tabla_Sala[[#This Row],[Tiempo de Permanencia]]-Tabla_Sala[[#This Row],[Tiempo Preparacion]] &gt; 0, Tabla_Sala[[#This Row],[Tiempo de Permanencia]]-Tabla_Sala[[#This Row],[Tiempo Preparacion]], 0)</f>
        <v>6.8055555560406197E-2</v>
      </c>
      <c r="K736" s="2" t="s">
        <v>113</v>
      </c>
      <c r="L736" s="2" t="s">
        <v>40</v>
      </c>
      <c r="M736" s="2" t="s">
        <v>45</v>
      </c>
      <c r="N736" s="5">
        <v>46.82</v>
      </c>
      <c r="O736" s="2" t="s">
        <v>48</v>
      </c>
      <c r="P736" s="7">
        <f>SUMIFS(Tabla_cocina[Ganancia Bruta],Tabla_cocina[Numero de Orden],Tabla_Sala[[#This Row],[Número de Orden]])</f>
        <v>139</v>
      </c>
      <c r="Q736" s="7">
        <f>Tabla_Sala[[#This Row],[Propina]]+Tabla_Sala[[#This Row],[Monto Total de la Cuenta]]</f>
        <v>185.82</v>
      </c>
      <c r="R736" t="str">
        <f t="shared" si="14"/>
        <v>Plato_15,  Plato_7,  Plato_12</v>
      </c>
      <c r="S736" s="2" t="s">
        <v>56</v>
      </c>
      <c r="T736" s="2" t="s">
        <v>18</v>
      </c>
      <c r="U736" s="2" t="s">
        <v>59</v>
      </c>
      <c r="V736" s="2" t="s">
        <v>60</v>
      </c>
      <c r="X736" t="str" cm="1">
        <f t="array" ref="X736">_xlfn.CONCAT(_xlfn._xlws.FILTER(Tabla_cocina[Nombre del Plato], Tabla_cocina[Numero de Orden]=Tabla_Sala[[#This Row],[Número de Orden]]), "")</f>
        <v>Plato_15Plato_7Plato_12</v>
      </c>
      <c r="Y736" s="18" t="b">
        <f>IF(Tabla_Sala[[#This Row],[Tiempo de Degustacion]]&gt;0,TRUE,FALSE)</f>
        <v>1</v>
      </c>
    </row>
    <row r="737" spans="1:25" x14ac:dyDescent="0.3">
      <c r="A737" s="2">
        <v>735</v>
      </c>
      <c r="B737" s="2">
        <v>20</v>
      </c>
      <c r="C737" s="2" t="s">
        <v>396</v>
      </c>
      <c r="D737" s="4">
        <v>4</v>
      </c>
      <c r="E737" s="15">
        <f>Tabla_Sala[[#This Row],[Hora de Salida]]</f>
        <v>45023.157638888886</v>
      </c>
      <c r="F737" s="16">
        <v>45023.077777777777</v>
      </c>
      <c r="G737" s="16">
        <v>45023.157638888886</v>
      </c>
      <c r="H737" s="16">
        <f>IF(Tabla_Sala[[#This Row],[Estado de la Mesa]]="Ocupada",(Tabla_Sala[[#This Row],[Hora de Salida]]-Tabla_Sala[[#This Row],[Hora de Llegada]]) + 15/1440, Tabla_Sala[[#This Row],[Hora de Salida]]-Tabla_Sala[[#This Row],[Hora de Llegada]])</f>
        <v>7.9861111109494232E-2</v>
      </c>
      <c r="I737" s="16">
        <f>SUMIFS(Tabla_cocina[minutos preparacion],Tabla_cocina[Numero de Orden],Tabla_Sala[[#This Row],[Número de Orden]])</f>
        <v>6.041666666666666E-2</v>
      </c>
      <c r="J737" s="16">
        <f>IF(Tabla_Sala[[#This Row],[Tiempo de Permanencia]]-Tabla_Sala[[#This Row],[Tiempo Preparacion]] &gt; 0, Tabla_Sala[[#This Row],[Tiempo de Permanencia]]-Tabla_Sala[[#This Row],[Tiempo Preparacion]], 0)</f>
        <v>1.9444444442827571E-2</v>
      </c>
      <c r="K737" s="2" t="s">
        <v>109</v>
      </c>
      <c r="L737" s="2" t="s">
        <v>44</v>
      </c>
      <c r="M737" s="2" t="s">
        <v>47</v>
      </c>
      <c r="N737" s="5">
        <v>38.43</v>
      </c>
      <c r="O737" s="2" t="s">
        <v>48</v>
      </c>
      <c r="P737" s="7">
        <f>SUMIFS(Tabla_cocina[Ganancia Bruta],Tabla_cocina[Numero de Orden],Tabla_Sala[[#This Row],[Número de Orden]])</f>
        <v>142</v>
      </c>
      <c r="Q737" s="7">
        <f>Tabla_Sala[[#This Row],[Propina]]+Tabla_Sala[[#This Row],[Monto Total de la Cuenta]]</f>
        <v>180.43</v>
      </c>
      <c r="R737" t="str">
        <f t="shared" si="14"/>
        <v>Plato_14,  Plato_15</v>
      </c>
      <c r="S737" s="2" t="s">
        <v>43</v>
      </c>
      <c r="T737" s="2" t="s">
        <v>22</v>
      </c>
      <c r="U737" s="2" t="s">
        <v>73</v>
      </c>
      <c r="X737" t="str" cm="1">
        <f t="array" ref="X737">_xlfn.CONCAT(_xlfn._xlws.FILTER(Tabla_cocina[Nombre del Plato], Tabla_cocina[Numero de Orden]=Tabla_Sala[[#This Row],[Número de Orden]]), "")</f>
        <v>Plato_14Plato_15</v>
      </c>
      <c r="Y737" s="18" t="b">
        <f>IF(Tabla_Sala[[#This Row],[Tiempo de Degustacion]]&gt;0,TRUE,FALSE)</f>
        <v>1</v>
      </c>
    </row>
    <row r="738" spans="1:25" x14ac:dyDescent="0.3">
      <c r="A738" s="2">
        <v>736</v>
      </c>
      <c r="B738" s="2">
        <v>17</v>
      </c>
      <c r="C738" s="2" t="s">
        <v>276</v>
      </c>
      <c r="D738" s="4">
        <v>2</v>
      </c>
      <c r="E738" s="15">
        <f>Tabla_Sala[[#This Row],[Hora de Salida]]</f>
        <v>45023.14166666667</v>
      </c>
      <c r="F738" s="16">
        <v>45023.047222222223</v>
      </c>
      <c r="G738" s="16">
        <v>45023.14166666667</v>
      </c>
      <c r="H738" s="16">
        <f>IF(Tabla_Sala[[#This Row],[Estado de la Mesa]]="Ocupada",(Tabla_Sala[[#This Row],[Hora de Salida]]-Tabla_Sala[[#This Row],[Hora de Llegada]]) + 15/1440, Tabla_Sala[[#This Row],[Hora de Salida]]-Tabla_Sala[[#This Row],[Hora de Llegada]])</f>
        <v>0.10486111111337475</v>
      </c>
      <c r="I738" s="16">
        <f>SUMIFS(Tabla_cocina[minutos preparacion],Tabla_cocina[Numero de Orden],Tabla_Sala[[#This Row],[Número de Orden]])</f>
        <v>6.3888888888888884E-2</v>
      </c>
      <c r="J738" s="16">
        <f>IF(Tabla_Sala[[#This Row],[Tiempo de Permanencia]]-Tabla_Sala[[#This Row],[Tiempo Preparacion]] &gt; 0, Tabla_Sala[[#This Row],[Tiempo de Permanencia]]-Tabla_Sala[[#This Row],[Tiempo Preparacion]], 0)</f>
        <v>4.0972222224485863E-2</v>
      </c>
      <c r="K738" s="2" t="s">
        <v>117</v>
      </c>
      <c r="L738" s="2" t="s">
        <v>44</v>
      </c>
      <c r="M738" s="2" t="s">
        <v>47</v>
      </c>
      <c r="N738" s="5">
        <v>25.91</v>
      </c>
      <c r="O738" s="2" t="s">
        <v>55</v>
      </c>
      <c r="P738" s="7">
        <f>SUMIFS(Tabla_cocina[Ganancia Bruta],Tabla_cocina[Numero de Orden],Tabla_Sala[[#This Row],[Número de Orden]])</f>
        <v>215</v>
      </c>
      <c r="Q738" s="7">
        <f>Tabla_Sala[[#This Row],[Propina]]+Tabla_Sala[[#This Row],[Monto Total de la Cuenta]]</f>
        <v>240.91</v>
      </c>
      <c r="R738" t="str">
        <f t="shared" si="14"/>
        <v>Plato_5,  Plato_16,  Plato_17</v>
      </c>
      <c r="S738" s="2" t="s">
        <v>43</v>
      </c>
      <c r="T738" s="2" t="s">
        <v>19</v>
      </c>
      <c r="U738" s="2" t="s">
        <v>57</v>
      </c>
      <c r="V738" s="2" t="s">
        <v>50</v>
      </c>
      <c r="X738" t="str" cm="1">
        <f t="array" ref="X738">_xlfn.CONCAT(_xlfn._xlws.FILTER(Tabla_cocina[Nombre del Plato], Tabla_cocina[Numero de Orden]=Tabla_Sala[[#This Row],[Número de Orden]]), "")</f>
        <v>Plato_5Plato_16Plato_17</v>
      </c>
      <c r="Y738" s="18" t="b">
        <f>IF(Tabla_Sala[[#This Row],[Tiempo de Degustacion]]&gt;0,TRUE,FALSE)</f>
        <v>1</v>
      </c>
    </row>
    <row r="739" spans="1:25" x14ac:dyDescent="0.3">
      <c r="A739" s="2">
        <v>737</v>
      </c>
      <c r="B739" s="2">
        <v>6</v>
      </c>
      <c r="C739" s="2" t="s">
        <v>645</v>
      </c>
      <c r="D739" s="4">
        <v>1</v>
      </c>
      <c r="E739" s="15">
        <f>Tabla_Sala[[#This Row],[Hora de Salida]]</f>
        <v>45023.129166666666</v>
      </c>
      <c r="F739" s="16">
        <v>45023.027083333334</v>
      </c>
      <c r="G739" s="16">
        <v>45023.129166666666</v>
      </c>
      <c r="H739" s="16">
        <f>IF(Tabla_Sala[[#This Row],[Estado de la Mesa]]="Ocupada",(Tabla_Sala[[#This Row],[Hora de Salida]]-Tabla_Sala[[#This Row],[Hora de Llegada]]) + 15/1440, Tabla_Sala[[#This Row],[Hora de Salida]]-Tabla_Sala[[#This Row],[Hora de Llegada]])</f>
        <v>0.10208333333139308</v>
      </c>
      <c r="I739" s="16">
        <f>SUMIFS(Tabla_cocina[minutos preparacion],Tabla_cocina[Numero de Orden],Tabla_Sala[[#This Row],[Número de Orden]])</f>
        <v>1.5277777777777777E-2</v>
      </c>
      <c r="J739" s="16">
        <f>IF(Tabla_Sala[[#This Row],[Tiempo de Permanencia]]-Tabla_Sala[[#This Row],[Tiempo Preparacion]] &gt; 0, Tabla_Sala[[#This Row],[Tiempo de Permanencia]]-Tabla_Sala[[#This Row],[Tiempo Preparacion]], 0)</f>
        <v>8.6805555553615299E-2</v>
      </c>
      <c r="K739" s="2" t="s">
        <v>113</v>
      </c>
      <c r="L739" s="2" t="s">
        <v>44</v>
      </c>
      <c r="M739" s="2" t="s">
        <v>41</v>
      </c>
      <c r="N739" s="5">
        <v>24.09</v>
      </c>
      <c r="O739" s="2" t="s">
        <v>42</v>
      </c>
      <c r="P739" s="7">
        <f>SUMIFS(Tabla_cocina[Ganancia Bruta],Tabla_cocina[Numero de Orden],Tabla_Sala[[#This Row],[Número de Orden]])</f>
        <v>118</v>
      </c>
      <c r="Q739" s="7">
        <f>Tabla_Sala[[#This Row],[Propina]]+Tabla_Sala[[#This Row],[Monto Total de la Cuenta]]</f>
        <v>142.09</v>
      </c>
      <c r="R739" t="str">
        <f t="shared" si="14"/>
        <v>Plato_9,  Plato_2</v>
      </c>
      <c r="S739" s="2" t="s">
        <v>52</v>
      </c>
      <c r="T739" s="2" t="s">
        <v>13</v>
      </c>
      <c r="U739" s="2" t="s">
        <v>79</v>
      </c>
      <c r="X739" t="str" cm="1">
        <f t="array" ref="X739">_xlfn.CONCAT(_xlfn._xlws.FILTER(Tabla_cocina[Nombre del Plato], Tabla_cocina[Numero de Orden]=Tabla_Sala[[#This Row],[Número de Orden]]), "")</f>
        <v>Plato_9Plato_2</v>
      </c>
      <c r="Y739" s="18" t="b">
        <f>IF(Tabla_Sala[[#This Row],[Tiempo de Degustacion]]&gt;0,TRUE,FALSE)</f>
        <v>1</v>
      </c>
    </row>
    <row r="740" spans="1:25" x14ac:dyDescent="0.3">
      <c r="A740" s="2">
        <v>738</v>
      </c>
      <c r="B740" s="2">
        <v>15</v>
      </c>
      <c r="C740" s="2" t="s">
        <v>524</v>
      </c>
      <c r="D740" s="4">
        <v>1</v>
      </c>
      <c r="E740" s="15">
        <f>Tabla_Sala[[#This Row],[Hora de Salida]]</f>
        <v>45023.086111111108</v>
      </c>
      <c r="F740" s="16">
        <v>45023.035416666666</v>
      </c>
      <c r="G740" s="16">
        <v>45023.086111111108</v>
      </c>
      <c r="H740" s="16">
        <f>IF(Tabla_Sala[[#This Row],[Estado de la Mesa]]="Ocupada",(Tabla_Sala[[#This Row],[Hora de Salida]]-Tabla_Sala[[#This Row],[Hora de Llegada]]) + 15/1440, Tabla_Sala[[#This Row],[Hora de Salida]]-Tabla_Sala[[#This Row],[Hora de Llegada]])</f>
        <v>6.1111111109009165E-2</v>
      </c>
      <c r="I740" s="16">
        <f>SUMIFS(Tabla_cocina[minutos preparacion],Tabla_cocina[Numero de Orden],Tabla_Sala[[#This Row],[Número de Orden]])</f>
        <v>6.5277777777777768E-2</v>
      </c>
      <c r="J740" s="16">
        <f>IF(Tabla_Sala[[#This Row],[Tiempo de Permanencia]]-Tabla_Sala[[#This Row],[Tiempo Preparacion]] &gt; 0, Tabla_Sala[[#This Row],[Tiempo de Permanencia]]-Tabla_Sala[[#This Row],[Tiempo Preparacion]], 0)</f>
        <v>0</v>
      </c>
      <c r="K740" s="2" t="s">
        <v>109</v>
      </c>
      <c r="L740" s="2" t="s">
        <v>40</v>
      </c>
      <c r="M740" s="2" t="s">
        <v>47</v>
      </c>
      <c r="N740" s="5">
        <v>17.37</v>
      </c>
      <c r="O740" s="2" t="s">
        <v>55</v>
      </c>
      <c r="P740" s="7">
        <f>SUMIFS(Tabla_cocina[Ganancia Bruta],Tabla_cocina[Numero de Orden],Tabla_Sala[[#This Row],[Número de Orden]])</f>
        <v>134</v>
      </c>
      <c r="Q740" s="7">
        <f>Tabla_Sala[[#This Row],[Propina]]+Tabla_Sala[[#This Row],[Monto Total de la Cuenta]]</f>
        <v>151.37</v>
      </c>
      <c r="R740" t="str">
        <f t="shared" si="14"/>
        <v>Plato_10,  Plato_16,  Plato_4</v>
      </c>
      <c r="S740" s="2" t="s">
        <v>43</v>
      </c>
      <c r="T740" s="2" t="s">
        <v>25</v>
      </c>
      <c r="U740" s="2" t="s">
        <v>57</v>
      </c>
      <c r="V740" s="2" t="s">
        <v>67</v>
      </c>
      <c r="X740" t="str" cm="1">
        <f t="array" ref="X740">_xlfn.CONCAT(_xlfn._xlws.FILTER(Tabla_cocina[Nombre del Plato], Tabla_cocina[Numero de Orden]=Tabla_Sala[[#This Row],[Número de Orden]]), "")</f>
        <v>Plato_10Plato_16Plato_4</v>
      </c>
      <c r="Y740" s="18" t="b">
        <f>IF(Tabla_Sala[[#This Row],[Tiempo de Degustacion]]&gt;0,TRUE,FALSE)</f>
        <v>0</v>
      </c>
    </row>
    <row r="741" spans="1:25" x14ac:dyDescent="0.3">
      <c r="A741" s="2">
        <v>739</v>
      </c>
      <c r="B741" s="2">
        <v>10</v>
      </c>
      <c r="C741" s="2" t="s">
        <v>646</v>
      </c>
      <c r="D741" s="4">
        <v>5</v>
      </c>
      <c r="E741" s="15">
        <f>Tabla_Sala[[#This Row],[Hora de Salida]]</f>
        <v>45023.256944444445</v>
      </c>
      <c r="F741" s="16">
        <v>45023.161805555559</v>
      </c>
      <c r="G741" s="16">
        <v>45023.256944444445</v>
      </c>
      <c r="H741" s="16">
        <f>IF(Tabla_Sala[[#This Row],[Estado de la Mesa]]="Ocupada",(Tabla_Sala[[#This Row],[Hora de Salida]]-Tabla_Sala[[#This Row],[Hora de Llegada]]) + 15/1440, Tabla_Sala[[#This Row],[Hora de Salida]]-Tabla_Sala[[#This Row],[Hora de Llegada]])</f>
        <v>9.5138888886140194E-2</v>
      </c>
      <c r="I741" s="16">
        <f>SUMIFS(Tabla_cocina[minutos preparacion],Tabla_cocina[Numero de Orden],Tabla_Sala[[#This Row],[Número de Orden]])</f>
        <v>3.7499999999999999E-2</v>
      </c>
      <c r="J741" s="16">
        <f>IF(Tabla_Sala[[#This Row],[Tiempo de Permanencia]]-Tabla_Sala[[#This Row],[Tiempo Preparacion]] &gt; 0, Tabla_Sala[[#This Row],[Tiempo de Permanencia]]-Tabla_Sala[[#This Row],[Tiempo Preparacion]], 0)</f>
        <v>5.7638888886140195E-2</v>
      </c>
      <c r="K741" s="2" t="s">
        <v>113</v>
      </c>
      <c r="L741" s="2" t="s">
        <v>40</v>
      </c>
      <c r="M741" s="2" t="s">
        <v>41</v>
      </c>
      <c r="N741" s="5">
        <v>33.69</v>
      </c>
      <c r="O741" s="2" t="s">
        <v>42</v>
      </c>
      <c r="P741" s="7">
        <f>SUMIFS(Tabla_cocina[Ganancia Bruta],Tabla_cocina[Numero de Orden],Tabla_Sala[[#This Row],[Número de Orden]])</f>
        <v>46</v>
      </c>
      <c r="Q741" s="7">
        <f>Tabla_Sala[[#This Row],[Propina]]+Tabla_Sala[[#This Row],[Monto Total de la Cuenta]]</f>
        <v>79.69</v>
      </c>
      <c r="R741" t="str">
        <f t="shared" si="14"/>
        <v>Plato_14</v>
      </c>
      <c r="S741" s="2" t="s">
        <v>46</v>
      </c>
      <c r="T741" s="2" t="s">
        <v>22</v>
      </c>
      <c r="U741" s="2"/>
      <c r="X741" t="str" cm="1">
        <f t="array" ref="X741">_xlfn.CONCAT(_xlfn._xlws.FILTER(Tabla_cocina[Nombre del Plato], Tabla_cocina[Numero de Orden]=Tabla_Sala[[#This Row],[Número de Orden]]), "")</f>
        <v>Plato_14</v>
      </c>
      <c r="Y741" s="18" t="b">
        <f>IF(Tabla_Sala[[#This Row],[Tiempo de Degustacion]]&gt;0,TRUE,FALSE)</f>
        <v>1</v>
      </c>
    </row>
    <row r="742" spans="1:25" x14ac:dyDescent="0.3">
      <c r="A742" s="2">
        <v>740</v>
      </c>
      <c r="B742" s="2">
        <v>16</v>
      </c>
      <c r="C742" s="2" t="s">
        <v>647</v>
      </c>
      <c r="D742" s="4">
        <v>6</v>
      </c>
      <c r="E742" s="15">
        <f>Tabla_Sala[[#This Row],[Hora de Salida]]</f>
        <v>45023.26666666667</v>
      </c>
      <c r="F742" s="16">
        <v>45023.15902777778</v>
      </c>
      <c r="G742" s="16">
        <v>45023.26666666667</v>
      </c>
      <c r="H742" s="16">
        <f>IF(Tabla_Sala[[#This Row],[Estado de la Mesa]]="Ocupada",(Tabla_Sala[[#This Row],[Hora de Salida]]-Tabla_Sala[[#This Row],[Hora de Llegada]]) + 15/1440, Tabla_Sala[[#This Row],[Hora de Salida]]-Tabla_Sala[[#This Row],[Hora de Llegada]])</f>
        <v>0.10763888889050577</v>
      </c>
      <c r="I742" s="16">
        <f>SUMIFS(Tabla_cocina[minutos preparacion],Tabla_cocina[Numero de Orden],Tabla_Sala[[#This Row],[Número de Orden]])</f>
        <v>7.8472222222222221E-2</v>
      </c>
      <c r="J742" s="16">
        <f>IF(Tabla_Sala[[#This Row],[Tiempo de Permanencia]]-Tabla_Sala[[#This Row],[Tiempo Preparacion]] &gt; 0, Tabla_Sala[[#This Row],[Tiempo de Permanencia]]-Tabla_Sala[[#This Row],[Tiempo Preparacion]], 0)</f>
        <v>2.9166666668283547E-2</v>
      </c>
      <c r="K742" s="2" t="s">
        <v>111</v>
      </c>
      <c r="L742" s="2" t="s">
        <v>40</v>
      </c>
      <c r="M742" s="2" t="s">
        <v>41</v>
      </c>
      <c r="N742" s="5">
        <v>16.05</v>
      </c>
      <c r="O742" s="2" t="s">
        <v>42</v>
      </c>
      <c r="P742" s="7">
        <f>SUMIFS(Tabla_cocina[Ganancia Bruta],Tabla_cocina[Numero de Orden],Tabla_Sala[[#This Row],[Número de Orden]])</f>
        <v>293</v>
      </c>
      <c r="Q742" s="7">
        <f>Tabla_Sala[[#This Row],[Propina]]+Tabla_Sala[[#This Row],[Monto Total de la Cuenta]]</f>
        <v>309.05</v>
      </c>
      <c r="R742" t="str">
        <f t="shared" si="14"/>
        <v>Plato_16,  Plato_15,  Plato_19,  Plato_14</v>
      </c>
      <c r="S742" s="2" t="s">
        <v>66</v>
      </c>
      <c r="T742" s="2" t="s">
        <v>15</v>
      </c>
      <c r="U742" s="2" t="s">
        <v>73</v>
      </c>
      <c r="V742" s="2" t="s">
        <v>51</v>
      </c>
      <c r="W742" s="2" t="s">
        <v>64</v>
      </c>
      <c r="X742" t="str" cm="1">
        <f t="array" ref="X742">_xlfn.CONCAT(_xlfn._xlws.FILTER(Tabla_cocina[Nombre del Plato], Tabla_cocina[Numero de Orden]=Tabla_Sala[[#This Row],[Número de Orden]]), "")</f>
        <v>Plato_16Plato_15Plato_19Plato_14</v>
      </c>
      <c r="Y742" s="18" t="b">
        <f>IF(Tabla_Sala[[#This Row],[Tiempo de Degustacion]]&gt;0,TRUE,FALSE)</f>
        <v>1</v>
      </c>
    </row>
    <row r="743" spans="1:25" x14ac:dyDescent="0.3">
      <c r="A743" s="2">
        <v>741</v>
      </c>
      <c r="B743" s="2">
        <v>14</v>
      </c>
      <c r="C743" s="2" t="s">
        <v>451</v>
      </c>
      <c r="D743" s="4">
        <v>4</v>
      </c>
      <c r="E743" s="15">
        <f>Tabla_Sala[[#This Row],[Hora de Salida]]</f>
        <v>45023.182638888888</v>
      </c>
      <c r="F743" s="16">
        <v>45023.020138888889</v>
      </c>
      <c r="G743" s="16">
        <v>45023.182638888888</v>
      </c>
      <c r="H743" s="16">
        <f>IF(Tabla_Sala[[#This Row],[Estado de la Mesa]]="Ocupada",(Tabla_Sala[[#This Row],[Hora de Salida]]-Tabla_Sala[[#This Row],[Hora de Llegada]]) + 15/1440, Tabla_Sala[[#This Row],[Hora de Salida]]-Tabla_Sala[[#This Row],[Hora de Llegada]])</f>
        <v>0.17291666666521147</v>
      </c>
      <c r="I743" s="16">
        <f>SUMIFS(Tabla_cocina[minutos preparacion],Tabla_cocina[Numero de Orden],Tabla_Sala[[#This Row],[Número de Orden]])</f>
        <v>0.11458333333333333</v>
      </c>
      <c r="J743" s="16">
        <f>IF(Tabla_Sala[[#This Row],[Tiempo de Permanencia]]-Tabla_Sala[[#This Row],[Tiempo Preparacion]] &gt; 0, Tabla_Sala[[#This Row],[Tiempo de Permanencia]]-Tabla_Sala[[#This Row],[Tiempo Preparacion]], 0)</f>
        <v>5.8333333331878137E-2</v>
      </c>
      <c r="K743" s="2" t="s">
        <v>113</v>
      </c>
      <c r="L743" s="2" t="s">
        <v>40</v>
      </c>
      <c r="M743" s="2" t="s">
        <v>41</v>
      </c>
      <c r="N743" s="5">
        <v>40.31</v>
      </c>
      <c r="O743" s="2" t="s">
        <v>55</v>
      </c>
      <c r="P743" s="7">
        <f>SUMIFS(Tabla_cocina[Ganancia Bruta],Tabla_cocina[Numero de Orden],Tabla_Sala[[#This Row],[Número de Orden]])</f>
        <v>285</v>
      </c>
      <c r="Q743" s="7">
        <f>Tabla_Sala[[#This Row],[Propina]]+Tabla_Sala[[#This Row],[Monto Total de la Cuenta]]</f>
        <v>325.31</v>
      </c>
      <c r="R743" t="str">
        <f t="shared" si="14"/>
        <v>Plato_7,  Plato_9,  Plato_11,  Plato_16</v>
      </c>
      <c r="S743" s="2" t="s">
        <v>61</v>
      </c>
      <c r="T743" s="2" t="s">
        <v>5</v>
      </c>
      <c r="U743" s="2" t="s">
        <v>75</v>
      </c>
      <c r="V743" s="2" t="s">
        <v>63</v>
      </c>
      <c r="W743" s="2" t="s">
        <v>57</v>
      </c>
      <c r="X743" t="str" cm="1">
        <f t="array" ref="X743">_xlfn.CONCAT(_xlfn._xlws.FILTER(Tabla_cocina[Nombre del Plato], Tabla_cocina[Numero de Orden]=Tabla_Sala[[#This Row],[Número de Orden]]), "")</f>
        <v>Plato_7Plato_9Plato_11Plato_16</v>
      </c>
      <c r="Y743" s="18" t="b">
        <f>IF(Tabla_Sala[[#This Row],[Tiempo de Degustacion]]&gt;0,TRUE,FALSE)</f>
        <v>1</v>
      </c>
    </row>
    <row r="744" spans="1:25" x14ac:dyDescent="0.3">
      <c r="A744" s="2">
        <v>742</v>
      </c>
      <c r="B744" s="2">
        <v>20</v>
      </c>
      <c r="C744" s="2" t="s">
        <v>544</v>
      </c>
      <c r="D744" s="4">
        <v>4</v>
      </c>
      <c r="E744" s="15">
        <f>Tabla_Sala[[#This Row],[Hora de Salida]]</f>
        <v>45023.098611111112</v>
      </c>
      <c r="F744" s="16">
        <v>45023.025000000001</v>
      </c>
      <c r="G744" s="16">
        <v>45023.098611111112</v>
      </c>
      <c r="H744" s="16">
        <f>IF(Tabla_Sala[[#This Row],[Estado de la Mesa]]="Ocupada",(Tabla_Sala[[#This Row],[Hora de Salida]]-Tabla_Sala[[#This Row],[Hora de Llegada]]) + 15/1440, Tabla_Sala[[#This Row],[Hora de Salida]]-Tabla_Sala[[#This Row],[Hora de Llegada]])</f>
        <v>7.3611111110949423E-2</v>
      </c>
      <c r="I744" s="16">
        <f>SUMIFS(Tabla_cocina[minutos preparacion],Tabla_cocina[Numero de Orden],Tabla_Sala[[#This Row],[Número de Orden]])</f>
        <v>0.10069444444444445</v>
      </c>
      <c r="J744" s="16">
        <f>IF(Tabla_Sala[[#This Row],[Tiempo de Permanencia]]-Tabla_Sala[[#This Row],[Tiempo Preparacion]] &gt; 0, Tabla_Sala[[#This Row],[Tiempo de Permanencia]]-Tabla_Sala[[#This Row],[Tiempo Preparacion]], 0)</f>
        <v>0</v>
      </c>
      <c r="K744" s="2" t="s">
        <v>113</v>
      </c>
      <c r="L744" s="2" t="s">
        <v>44</v>
      </c>
      <c r="M744" s="2" t="s">
        <v>47</v>
      </c>
      <c r="N744" s="5">
        <v>10.51</v>
      </c>
      <c r="O744" s="2" t="s">
        <v>42</v>
      </c>
      <c r="P744" s="7">
        <f>SUMIFS(Tabla_cocina[Ganancia Bruta],Tabla_cocina[Numero de Orden],Tabla_Sala[[#This Row],[Número de Orden]])</f>
        <v>166</v>
      </c>
      <c r="Q744" s="7">
        <f>Tabla_Sala[[#This Row],[Propina]]+Tabla_Sala[[#This Row],[Monto Total de la Cuenta]]</f>
        <v>176.51</v>
      </c>
      <c r="R744" t="str">
        <f t="shared" si="14"/>
        <v>Plato_17,  Plato_2,  Plato_10,  Plato_12</v>
      </c>
      <c r="S744" s="2" t="s">
        <v>46</v>
      </c>
      <c r="T744" s="2" t="s">
        <v>9</v>
      </c>
      <c r="U744" s="2" t="s">
        <v>79</v>
      </c>
      <c r="V744" s="2" t="s">
        <v>69</v>
      </c>
      <c r="W744" s="2" t="s">
        <v>60</v>
      </c>
      <c r="X744" t="str" cm="1">
        <f t="array" ref="X744">_xlfn.CONCAT(_xlfn._xlws.FILTER(Tabla_cocina[Nombre del Plato], Tabla_cocina[Numero de Orden]=Tabla_Sala[[#This Row],[Número de Orden]]), "")</f>
        <v>Plato_17Plato_2Plato_10Plato_12</v>
      </c>
      <c r="Y744" s="18" t="b">
        <f>IF(Tabla_Sala[[#This Row],[Tiempo de Degustacion]]&gt;0,TRUE,FALSE)</f>
        <v>0</v>
      </c>
    </row>
    <row r="745" spans="1:25" x14ac:dyDescent="0.3">
      <c r="A745" s="2">
        <v>743</v>
      </c>
      <c r="B745" s="2">
        <v>19</v>
      </c>
      <c r="C745" s="2" t="s">
        <v>401</v>
      </c>
      <c r="D745" s="4">
        <v>2</v>
      </c>
      <c r="E745" s="15">
        <f>Tabla_Sala[[#This Row],[Hora de Salida]]</f>
        <v>45023.322222222225</v>
      </c>
      <c r="F745" s="16">
        <v>45023.157638888886</v>
      </c>
      <c r="G745" s="16">
        <v>45023.322222222225</v>
      </c>
      <c r="H745" s="16">
        <f>IF(Tabla_Sala[[#This Row],[Estado de la Mesa]]="Ocupada",(Tabla_Sala[[#This Row],[Hora de Salida]]-Tabla_Sala[[#This Row],[Hora de Llegada]]) + 15/1440, Tabla_Sala[[#This Row],[Hora de Salida]]-Tabla_Sala[[#This Row],[Hora de Llegada]])</f>
        <v>0.17500000000533569</v>
      </c>
      <c r="I745" s="16">
        <f>SUMIFS(Tabla_cocina[minutos preparacion],Tabla_cocina[Numero de Orden],Tabla_Sala[[#This Row],[Número de Orden]])</f>
        <v>9.9305555555555564E-2</v>
      </c>
      <c r="J745" s="16">
        <f>IF(Tabla_Sala[[#This Row],[Tiempo de Permanencia]]-Tabla_Sala[[#This Row],[Tiempo Preparacion]] &gt; 0, Tabla_Sala[[#This Row],[Tiempo de Permanencia]]-Tabla_Sala[[#This Row],[Tiempo Preparacion]], 0)</f>
        <v>7.5694444449780129E-2</v>
      </c>
      <c r="K745" s="2" t="s">
        <v>109</v>
      </c>
      <c r="L745" s="2" t="s">
        <v>40</v>
      </c>
      <c r="M745" s="2" t="s">
        <v>41</v>
      </c>
      <c r="N745" s="5">
        <v>25.7</v>
      </c>
      <c r="O745" s="2" t="s">
        <v>55</v>
      </c>
      <c r="P745" s="7">
        <f>SUMIFS(Tabla_cocina[Ganancia Bruta],Tabla_cocina[Numero de Orden],Tabla_Sala[[#This Row],[Número de Orden]])</f>
        <v>134</v>
      </c>
      <c r="Q745" s="7">
        <f>Tabla_Sala[[#This Row],[Propina]]+Tabla_Sala[[#This Row],[Monto Total de la Cuenta]]</f>
        <v>159.69999999999999</v>
      </c>
      <c r="R745" t="str">
        <f t="shared" si="14"/>
        <v>Plato_10,  Plato_4,  Plato_14</v>
      </c>
      <c r="S745" s="2" t="s">
        <v>49</v>
      </c>
      <c r="T745" s="2" t="s">
        <v>25</v>
      </c>
      <c r="U745" s="2" t="s">
        <v>67</v>
      </c>
      <c r="V745" s="2" t="s">
        <v>64</v>
      </c>
      <c r="X745" t="str" cm="1">
        <f t="array" ref="X745">_xlfn.CONCAT(_xlfn._xlws.FILTER(Tabla_cocina[Nombre del Plato], Tabla_cocina[Numero de Orden]=Tabla_Sala[[#This Row],[Número de Orden]]), "")</f>
        <v>Plato_10Plato_4Plato_14</v>
      </c>
      <c r="Y745" s="18" t="b">
        <f>IF(Tabla_Sala[[#This Row],[Tiempo de Degustacion]]&gt;0,TRUE,FALSE)</f>
        <v>1</v>
      </c>
    </row>
    <row r="746" spans="1:25" x14ac:dyDescent="0.3">
      <c r="A746" s="2">
        <v>744</v>
      </c>
      <c r="B746" s="2">
        <v>11</v>
      </c>
      <c r="C746" s="2" t="s">
        <v>120</v>
      </c>
      <c r="D746" s="4">
        <v>1</v>
      </c>
      <c r="E746" s="15">
        <f>Tabla_Sala[[#This Row],[Hora de Salida]]</f>
        <v>45023.242361111108</v>
      </c>
      <c r="F746" s="16">
        <v>45023.082638888889</v>
      </c>
      <c r="G746" s="16">
        <v>45023.242361111108</v>
      </c>
      <c r="H746" s="16">
        <f>IF(Tabla_Sala[[#This Row],[Estado de la Mesa]]="Ocupada",(Tabla_Sala[[#This Row],[Hora de Salida]]-Tabla_Sala[[#This Row],[Hora de Llegada]]) + 15/1440, Tabla_Sala[[#This Row],[Hora de Salida]]-Tabla_Sala[[#This Row],[Hora de Llegada]])</f>
        <v>0.15972222221898846</v>
      </c>
      <c r="I746" s="16">
        <f>SUMIFS(Tabla_cocina[minutos preparacion],Tabla_cocina[Numero de Orden],Tabla_Sala[[#This Row],[Número de Orden]])</f>
        <v>4.6527777777777779E-2</v>
      </c>
      <c r="J746" s="16">
        <f>IF(Tabla_Sala[[#This Row],[Tiempo de Permanencia]]-Tabla_Sala[[#This Row],[Tiempo Preparacion]] &gt; 0, Tabla_Sala[[#This Row],[Tiempo de Permanencia]]-Tabla_Sala[[#This Row],[Tiempo Preparacion]], 0)</f>
        <v>0.11319444444121068</v>
      </c>
      <c r="K746" s="2" t="s">
        <v>111</v>
      </c>
      <c r="L746" s="2" t="s">
        <v>40</v>
      </c>
      <c r="M746" s="2" t="s">
        <v>47</v>
      </c>
      <c r="N746" s="5">
        <v>26.5</v>
      </c>
      <c r="O746" s="2" t="s">
        <v>48</v>
      </c>
      <c r="P746" s="7">
        <f>SUMIFS(Tabla_cocina[Ganancia Bruta],Tabla_cocina[Numero de Orden],Tabla_Sala[[#This Row],[Número de Orden]])</f>
        <v>76</v>
      </c>
      <c r="Q746" s="7">
        <f>Tabla_Sala[[#This Row],[Propina]]+Tabla_Sala[[#This Row],[Monto Total de la Cuenta]]</f>
        <v>102.5</v>
      </c>
      <c r="R746" t="str">
        <f t="shared" si="14"/>
        <v>Plato_4,  Plato_9</v>
      </c>
      <c r="S746" s="2" t="s">
        <v>43</v>
      </c>
      <c r="T746" s="2" t="s">
        <v>24</v>
      </c>
      <c r="U746" s="2" t="s">
        <v>75</v>
      </c>
      <c r="X746" t="str" cm="1">
        <f t="array" ref="X746">_xlfn.CONCAT(_xlfn._xlws.FILTER(Tabla_cocina[Nombre del Plato], Tabla_cocina[Numero de Orden]=Tabla_Sala[[#This Row],[Número de Orden]]), "")</f>
        <v>Plato_4Plato_9</v>
      </c>
      <c r="Y746" s="18" t="b">
        <f>IF(Tabla_Sala[[#This Row],[Tiempo de Degustacion]]&gt;0,TRUE,FALSE)</f>
        <v>1</v>
      </c>
    </row>
    <row r="747" spans="1:25" x14ac:dyDescent="0.3">
      <c r="A747" s="2">
        <v>745</v>
      </c>
      <c r="B747" s="2">
        <v>3</v>
      </c>
      <c r="C747" s="2" t="s">
        <v>626</v>
      </c>
      <c r="D747" s="4">
        <v>1</v>
      </c>
      <c r="E747" s="15">
        <f>Tabla_Sala[[#This Row],[Hora de Salida]]</f>
        <v>45023.202777777777</v>
      </c>
      <c r="F747" s="16">
        <v>45023.106944444444</v>
      </c>
      <c r="G747" s="16">
        <v>45023.202777777777</v>
      </c>
      <c r="H747" s="16">
        <f>IF(Tabla_Sala[[#This Row],[Estado de la Mesa]]="Ocupada",(Tabla_Sala[[#This Row],[Hora de Salida]]-Tabla_Sala[[#This Row],[Hora de Llegada]]) + 15/1440, Tabla_Sala[[#This Row],[Hora de Salida]]-Tabla_Sala[[#This Row],[Hora de Llegada]])</f>
        <v>9.5833333332848269E-2</v>
      </c>
      <c r="I747" s="16">
        <f>SUMIFS(Tabla_cocina[minutos preparacion],Tabla_cocina[Numero de Orden],Tabla_Sala[[#This Row],[Número de Orden]])</f>
        <v>5.0694444444444445E-2</v>
      </c>
      <c r="J747" s="16">
        <f>IF(Tabla_Sala[[#This Row],[Tiempo de Permanencia]]-Tabla_Sala[[#This Row],[Tiempo Preparacion]] &gt; 0, Tabla_Sala[[#This Row],[Tiempo de Permanencia]]-Tabla_Sala[[#This Row],[Tiempo Preparacion]], 0)</f>
        <v>4.5138888888403825E-2</v>
      </c>
      <c r="K747" s="2" t="s">
        <v>115</v>
      </c>
      <c r="L747" s="2" t="s">
        <v>40</v>
      </c>
      <c r="M747" s="2" t="s">
        <v>45</v>
      </c>
      <c r="N747" s="5">
        <v>18.75</v>
      </c>
      <c r="O747" s="2" t="s">
        <v>48</v>
      </c>
      <c r="P747" s="7">
        <f>SUMIFS(Tabla_cocina[Ganancia Bruta],Tabla_cocina[Numero de Orden],Tabla_Sala[[#This Row],[Número de Orden]])</f>
        <v>284</v>
      </c>
      <c r="Q747" s="7">
        <f>Tabla_Sala[[#This Row],[Propina]]+Tabla_Sala[[#This Row],[Monto Total de la Cuenta]]</f>
        <v>302.75</v>
      </c>
      <c r="R747" t="str">
        <f t="shared" si="14"/>
        <v>Plato_8,  Plato_7,  Plato_1,  Plato_6</v>
      </c>
      <c r="S747" s="2" t="s">
        <v>58</v>
      </c>
      <c r="T747" s="2" t="s">
        <v>17</v>
      </c>
      <c r="U747" s="2" t="s">
        <v>59</v>
      </c>
      <c r="V747" s="2" t="s">
        <v>71</v>
      </c>
      <c r="W747" s="2" t="s">
        <v>77</v>
      </c>
      <c r="X747" t="str" cm="1">
        <f t="array" ref="X747">_xlfn.CONCAT(_xlfn._xlws.FILTER(Tabla_cocina[Nombre del Plato], Tabla_cocina[Numero de Orden]=Tabla_Sala[[#This Row],[Número de Orden]]), "")</f>
        <v>Plato_8Plato_7Plato_1Plato_6</v>
      </c>
      <c r="Y747" s="18" t="b">
        <f>IF(Tabla_Sala[[#This Row],[Tiempo de Degustacion]]&gt;0,TRUE,FALSE)</f>
        <v>1</v>
      </c>
    </row>
    <row r="748" spans="1:25" x14ac:dyDescent="0.3">
      <c r="A748" s="2">
        <v>746</v>
      </c>
      <c r="B748" s="2">
        <v>13</v>
      </c>
      <c r="C748" s="2" t="s">
        <v>631</v>
      </c>
      <c r="D748" s="4">
        <v>2</v>
      </c>
      <c r="E748" s="15">
        <f>Tabla_Sala[[#This Row],[Hora de Salida]]</f>
        <v>45023.268750000003</v>
      </c>
      <c r="F748" s="16">
        <v>45023.131944444445</v>
      </c>
      <c r="G748" s="16">
        <v>45023.268750000003</v>
      </c>
      <c r="H748" s="16">
        <f>IF(Tabla_Sala[[#This Row],[Estado de la Mesa]]="Ocupada",(Tabla_Sala[[#This Row],[Hora de Salida]]-Tabla_Sala[[#This Row],[Hora de Llegada]]) + 15/1440, Tabla_Sala[[#This Row],[Hora de Salida]]-Tabla_Sala[[#This Row],[Hora de Llegada]])</f>
        <v>0.14722222222432416</v>
      </c>
      <c r="I748" s="16">
        <f>SUMIFS(Tabla_cocina[minutos preparacion],Tabla_cocina[Numero de Orden],Tabla_Sala[[#This Row],[Número de Orden]])</f>
        <v>5.3472222222222227E-2</v>
      </c>
      <c r="J748" s="16">
        <f>IF(Tabla_Sala[[#This Row],[Tiempo de Permanencia]]-Tabla_Sala[[#This Row],[Tiempo Preparacion]] &gt; 0, Tabla_Sala[[#This Row],[Tiempo de Permanencia]]-Tabla_Sala[[#This Row],[Tiempo Preparacion]], 0)</f>
        <v>9.375000000210193E-2</v>
      </c>
      <c r="K748" s="2" t="s">
        <v>111</v>
      </c>
      <c r="L748" s="2" t="s">
        <v>40</v>
      </c>
      <c r="M748" s="2" t="s">
        <v>47</v>
      </c>
      <c r="N748" s="5">
        <v>44.9</v>
      </c>
      <c r="O748" s="2" t="s">
        <v>55</v>
      </c>
      <c r="P748" s="7">
        <f>SUMIFS(Tabla_cocina[Ganancia Bruta],Tabla_cocina[Numero de Orden],Tabla_Sala[[#This Row],[Número de Orden]])</f>
        <v>201</v>
      </c>
      <c r="Q748" s="7">
        <f>Tabla_Sala[[#This Row],[Propina]]+Tabla_Sala[[#This Row],[Monto Total de la Cuenta]]</f>
        <v>245.9</v>
      </c>
      <c r="R748" t="str">
        <f t="shared" si="14"/>
        <v>Plato_8,  Plato_15</v>
      </c>
      <c r="S748" s="2" t="s">
        <v>70</v>
      </c>
      <c r="T748" s="2" t="s">
        <v>17</v>
      </c>
      <c r="U748" s="2" t="s">
        <v>73</v>
      </c>
      <c r="X748" t="str" cm="1">
        <f t="array" ref="X748">_xlfn.CONCAT(_xlfn._xlws.FILTER(Tabla_cocina[Nombre del Plato], Tabla_cocina[Numero de Orden]=Tabla_Sala[[#This Row],[Número de Orden]]), "")</f>
        <v>Plato_8Plato_15</v>
      </c>
      <c r="Y748" s="18" t="b">
        <f>IF(Tabla_Sala[[#This Row],[Tiempo de Degustacion]]&gt;0,TRUE,FALSE)</f>
        <v>1</v>
      </c>
    </row>
    <row r="749" spans="1:25" x14ac:dyDescent="0.3">
      <c r="A749" s="2">
        <v>747</v>
      </c>
      <c r="B749" s="2">
        <v>16</v>
      </c>
      <c r="C749" s="2" t="s">
        <v>648</v>
      </c>
      <c r="D749" s="4">
        <v>3</v>
      </c>
      <c r="E749" s="15">
        <f>Tabla_Sala[[#This Row],[Hora de Salida]]</f>
        <v>45023.200694444444</v>
      </c>
      <c r="F749" s="16">
        <v>45023.120138888888</v>
      </c>
      <c r="G749" s="16">
        <v>45023.200694444444</v>
      </c>
      <c r="H749" s="16">
        <f>IF(Tabla_Sala[[#This Row],[Estado de la Mesa]]="Ocupada",(Tabla_Sala[[#This Row],[Hora de Salida]]-Tabla_Sala[[#This Row],[Hora de Llegada]]) + 15/1440, Tabla_Sala[[#This Row],[Hora de Salida]]-Tabla_Sala[[#This Row],[Hora de Llegada]])</f>
        <v>8.0555555556202307E-2</v>
      </c>
      <c r="I749" s="16">
        <f>SUMIFS(Tabla_cocina[minutos preparacion],Tabla_cocina[Numero de Orden],Tabla_Sala[[#This Row],[Número de Orden]])</f>
        <v>1.9444444444444445E-2</v>
      </c>
      <c r="J749" s="16">
        <f>IF(Tabla_Sala[[#This Row],[Tiempo de Permanencia]]-Tabla_Sala[[#This Row],[Tiempo Preparacion]] &gt; 0, Tabla_Sala[[#This Row],[Tiempo de Permanencia]]-Tabla_Sala[[#This Row],[Tiempo Preparacion]], 0)</f>
        <v>6.1111111111757863E-2</v>
      </c>
      <c r="K749" s="2" t="s">
        <v>111</v>
      </c>
      <c r="L749" s="2" t="s">
        <v>44</v>
      </c>
      <c r="M749" s="2" t="s">
        <v>41</v>
      </c>
      <c r="N749" s="5">
        <v>37.229999999999997</v>
      </c>
      <c r="O749" s="2" t="s">
        <v>42</v>
      </c>
      <c r="P749" s="7">
        <f>SUMIFS(Tabla_cocina[Ganancia Bruta],Tabla_cocina[Numero de Orden],Tabla_Sala[[#This Row],[Número de Orden]])</f>
        <v>25</v>
      </c>
      <c r="Q749" s="7">
        <f>Tabla_Sala[[#This Row],[Propina]]+Tabla_Sala[[#This Row],[Monto Total de la Cuenta]]</f>
        <v>62.23</v>
      </c>
      <c r="R749" t="str">
        <f t="shared" si="14"/>
        <v>Plato_1</v>
      </c>
      <c r="S749" s="2" t="s">
        <v>61</v>
      </c>
      <c r="T749" s="2" t="s">
        <v>26</v>
      </c>
      <c r="U749" s="2"/>
      <c r="X749" t="str" cm="1">
        <f t="array" ref="X749">_xlfn.CONCAT(_xlfn._xlws.FILTER(Tabla_cocina[Nombre del Plato], Tabla_cocina[Numero de Orden]=Tabla_Sala[[#This Row],[Número de Orden]]), "")</f>
        <v>Plato_1</v>
      </c>
      <c r="Y749" s="18" t="b">
        <f>IF(Tabla_Sala[[#This Row],[Tiempo de Degustacion]]&gt;0,TRUE,FALSE)</f>
        <v>1</v>
      </c>
    </row>
    <row r="750" spans="1:25" x14ac:dyDescent="0.3">
      <c r="A750" s="2">
        <v>748</v>
      </c>
      <c r="B750" s="2">
        <v>2</v>
      </c>
      <c r="C750" s="2" t="s">
        <v>649</v>
      </c>
      <c r="D750" s="4">
        <v>4</v>
      </c>
      <c r="E750" s="15">
        <f>Tabla_Sala[[#This Row],[Hora de Salida]]</f>
        <v>45023.248611111114</v>
      </c>
      <c r="F750" s="16">
        <v>45023.105555555558</v>
      </c>
      <c r="G750" s="16">
        <v>45023.248611111114</v>
      </c>
      <c r="H750" s="16">
        <f>IF(Tabla_Sala[[#This Row],[Estado de la Mesa]]="Ocupada",(Tabla_Sala[[#This Row],[Hora de Salida]]-Tabla_Sala[[#This Row],[Hora de Llegada]]) + 15/1440, Tabla_Sala[[#This Row],[Hora de Salida]]-Tabla_Sala[[#This Row],[Hora de Llegada]])</f>
        <v>0.14305555555620231</v>
      </c>
      <c r="I750" s="16">
        <f>SUMIFS(Tabla_cocina[minutos preparacion],Tabla_cocina[Numero de Orden],Tabla_Sala[[#This Row],[Número de Orden]])</f>
        <v>2.5694444444444443E-2</v>
      </c>
      <c r="J750" s="16">
        <f>IF(Tabla_Sala[[#This Row],[Tiempo de Permanencia]]-Tabla_Sala[[#This Row],[Tiempo Preparacion]] &gt; 0, Tabla_Sala[[#This Row],[Tiempo de Permanencia]]-Tabla_Sala[[#This Row],[Tiempo Preparacion]], 0)</f>
        <v>0.11736111111175787</v>
      </c>
      <c r="K750" s="2" t="s">
        <v>113</v>
      </c>
      <c r="L750" s="2" t="s">
        <v>40</v>
      </c>
      <c r="M750" s="2" t="s">
        <v>47</v>
      </c>
      <c r="N750" s="5">
        <v>12.55</v>
      </c>
      <c r="O750" s="2" t="s">
        <v>42</v>
      </c>
      <c r="P750" s="7">
        <f>SUMIFS(Tabla_cocina[Ganancia Bruta],Tabla_cocina[Numero de Orden],Tabla_Sala[[#This Row],[Número de Orden]])</f>
        <v>110</v>
      </c>
      <c r="Q750" s="7">
        <f>Tabla_Sala[[#This Row],[Propina]]+Tabla_Sala[[#This Row],[Monto Total de la Cuenta]]</f>
        <v>122.55</v>
      </c>
      <c r="R750" t="str">
        <f t="shared" si="14"/>
        <v>Plato_15,  Plato_10</v>
      </c>
      <c r="S750" s="2" t="s">
        <v>56</v>
      </c>
      <c r="T750" s="2" t="s">
        <v>18</v>
      </c>
      <c r="U750" s="2" t="s">
        <v>69</v>
      </c>
      <c r="X750" t="str" cm="1">
        <f t="array" ref="X750">_xlfn.CONCAT(_xlfn._xlws.FILTER(Tabla_cocina[Nombre del Plato], Tabla_cocina[Numero de Orden]=Tabla_Sala[[#This Row],[Número de Orden]]), "")</f>
        <v>Plato_15Plato_10</v>
      </c>
      <c r="Y750" s="18" t="b">
        <f>IF(Tabla_Sala[[#This Row],[Tiempo de Degustacion]]&gt;0,TRUE,FALSE)</f>
        <v>1</v>
      </c>
    </row>
    <row r="751" spans="1:25" x14ac:dyDescent="0.3">
      <c r="A751" s="2">
        <v>749</v>
      </c>
      <c r="B751" s="2">
        <v>1</v>
      </c>
      <c r="C751" s="2" t="s">
        <v>648</v>
      </c>
      <c r="D751" s="4">
        <v>2</v>
      </c>
      <c r="E751" s="15">
        <f>Tabla_Sala[[#This Row],[Hora de Salida]]</f>
        <v>45023.119444444441</v>
      </c>
      <c r="F751" s="16">
        <v>45023.056250000001</v>
      </c>
      <c r="G751" s="16">
        <v>45023.119444444441</v>
      </c>
      <c r="H751" s="16">
        <f>IF(Tabla_Sala[[#This Row],[Estado de la Mesa]]="Ocupada",(Tabla_Sala[[#This Row],[Hora de Salida]]-Tabla_Sala[[#This Row],[Hora de Llegada]]) + 15/1440, Tabla_Sala[[#This Row],[Hora de Salida]]-Tabla_Sala[[#This Row],[Hora de Llegada]])</f>
        <v>7.3611111106098789E-2</v>
      </c>
      <c r="I751" s="16">
        <f>SUMIFS(Tabla_cocina[minutos preparacion],Tabla_cocina[Numero de Orden],Tabla_Sala[[#This Row],[Número de Orden]])</f>
        <v>5.5555555555555558E-3</v>
      </c>
      <c r="J751" s="16">
        <f>IF(Tabla_Sala[[#This Row],[Tiempo de Permanencia]]-Tabla_Sala[[#This Row],[Tiempo Preparacion]] &gt; 0, Tabla_Sala[[#This Row],[Tiempo de Permanencia]]-Tabla_Sala[[#This Row],[Tiempo Preparacion]], 0)</f>
        <v>6.805555555054324E-2</v>
      </c>
      <c r="K751" s="2" t="s">
        <v>117</v>
      </c>
      <c r="L751" s="2" t="s">
        <v>40</v>
      </c>
      <c r="M751" s="2" t="s">
        <v>41</v>
      </c>
      <c r="N751" s="5">
        <v>24.12</v>
      </c>
      <c r="O751" s="2" t="s">
        <v>55</v>
      </c>
      <c r="P751" s="7">
        <f>SUMIFS(Tabla_cocina[Ganancia Bruta],Tabla_cocina[Numero de Orden],Tabla_Sala[[#This Row],[Número de Orden]])</f>
        <v>70</v>
      </c>
      <c r="Q751" s="7">
        <f>Tabla_Sala[[#This Row],[Propina]]+Tabla_Sala[[#This Row],[Monto Total de la Cuenta]]</f>
        <v>94.12</v>
      </c>
      <c r="R751" t="str">
        <f t="shared" si="14"/>
        <v>Plato_8</v>
      </c>
      <c r="S751" s="2" t="s">
        <v>53</v>
      </c>
      <c r="T751" s="2" t="s">
        <v>17</v>
      </c>
      <c r="U751" s="2"/>
      <c r="X751" t="str" cm="1">
        <f t="array" ref="X751">_xlfn.CONCAT(_xlfn._xlws.FILTER(Tabla_cocina[Nombre del Plato], Tabla_cocina[Numero de Orden]=Tabla_Sala[[#This Row],[Número de Orden]]), "")</f>
        <v>Plato_8</v>
      </c>
      <c r="Y751" s="18" t="b">
        <f>IF(Tabla_Sala[[#This Row],[Tiempo de Degustacion]]&gt;0,TRUE,FALSE)</f>
        <v>1</v>
      </c>
    </row>
    <row r="752" spans="1:25" x14ac:dyDescent="0.3">
      <c r="A752" s="2">
        <v>750</v>
      </c>
      <c r="B752" s="2">
        <v>6</v>
      </c>
      <c r="C752" s="2" t="s">
        <v>650</v>
      </c>
      <c r="D752" s="4">
        <v>4</v>
      </c>
      <c r="E752" s="15">
        <f>Tabla_Sala[[#This Row],[Hora de Salida]]</f>
        <v>45023.125</v>
      </c>
      <c r="F752" s="16">
        <v>45023.073611111111</v>
      </c>
      <c r="G752" s="16">
        <v>45023.125</v>
      </c>
      <c r="H752" s="16">
        <f>IF(Tabla_Sala[[#This Row],[Estado de la Mesa]]="Ocupada",(Tabla_Sala[[#This Row],[Hora de Salida]]-Tabla_Sala[[#This Row],[Hora de Llegada]]) + 15/1440, Tabla_Sala[[#This Row],[Hora de Salida]]-Tabla_Sala[[#This Row],[Hora de Llegada]])</f>
        <v>5.1388888889050577E-2</v>
      </c>
      <c r="I752" s="16">
        <f>SUMIFS(Tabla_cocina[minutos preparacion],Tabla_cocina[Numero de Orden],Tabla_Sala[[#This Row],[Número de Orden]])</f>
        <v>5.9722222222222225E-2</v>
      </c>
      <c r="J752" s="16">
        <f>IF(Tabla_Sala[[#This Row],[Tiempo de Permanencia]]-Tabla_Sala[[#This Row],[Tiempo Preparacion]] &gt; 0, Tabla_Sala[[#This Row],[Tiempo de Permanencia]]-Tabla_Sala[[#This Row],[Tiempo Preparacion]], 0)</f>
        <v>0</v>
      </c>
      <c r="K752" s="2" t="s">
        <v>111</v>
      </c>
      <c r="L752" s="2" t="s">
        <v>40</v>
      </c>
      <c r="M752" s="2" t="s">
        <v>47</v>
      </c>
      <c r="N752" s="5">
        <v>21.82</v>
      </c>
      <c r="O752" s="2" t="s">
        <v>48</v>
      </c>
      <c r="P752" s="7">
        <f>SUMIFS(Tabla_cocina[Ganancia Bruta],Tabla_cocina[Numero de Orden],Tabla_Sala[[#This Row],[Número de Orden]])</f>
        <v>119</v>
      </c>
      <c r="Q752" s="7">
        <f>Tabla_Sala[[#This Row],[Propina]]+Tabla_Sala[[#This Row],[Monto Total de la Cuenta]]</f>
        <v>140.82</v>
      </c>
      <c r="R752" t="str">
        <f t="shared" si="14"/>
        <v>Plato_17,  Plato_10</v>
      </c>
      <c r="S752" s="2" t="s">
        <v>58</v>
      </c>
      <c r="T752" s="2" t="s">
        <v>9</v>
      </c>
      <c r="U752" s="2" t="s">
        <v>69</v>
      </c>
      <c r="X752" t="str" cm="1">
        <f t="array" ref="X752">_xlfn.CONCAT(_xlfn._xlws.FILTER(Tabla_cocina[Nombre del Plato], Tabla_cocina[Numero de Orden]=Tabla_Sala[[#This Row],[Número de Orden]]), "")</f>
        <v>Plato_17Plato_10</v>
      </c>
      <c r="Y752" s="18" t="b">
        <f>IF(Tabla_Sala[[#This Row],[Tiempo de Degustacion]]&gt;0,TRUE,FALSE)</f>
        <v>0</v>
      </c>
    </row>
    <row r="753" spans="1:25" x14ac:dyDescent="0.3">
      <c r="A753" s="2">
        <v>751</v>
      </c>
      <c r="B753" s="2">
        <v>17</v>
      </c>
      <c r="C753" s="2" t="s">
        <v>462</v>
      </c>
      <c r="D753" s="4">
        <v>6</v>
      </c>
      <c r="E753" s="15">
        <f>Tabla_Sala[[#This Row],[Hora de Salida]]</f>
        <v>45023.131944444445</v>
      </c>
      <c r="F753" s="16">
        <v>45023.063888888886</v>
      </c>
      <c r="G753" s="16">
        <v>45023.131944444445</v>
      </c>
      <c r="H753" s="16">
        <f>IF(Tabla_Sala[[#This Row],[Estado de la Mesa]]="Ocupada",(Tabla_Sala[[#This Row],[Hora de Salida]]-Tabla_Sala[[#This Row],[Hora de Llegada]]) + 15/1440, Tabla_Sala[[#This Row],[Hora de Salida]]-Tabla_Sala[[#This Row],[Hora de Llegada]])</f>
        <v>6.805555555911269E-2</v>
      </c>
      <c r="I753" s="16">
        <f>SUMIFS(Tabla_cocina[minutos preparacion],Tabla_cocina[Numero de Orden],Tabla_Sala[[#This Row],[Número de Orden]])</f>
        <v>6.0416666666666667E-2</v>
      </c>
      <c r="J753" s="16">
        <f>IF(Tabla_Sala[[#This Row],[Tiempo de Permanencia]]-Tabla_Sala[[#This Row],[Tiempo Preparacion]] &gt; 0, Tabla_Sala[[#This Row],[Tiempo de Permanencia]]-Tabla_Sala[[#This Row],[Tiempo Preparacion]], 0)</f>
        <v>7.6388888924460233E-3</v>
      </c>
      <c r="K753" s="2" t="s">
        <v>113</v>
      </c>
      <c r="L753" s="2" t="s">
        <v>44</v>
      </c>
      <c r="M753" s="2" t="s">
        <v>47</v>
      </c>
      <c r="N753" s="5">
        <v>49.35</v>
      </c>
      <c r="O753" s="2" t="s">
        <v>48</v>
      </c>
      <c r="P753" s="7">
        <f>SUMIFS(Tabla_cocina[Ganancia Bruta],Tabla_cocina[Numero de Orden],Tabla_Sala[[#This Row],[Número de Orden]])</f>
        <v>170</v>
      </c>
      <c r="Q753" s="7">
        <f>Tabla_Sala[[#This Row],[Propina]]+Tabla_Sala[[#This Row],[Monto Total de la Cuenta]]</f>
        <v>219.35</v>
      </c>
      <c r="R753" t="str">
        <f t="shared" si="14"/>
        <v>Plato_9,  Plato_1,  Plato_5</v>
      </c>
      <c r="S753" s="2" t="s">
        <v>49</v>
      </c>
      <c r="T753" s="2" t="s">
        <v>13</v>
      </c>
      <c r="U753" s="2" t="s">
        <v>71</v>
      </c>
      <c r="V753" s="2" t="s">
        <v>78</v>
      </c>
      <c r="X753" t="str" cm="1">
        <f t="array" ref="X753">_xlfn.CONCAT(_xlfn._xlws.FILTER(Tabla_cocina[Nombre del Plato], Tabla_cocina[Numero de Orden]=Tabla_Sala[[#This Row],[Número de Orden]]), "")</f>
        <v>Plato_9Plato_1Plato_5</v>
      </c>
      <c r="Y753" s="18" t="b">
        <f>IF(Tabla_Sala[[#This Row],[Tiempo de Degustacion]]&gt;0,TRUE,FALSE)</f>
        <v>1</v>
      </c>
    </row>
    <row r="754" spans="1:25" x14ac:dyDescent="0.3">
      <c r="A754" s="2">
        <v>752</v>
      </c>
      <c r="B754" s="2">
        <v>3</v>
      </c>
      <c r="C754" s="2" t="s">
        <v>464</v>
      </c>
      <c r="D754" s="4">
        <v>5</v>
      </c>
      <c r="E754" s="15">
        <f>Tabla_Sala[[#This Row],[Hora de Salida]]</f>
        <v>45023.182638888888</v>
      </c>
      <c r="F754" s="16">
        <v>45023.086805555555</v>
      </c>
      <c r="G754" s="16">
        <v>45023.182638888888</v>
      </c>
      <c r="H754" s="16">
        <f>IF(Tabla_Sala[[#This Row],[Estado de la Mesa]]="Ocupada",(Tabla_Sala[[#This Row],[Hora de Salida]]-Tabla_Sala[[#This Row],[Hora de Llegada]]) + 15/1440, Tabla_Sala[[#This Row],[Hora de Salida]]-Tabla_Sala[[#This Row],[Hora de Llegada]])</f>
        <v>9.5833333332848269E-2</v>
      </c>
      <c r="I754" s="16">
        <f>SUMIFS(Tabla_cocina[minutos preparacion],Tabla_cocina[Numero de Orden],Tabla_Sala[[#This Row],[Número de Orden]])</f>
        <v>2.0833333333333332E-2</v>
      </c>
      <c r="J754" s="16">
        <f>IF(Tabla_Sala[[#This Row],[Tiempo de Permanencia]]-Tabla_Sala[[#This Row],[Tiempo Preparacion]] &gt; 0, Tabla_Sala[[#This Row],[Tiempo de Permanencia]]-Tabla_Sala[[#This Row],[Tiempo Preparacion]], 0)</f>
        <v>7.4999999999514941E-2</v>
      </c>
      <c r="K754" s="2" t="s">
        <v>109</v>
      </c>
      <c r="L754" s="2" t="s">
        <v>40</v>
      </c>
      <c r="M754" s="2" t="s">
        <v>47</v>
      </c>
      <c r="N754" s="5">
        <v>46.27</v>
      </c>
      <c r="O754" s="2" t="s">
        <v>48</v>
      </c>
      <c r="P754" s="7">
        <f>SUMIFS(Tabla_cocina[Ganancia Bruta],Tabla_cocina[Numero de Orden],Tabla_Sala[[#This Row],[Número de Orden]])</f>
        <v>60</v>
      </c>
      <c r="Q754" s="7">
        <f>Tabla_Sala[[#This Row],[Propina]]+Tabla_Sala[[#This Row],[Monto Total de la Cuenta]]</f>
        <v>106.27000000000001</v>
      </c>
      <c r="R754" t="str">
        <f t="shared" si="14"/>
        <v>Plato_2</v>
      </c>
      <c r="S754" s="2" t="s">
        <v>53</v>
      </c>
      <c r="T754" s="2" t="s">
        <v>7</v>
      </c>
      <c r="U754" s="2"/>
      <c r="X754" t="str" cm="1">
        <f t="array" ref="X754">_xlfn.CONCAT(_xlfn._xlws.FILTER(Tabla_cocina[Nombre del Plato], Tabla_cocina[Numero de Orden]=Tabla_Sala[[#This Row],[Número de Orden]]), "")</f>
        <v>Plato_2</v>
      </c>
      <c r="Y754" s="18" t="b">
        <f>IF(Tabla_Sala[[#This Row],[Tiempo de Degustacion]]&gt;0,TRUE,FALSE)</f>
        <v>1</v>
      </c>
    </row>
    <row r="755" spans="1:25" x14ac:dyDescent="0.3">
      <c r="A755" s="2">
        <v>753</v>
      </c>
      <c r="B755" s="2">
        <v>11</v>
      </c>
      <c r="C755" s="2" t="s">
        <v>363</v>
      </c>
      <c r="D755" s="4">
        <v>4</v>
      </c>
      <c r="E755" s="15">
        <f>Tabla_Sala[[#This Row],[Hora de Salida]]</f>
        <v>45023.193055555559</v>
      </c>
      <c r="F755" s="16">
        <v>45023.102083333331</v>
      </c>
      <c r="G755" s="16">
        <v>45023.193055555559</v>
      </c>
      <c r="H755" s="16">
        <f>IF(Tabla_Sala[[#This Row],[Estado de la Mesa]]="Ocupada",(Tabla_Sala[[#This Row],[Hora de Salida]]-Tabla_Sala[[#This Row],[Hora de Llegada]]) + 15/1440, Tabla_Sala[[#This Row],[Hora de Salida]]-Tabla_Sala[[#This Row],[Hora de Llegada]])</f>
        <v>9.0972222227719612E-2</v>
      </c>
      <c r="I755" s="16">
        <f>SUMIFS(Tabla_cocina[minutos preparacion],Tabla_cocina[Numero de Orden],Tabla_Sala[[#This Row],[Número de Orden]])</f>
        <v>8.8888888888888878E-2</v>
      </c>
      <c r="J755" s="16">
        <f>IF(Tabla_Sala[[#This Row],[Tiempo de Permanencia]]-Tabla_Sala[[#This Row],[Tiempo Preparacion]] &gt; 0, Tabla_Sala[[#This Row],[Tiempo de Permanencia]]-Tabla_Sala[[#This Row],[Tiempo Preparacion]], 0)</f>
        <v>2.083333338830734E-3</v>
      </c>
      <c r="K755" s="2" t="s">
        <v>117</v>
      </c>
      <c r="L755" s="2" t="s">
        <v>40</v>
      </c>
      <c r="M755" s="2" t="s">
        <v>41</v>
      </c>
      <c r="N755" s="5">
        <v>26.24</v>
      </c>
      <c r="O755" s="2" t="s">
        <v>48</v>
      </c>
      <c r="P755" s="7">
        <f>SUMIFS(Tabla_cocina[Ganancia Bruta],Tabla_cocina[Numero de Orden],Tabla_Sala[[#This Row],[Número de Orden]])</f>
        <v>163</v>
      </c>
      <c r="Q755" s="7">
        <f>Tabla_Sala[[#This Row],[Propina]]+Tabla_Sala[[#This Row],[Monto Total de la Cuenta]]</f>
        <v>189.24</v>
      </c>
      <c r="R755" t="str">
        <f t="shared" si="14"/>
        <v>Plato_15,  Plato_14,  Plato_7,  Plato_19</v>
      </c>
      <c r="S755" s="2" t="s">
        <v>70</v>
      </c>
      <c r="T755" s="2" t="s">
        <v>18</v>
      </c>
      <c r="U755" s="2" t="s">
        <v>64</v>
      </c>
      <c r="V755" s="2" t="s">
        <v>59</v>
      </c>
      <c r="W755" s="2" t="s">
        <v>51</v>
      </c>
      <c r="X755" t="str" cm="1">
        <f t="array" ref="X755">_xlfn.CONCAT(_xlfn._xlws.FILTER(Tabla_cocina[Nombre del Plato], Tabla_cocina[Numero de Orden]=Tabla_Sala[[#This Row],[Número de Orden]]), "")</f>
        <v>Plato_15Plato_14Plato_7Plato_19</v>
      </c>
      <c r="Y755" s="18" t="b">
        <f>IF(Tabla_Sala[[#This Row],[Tiempo de Degustacion]]&gt;0,TRUE,FALSE)</f>
        <v>1</v>
      </c>
    </row>
    <row r="756" spans="1:25" x14ac:dyDescent="0.3">
      <c r="A756" s="2">
        <v>754</v>
      </c>
      <c r="B756" s="2">
        <v>8</v>
      </c>
      <c r="C756" s="2" t="s">
        <v>440</v>
      </c>
      <c r="D756" s="4">
        <v>3</v>
      </c>
      <c r="E756" s="15">
        <f>Tabla_Sala[[#This Row],[Hora de Salida]]</f>
        <v>45023.191666666666</v>
      </c>
      <c r="F756" s="16">
        <v>45023.13958333333</v>
      </c>
      <c r="G756" s="16">
        <v>45023.191666666666</v>
      </c>
      <c r="H756" s="16">
        <f>IF(Tabla_Sala[[#This Row],[Estado de la Mesa]]="Ocupada",(Tabla_Sala[[#This Row],[Hora de Salida]]-Tabla_Sala[[#This Row],[Hora de Llegada]]) + 15/1440, Tabla_Sala[[#This Row],[Hora de Salida]]-Tabla_Sala[[#This Row],[Hora de Llegada]])</f>
        <v>5.2083333335758653E-2</v>
      </c>
      <c r="I756" s="16">
        <f>SUMIFS(Tabla_cocina[minutos preparacion],Tabla_cocina[Numero de Orden],Tabla_Sala[[#This Row],[Número de Orden]])</f>
        <v>6.1805555555555551E-2</v>
      </c>
      <c r="J756" s="16">
        <f>IF(Tabla_Sala[[#This Row],[Tiempo de Permanencia]]-Tabla_Sala[[#This Row],[Tiempo Preparacion]] &gt; 0, Tabla_Sala[[#This Row],[Tiempo de Permanencia]]-Tabla_Sala[[#This Row],[Tiempo Preparacion]], 0)</f>
        <v>0</v>
      </c>
      <c r="K756" s="2" t="s">
        <v>109</v>
      </c>
      <c r="L756" s="2" t="s">
        <v>40</v>
      </c>
      <c r="M756" s="2" t="s">
        <v>47</v>
      </c>
      <c r="N756" s="5">
        <v>42.74</v>
      </c>
      <c r="O756" s="2" t="s">
        <v>42</v>
      </c>
      <c r="P756" s="7">
        <f>SUMIFS(Tabla_cocina[Ganancia Bruta],Tabla_cocina[Numero de Orden],Tabla_Sala[[#This Row],[Número de Orden]])</f>
        <v>237</v>
      </c>
      <c r="Q756" s="7">
        <f>Tabla_Sala[[#This Row],[Propina]]+Tabla_Sala[[#This Row],[Monto Total de la Cuenta]]</f>
        <v>279.74</v>
      </c>
      <c r="R756" t="str">
        <f t="shared" si="14"/>
        <v>Plato_7,  Plato_6,  Plato_16</v>
      </c>
      <c r="S756" s="2" t="s">
        <v>43</v>
      </c>
      <c r="T756" s="2" t="s">
        <v>5</v>
      </c>
      <c r="U756" s="2" t="s">
        <v>77</v>
      </c>
      <c r="V756" s="2" t="s">
        <v>57</v>
      </c>
      <c r="X756" t="str" cm="1">
        <f t="array" ref="X756">_xlfn.CONCAT(_xlfn._xlws.FILTER(Tabla_cocina[Nombre del Plato], Tabla_cocina[Numero de Orden]=Tabla_Sala[[#This Row],[Número de Orden]]), "")</f>
        <v>Plato_7Plato_6Plato_16</v>
      </c>
      <c r="Y756" s="18" t="b">
        <f>IF(Tabla_Sala[[#This Row],[Tiempo de Degustacion]]&gt;0,TRUE,FALSE)</f>
        <v>0</v>
      </c>
    </row>
    <row r="757" spans="1:25" x14ac:dyDescent="0.3">
      <c r="A757" s="2">
        <v>755</v>
      </c>
      <c r="B757" s="2">
        <v>12</v>
      </c>
      <c r="C757" s="2" t="s">
        <v>651</v>
      </c>
      <c r="D757" s="4">
        <v>3</v>
      </c>
      <c r="E757" s="15">
        <f>Tabla_Sala[[#This Row],[Hora de Salida]]</f>
        <v>45023.185416666667</v>
      </c>
      <c r="F757" s="16">
        <v>45023.084027777775</v>
      </c>
      <c r="G757" s="16">
        <v>45023.185416666667</v>
      </c>
      <c r="H757" s="16">
        <f>IF(Tabla_Sala[[#This Row],[Estado de la Mesa]]="Ocupada",(Tabla_Sala[[#This Row],[Hora de Salida]]-Tabla_Sala[[#This Row],[Hora de Llegada]]) + 15/1440, Tabla_Sala[[#This Row],[Hora de Salida]]-Tabla_Sala[[#This Row],[Hora de Llegada]])</f>
        <v>0.11180555555862763</v>
      </c>
      <c r="I757" s="16">
        <f>SUMIFS(Tabla_cocina[minutos preparacion],Tabla_cocina[Numero de Orden],Tabla_Sala[[#This Row],[Número de Orden]])</f>
        <v>7.5694444444444439E-2</v>
      </c>
      <c r="J757" s="16">
        <f>IF(Tabla_Sala[[#This Row],[Tiempo de Permanencia]]-Tabla_Sala[[#This Row],[Tiempo Preparacion]] &gt; 0, Tabla_Sala[[#This Row],[Tiempo de Permanencia]]-Tabla_Sala[[#This Row],[Tiempo Preparacion]], 0)</f>
        <v>3.6111111114183192E-2</v>
      </c>
      <c r="K757" s="2" t="s">
        <v>113</v>
      </c>
      <c r="L757" s="2" t="s">
        <v>40</v>
      </c>
      <c r="M757" s="2" t="s">
        <v>47</v>
      </c>
      <c r="N757" s="5">
        <v>26.65</v>
      </c>
      <c r="O757" s="2" t="s">
        <v>55</v>
      </c>
      <c r="P757" s="7">
        <f>SUMIFS(Tabla_cocina[Ganancia Bruta],Tabla_cocina[Numero de Orden],Tabla_Sala[[#This Row],[Número de Orden]])</f>
        <v>211</v>
      </c>
      <c r="Q757" s="7">
        <f>Tabla_Sala[[#This Row],[Propina]]+Tabla_Sala[[#This Row],[Monto Total de la Cuenta]]</f>
        <v>237.65</v>
      </c>
      <c r="R757" t="str">
        <f t="shared" si="14"/>
        <v>Plato_13,  Plato_1,  Plato_12,  Plato_9</v>
      </c>
      <c r="S757" s="2" t="s">
        <v>49</v>
      </c>
      <c r="T757" s="2" t="s">
        <v>23</v>
      </c>
      <c r="U757" s="2" t="s">
        <v>71</v>
      </c>
      <c r="V757" s="2" t="s">
        <v>60</v>
      </c>
      <c r="W757" s="2" t="s">
        <v>75</v>
      </c>
      <c r="X757" t="str" cm="1">
        <f t="array" ref="X757">_xlfn.CONCAT(_xlfn._xlws.FILTER(Tabla_cocina[Nombre del Plato], Tabla_cocina[Numero de Orden]=Tabla_Sala[[#This Row],[Número de Orden]]), "")</f>
        <v>Plato_13Plato_1Plato_12Plato_9</v>
      </c>
      <c r="Y757" s="18" t="b">
        <f>IF(Tabla_Sala[[#This Row],[Tiempo de Degustacion]]&gt;0,TRUE,FALSE)</f>
        <v>1</v>
      </c>
    </row>
    <row r="758" spans="1:25" x14ac:dyDescent="0.3">
      <c r="A758" s="2">
        <v>756</v>
      </c>
      <c r="B758" s="2">
        <v>11</v>
      </c>
      <c r="C758" s="2" t="s">
        <v>652</v>
      </c>
      <c r="D758" s="4">
        <v>1</v>
      </c>
      <c r="E758" s="15">
        <f>Tabla_Sala[[#This Row],[Hora de Salida]]</f>
        <v>45023.32708333333</v>
      </c>
      <c r="F758" s="16">
        <v>45023.161805555559</v>
      </c>
      <c r="G758" s="16">
        <v>45023.32708333333</v>
      </c>
      <c r="H758" s="16">
        <f>IF(Tabla_Sala[[#This Row],[Estado de la Mesa]]="Ocupada",(Tabla_Sala[[#This Row],[Hora de Salida]]-Tabla_Sala[[#This Row],[Hora de Llegada]]) + 15/1440, Tabla_Sala[[#This Row],[Hora de Salida]]-Tabla_Sala[[#This Row],[Hora de Llegada]])</f>
        <v>0.1652777777708252</v>
      </c>
      <c r="I758" s="16">
        <f>SUMIFS(Tabla_cocina[minutos preparacion],Tabla_cocina[Numero de Orden],Tabla_Sala[[#This Row],[Número de Orden]])</f>
        <v>2.361111111111111E-2</v>
      </c>
      <c r="J758" s="16">
        <f>IF(Tabla_Sala[[#This Row],[Tiempo de Permanencia]]-Tabla_Sala[[#This Row],[Tiempo Preparacion]] &gt; 0, Tabla_Sala[[#This Row],[Tiempo de Permanencia]]-Tabla_Sala[[#This Row],[Tiempo Preparacion]], 0)</f>
        <v>0.14166666665971409</v>
      </c>
      <c r="K758" s="2" t="s">
        <v>111</v>
      </c>
      <c r="L758" s="2" t="s">
        <v>54</v>
      </c>
      <c r="M758" s="2" t="s">
        <v>47</v>
      </c>
      <c r="N758" s="5">
        <v>31.75</v>
      </c>
      <c r="O758" s="2" t="s">
        <v>48</v>
      </c>
      <c r="P758" s="7">
        <f>SUMIFS(Tabla_cocina[Ganancia Bruta],Tabla_cocina[Numero de Orden],Tabla_Sala[[#This Row],[Número de Orden]])</f>
        <v>50</v>
      </c>
      <c r="Q758" s="7">
        <f>Tabla_Sala[[#This Row],[Propina]]+Tabla_Sala[[#This Row],[Monto Total de la Cuenta]]</f>
        <v>81.75</v>
      </c>
      <c r="R758" t="str">
        <f t="shared" si="14"/>
        <v>Plato_17,  Plato_12</v>
      </c>
      <c r="S758" s="2" t="s">
        <v>53</v>
      </c>
      <c r="T758" s="2" t="s">
        <v>9</v>
      </c>
      <c r="U758" s="2" t="s">
        <v>60</v>
      </c>
      <c r="X758" t="str" cm="1">
        <f t="array" ref="X758">_xlfn.CONCAT(_xlfn._xlws.FILTER(Tabla_cocina[Nombre del Plato], Tabla_cocina[Numero de Orden]=Tabla_Sala[[#This Row],[Número de Orden]]), "")</f>
        <v>Plato_17Plato_12</v>
      </c>
      <c r="Y758" s="18" t="b">
        <f>IF(Tabla_Sala[[#This Row],[Tiempo de Degustacion]]&gt;0,TRUE,FALSE)</f>
        <v>1</v>
      </c>
    </row>
    <row r="759" spans="1:25" x14ac:dyDescent="0.3">
      <c r="A759" s="2">
        <v>757</v>
      </c>
      <c r="B759" s="2">
        <v>3</v>
      </c>
      <c r="C759" s="2" t="s">
        <v>653</v>
      </c>
      <c r="D759" s="4">
        <v>6</v>
      </c>
      <c r="E759" s="15">
        <f>Tabla_Sala[[#This Row],[Hora de Salida]]</f>
        <v>45023.195833333331</v>
      </c>
      <c r="F759" s="16">
        <v>45023.074305555558</v>
      </c>
      <c r="G759" s="16">
        <v>45023.195833333331</v>
      </c>
      <c r="H759" s="16">
        <f>IF(Tabla_Sala[[#This Row],[Estado de la Mesa]]="Ocupada",(Tabla_Sala[[#This Row],[Hora de Salida]]-Tabla_Sala[[#This Row],[Hora de Llegada]]) + 15/1440, Tabla_Sala[[#This Row],[Hora de Salida]]-Tabla_Sala[[#This Row],[Hora de Llegada]])</f>
        <v>0.12152777777373558</v>
      </c>
      <c r="I759" s="16">
        <f>SUMIFS(Tabla_cocina[minutos preparacion],Tabla_cocina[Numero de Orden],Tabla_Sala[[#This Row],[Número de Orden]])</f>
        <v>2.7777777777777776E-2</v>
      </c>
      <c r="J759" s="16">
        <f>IF(Tabla_Sala[[#This Row],[Tiempo de Permanencia]]-Tabla_Sala[[#This Row],[Tiempo Preparacion]] &gt; 0, Tabla_Sala[[#This Row],[Tiempo de Permanencia]]-Tabla_Sala[[#This Row],[Tiempo Preparacion]], 0)</f>
        <v>9.3749999995957803E-2</v>
      </c>
      <c r="K759" s="2" t="s">
        <v>113</v>
      </c>
      <c r="L759" s="2" t="s">
        <v>40</v>
      </c>
      <c r="M759" s="2" t="s">
        <v>41</v>
      </c>
      <c r="N759" s="5">
        <v>10.029999999999999</v>
      </c>
      <c r="O759" s="2" t="s">
        <v>42</v>
      </c>
      <c r="P759" s="7">
        <f>SUMIFS(Tabla_cocina[Ganancia Bruta],Tabla_cocina[Numero de Orden],Tabla_Sala[[#This Row],[Número de Orden]])</f>
        <v>60</v>
      </c>
      <c r="Q759" s="7">
        <f>Tabla_Sala[[#This Row],[Propina]]+Tabla_Sala[[#This Row],[Monto Total de la Cuenta]]</f>
        <v>70.03</v>
      </c>
      <c r="R759" t="str">
        <f t="shared" si="14"/>
        <v>Plato_2</v>
      </c>
      <c r="S759" s="2" t="s">
        <v>49</v>
      </c>
      <c r="T759" s="2" t="s">
        <v>7</v>
      </c>
      <c r="U759" s="2"/>
      <c r="X759" t="str" cm="1">
        <f t="array" ref="X759">_xlfn.CONCAT(_xlfn._xlws.FILTER(Tabla_cocina[Nombre del Plato], Tabla_cocina[Numero de Orden]=Tabla_Sala[[#This Row],[Número de Orden]]), "")</f>
        <v>Plato_2</v>
      </c>
      <c r="Y759" s="18" t="b">
        <f>IF(Tabla_Sala[[#This Row],[Tiempo de Degustacion]]&gt;0,TRUE,FALSE)</f>
        <v>1</v>
      </c>
    </row>
    <row r="760" spans="1:25" x14ac:dyDescent="0.3">
      <c r="A760" s="2">
        <v>758</v>
      </c>
      <c r="B760" s="2">
        <v>18</v>
      </c>
      <c r="C760" s="2" t="s">
        <v>654</v>
      </c>
      <c r="D760" s="4">
        <v>4</v>
      </c>
      <c r="E760" s="15">
        <f>Tabla_Sala[[#This Row],[Hora de Salida]]</f>
        <v>45023.090277777781</v>
      </c>
      <c r="F760" s="16">
        <v>45023.011805555558</v>
      </c>
      <c r="G760" s="16">
        <v>45023.090277777781</v>
      </c>
      <c r="H760" s="16">
        <f>IF(Tabla_Sala[[#This Row],[Estado de la Mesa]]="Ocupada",(Tabla_Sala[[#This Row],[Hora de Salida]]-Tabla_Sala[[#This Row],[Hora de Llegada]]) + 15/1440, Tabla_Sala[[#This Row],[Hora de Salida]]-Tabla_Sala[[#This Row],[Hora de Llegada]])</f>
        <v>7.8472222223354038E-2</v>
      </c>
      <c r="I760" s="16">
        <f>SUMIFS(Tabla_cocina[minutos preparacion],Tabla_cocina[Numero de Orden],Tabla_Sala[[#This Row],[Número de Orden]])</f>
        <v>2.8472222222222225E-2</v>
      </c>
      <c r="J760" s="16">
        <f>IF(Tabla_Sala[[#This Row],[Tiempo de Permanencia]]-Tabla_Sala[[#This Row],[Tiempo Preparacion]] &gt; 0, Tabla_Sala[[#This Row],[Tiempo de Permanencia]]-Tabla_Sala[[#This Row],[Tiempo Preparacion]], 0)</f>
        <v>5.0000000001131813E-2</v>
      </c>
      <c r="K760" s="2" t="s">
        <v>109</v>
      </c>
      <c r="L760" s="2" t="s">
        <v>44</v>
      </c>
      <c r="M760" s="2" t="s">
        <v>45</v>
      </c>
      <c r="N760" s="5">
        <v>27.04</v>
      </c>
      <c r="O760" s="2" t="s">
        <v>42</v>
      </c>
      <c r="P760" s="7">
        <f>SUMIFS(Tabla_cocina[Ganancia Bruta],Tabla_cocina[Numero de Orden],Tabla_Sala[[#This Row],[Número de Orden]])</f>
        <v>52</v>
      </c>
      <c r="Q760" s="7">
        <f>Tabla_Sala[[#This Row],[Propina]]+Tabla_Sala[[#This Row],[Monto Total de la Cuenta]]</f>
        <v>79.039999999999992</v>
      </c>
      <c r="R760" t="str">
        <f t="shared" si="14"/>
        <v>Plato_2,  Plato_5</v>
      </c>
      <c r="S760" s="2" t="s">
        <v>53</v>
      </c>
      <c r="T760" s="2" t="s">
        <v>7</v>
      </c>
      <c r="U760" s="2" t="s">
        <v>78</v>
      </c>
      <c r="X760" t="str" cm="1">
        <f t="array" ref="X760">_xlfn.CONCAT(_xlfn._xlws.FILTER(Tabla_cocina[Nombre del Plato], Tabla_cocina[Numero de Orden]=Tabla_Sala[[#This Row],[Número de Orden]]), "")</f>
        <v>Plato_2Plato_5</v>
      </c>
      <c r="Y760" s="18" t="b">
        <f>IF(Tabla_Sala[[#This Row],[Tiempo de Degustacion]]&gt;0,TRUE,FALSE)</f>
        <v>1</v>
      </c>
    </row>
    <row r="761" spans="1:25" x14ac:dyDescent="0.3">
      <c r="A761" s="2">
        <v>759</v>
      </c>
      <c r="B761" s="2">
        <v>20</v>
      </c>
      <c r="C761" s="2" t="s">
        <v>655</v>
      </c>
      <c r="D761" s="4">
        <v>5</v>
      </c>
      <c r="E761" s="15">
        <f>Tabla_Sala[[#This Row],[Hora de Salida]]</f>
        <v>45023.15625</v>
      </c>
      <c r="F761" s="16">
        <v>45023.027777777781</v>
      </c>
      <c r="G761" s="16">
        <v>45023.15625</v>
      </c>
      <c r="H761" s="16">
        <f>IF(Tabla_Sala[[#This Row],[Estado de la Mesa]]="Ocupada",(Tabla_Sala[[#This Row],[Hora de Salida]]-Tabla_Sala[[#This Row],[Hora de Llegada]]) + 15/1440, Tabla_Sala[[#This Row],[Hora de Salida]]-Tabla_Sala[[#This Row],[Hora de Llegada]])</f>
        <v>0.12847222221898846</v>
      </c>
      <c r="I761" s="16">
        <f>SUMIFS(Tabla_cocina[minutos preparacion],Tabla_cocina[Numero de Orden],Tabla_Sala[[#This Row],[Número de Orden]])</f>
        <v>0.13611111111111113</v>
      </c>
      <c r="J761" s="16">
        <f>IF(Tabla_Sala[[#This Row],[Tiempo de Permanencia]]-Tabla_Sala[[#This Row],[Tiempo Preparacion]] &gt; 0, Tabla_Sala[[#This Row],[Tiempo de Permanencia]]-Tabla_Sala[[#This Row],[Tiempo Preparacion]], 0)</f>
        <v>0</v>
      </c>
      <c r="K761" s="2" t="s">
        <v>111</v>
      </c>
      <c r="L761" s="2" t="s">
        <v>40</v>
      </c>
      <c r="M761" s="2" t="s">
        <v>47</v>
      </c>
      <c r="N761" s="5">
        <v>13.7</v>
      </c>
      <c r="O761" s="2" t="s">
        <v>42</v>
      </c>
      <c r="P761" s="7">
        <f>SUMIFS(Tabla_cocina[Ganancia Bruta],Tabla_cocina[Numero de Orden],Tabla_Sala[[#This Row],[Número de Orden]])</f>
        <v>342</v>
      </c>
      <c r="Q761" s="7">
        <f>Tabla_Sala[[#This Row],[Propina]]+Tabla_Sala[[#This Row],[Monto Total de la Cuenta]]</f>
        <v>355.7</v>
      </c>
      <c r="R761" t="str">
        <f t="shared" si="14"/>
        <v>Plato_11,  Plato_6,  Plato_1,  Plato_9</v>
      </c>
      <c r="S761" s="2" t="s">
        <v>76</v>
      </c>
      <c r="T761" s="2" t="s">
        <v>14</v>
      </c>
      <c r="U761" s="2" t="s">
        <v>77</v>
      </c>
      <c r="V761" s="2" t="s">
        <v>71</v>
      </c>
      <c r="W761" s="2" t="s">
        <v>75</v>
      </c>
      <c r="X761" t="str" cm="1">
        <f t="array" ref="X761">_xlfn.CONCAT(_xlfn._xlws.FILTER(Tabla_cocina[Nombre del Plato], Tabla_cocina[Numero de Orden]=Tabla_Sala[[#This Row],[Número de Orden]]), "")</f>
        <v>Plato_11Plato_6Plato_1Plato_9</v>
      </c>
      <c r="Y761" s="18" t="b">
        <f>IF(Tabla_Sala[[#This Row],[Tiempo de Degustacion]]&gt;0,TRUE,FALSE)</f>
        <v>0</v>
      </c>
    </row>
    <row r="762" spans="1:25" x14ac:dyDescent="0.3">
      <c r="A762" s="2">
        <v>760</v>
      </c>
      <c r="B762" s="2">
        <v>5</v>
      </c>
      <c r="C762" s="2" t="s">
        <v>656</v>
      </c>
      <c r="D762" s="4">
        <v>6</v>
      </c>
      <c r="E762" s="15">
        <f>Tabla_Sala[[#This Row],[Hora de Salida]]</f>
        <v>45023.069444444445</v>
      </c>
      <c r="F762" s="16">
        <v>45023.017361111109</v>
      </c>
      <c r="G762" s="16">
        <v>45023.069444444445</v>
      </c>
      <c r="H762" s="16">
        <f>IF(Tabla_Sala[[#This Row],[Estado de la Mesa]]="Ocupada",(Tabla_Sala[[#This Row],[Hora de Salida]]-Tabla_Sala[[#This Row],[Hora de Llegada]]) + 15/1440, Tabla_Sala[[#This Row],[Hora de Salida]]-Tabla_Sala[[#This Row],[Hora de Llegada]])</f>
        <v>5.2083333335758653E-2</v>
      </c>
      <c r="I762" s="16">
        <f>SUMIFS(Tabla_cocina[minutos preparacion],Tabla_cocina[Numero de Orden],Tabla_Sala[[#This Row],[Número de Orden]])</f>
        <v>1.3888888888888888E-2</v>
      </c>
      <c r="J762" s="16">
        <f>IF(Tabla_Sala[[#This Row],[Tiempo de Permanencia]]-Tabla_Sala[[#This Row],[Tiempo Preparacion]] &gt; 0, Tabla_Sala[[#This Row],[Tiempo de Permanencia]]-Tabla_Sala[[#This Row],[Tiempo Preparacion]], 0)</f>
        <v>3.8194444446869764E-2</v>
      </c>
      <c r="K762" s="2" t="s">
        <v>117</v>
      </c>
      <c r="L762" s="2" t="s">
        <v>40</v>
      </c>
      <c r="M762" s="2" t="s">
        <v>47</v>
      </c>
      <c r="N762" s="5">
        <v>39.42</v>
      </c>
      <c r="O762" s="2" t="s">
        <v>48</v>
      </c>
      <c r="P762" s="7">
        <f>SUMIFS(Tabla_cocina[Ganancia Bruta],Tabla_cocina[Numero de Orden],Tabla_Sala[[#This Row],[Número de Orden]])</f>
        <v>105</v>
      </c>
      <c r="Q762" s="7">
        <f>Tabla_Sala[[#This Row],[Propina]]+Tabla_Sala[[#This Row],[Monto Total de la Cuenta]]</f>
        <v>144.42000000000002</v>
      </c>
      <c r="R762" t="str">
        <f t="shared" si="14"/>
        <v>Plato_8</v>
      </c>
      <c r="S762" s="2" t="s">
        <v>76</v>
      </c>
      <c r="T762" s="2" t="s">
        <v>17</v>
      </c>
      <c r="U762" s="2"/>
      <c r="X762" t="str" cm="1">
        <f t="array" ref="X762">_xlfn.CONCAT(_xlfn._xlws.FILTER(Tabla_cocina[Nombre del Plato], Tabla_cocina[Numero de Orden]=Tabla_Sala[[#This Row],[Número de Orden]]), "")</f>
        <v>Plato_8</v>
      </c>
      <c r="Y762" s="18" t="b">
        <f>IF(Tabla_Sala[[#This Row],[Tiempo de Degustacion]]&gt;0,TRUE,FALSE)</f>
        <v>1</v>
      </c>
    </row>
    <row r="763" spans="1:25" x14ac:dyDescent="0.3">
      <c r="A763" s="2">
        <v>761</v>
      </c>
      <c r="B763" s="2">
        <v>4</v>
      </c>
      <c r="C763" s="2" t="s">
        <v>579</v>
      </c>
      <c r="D763" s="4">
        <v>4</v>
      </c>
      <c r="E763" s="15">
        <f>Tabla_Sala[[#This Row],[Hora de Salida]]</f>
        <v>45023.154166666667</v>
      </c>
      <c r="F763" s="16">
        <v>45023.11041666667</v>
      </c>
      <c r="G763" s="16">
        <v>45023.154166666667</v>
      </c>
      <c r="H763" s="16">
        <f>IF(Tabla_Sala[[#This Row],[Estado de la Mesa]]="Ocupada",(Tabla_Sala[[#This Row],[Hora de Salida]]-Tabla_Sala[[#This Row],[Hora de Llegada]]) + 15/1440, Tabla_Sala[[#This Row],[Hora de Salida]]-Tabla_Sala[[#This Row],[Hora de Llegada]])</f>
        <v>4.3749999997089617E-2</v>
      </c>
      <c r="I763" s="16">
        <f>SUMIFS(Tabla_cocina[minutos preparacion],Tabla_cocina[Numero de Orden],Tabla_Sala[[#This Row],[Número de Orden]])</f>
        <v>7.0833333333333331E-2</v>
      </c>
      <c r="J763" s="16">
        <f>IF(Tabla_Sala[[#This Row],[Tiempo de Permanencia]]-Tabla_Sala[[#This Row],[Tiempo Preparacion]] &gt; 0, Tabla_Sala[[#This Row],[Tiempo de Permanencia]]-Tabla_Sala[[#This Row],[Tiempo Preparacion]], 0)</f>
        <v>0</v>
      </c>
      <c r="K763" s="2" t="s">
        <v>109</v>
      </c>
      <c r="L763" s="2" t="s">
        <v>44</v>
      </c>
      <c r="M763" s="2" t="s">
        <v>47</v>
      </c>
      <c r="N763" s="5">
        <v>16.850000000000001</v>
      </c>
      <c r="O763" s="2" t="s">
        <v>48</v>
      </c>
      <c r="P763" s="7">
        <f>SUMIFS(Tabla_cocina[Ganancia Bruta],Tabla_cocina[Numero de Orden],Tabla_Sala[[#This Row],[Número de Orden]])</f>
        <v>174</v>
      </c>
      <c r="Q763" s="7">
        <f>Tabla_Sala[[#This Row],[Propina]]+Tabla_Sala[[#This Row],[Monto Total de la Cuenta]]</f>
        <v>190.85</v>
      </c>
      <c r="R763" t="str">
        <f t="shared" si="14"/>
        <v>Plato_7,  Plato_16,  Plato_14</v>
      </c>
      <c r="S763" s="2" t="s">
        <v>43</v>
      </c>
      <c r="T763" s="2" t="s">
        <v>5</v>
      </c>
      <c r="U763" s="2" t="s">
        <v>57</v>
      </c>
      <c r="V763" s="2" t="s">
        <v>64</v>
      </c>
      <c r="X763" t="str" cm="1">
        <f t="array" ref="X763">_xlfn.CONCAT(_xlfn._xlws.FILTER(Tabla_cocina[Nombre del Plato], Tabla_cocina[Numero de Orden]=Tabla_Sala[[#This Row],[Número de Orden]]), "")</f>
        <v>Plato_7Plato_16Plato_14</v>
      </c>
      <c r="Y763" s="18" t="b">
        <f>IF(Tabla_Sala[[#This Row],[Tiempo de Degustacion]]&gt;0,TRUE,FALSE)</f>
        <v>0</v>
      </c>
    </row>
    <row r="764" spans="1:25" x14ac:dyDescent="0.3">
      <c r="A764" s="2">
        <v>762</v>
      </c>
      <c r="B764" s="2">
        <v>4</v>
      </c>
      <c r="C764" s="2" t="s">
        <v>372</v>
      </c>
      <c r="D764" s="4">
        <v>3</v>
      </c>
      <c r="E764" s="15">
        <f>Tabla_Sala[[#This Row],[Hora de Salida]]</f>
        <v>45023.142361111109</v>
      </c>
      <c r="F764" s="16">
        <v>45023.054166666669</v>
      </c>
      <c r="G764" s="16">
        <v>45023.142361111109</v>
      </c>
      <c r="H764" s="16">
        <f>IF(Tabla_Sala[[#This Row],[Estado de la Mesa]]="Ocupada",(Tabla_Sala[[#This Row],[Hora de Salida]]-Tabla_Sala[[#This Row],[Hora de Llegada]]) + 15/1440, Tabla_Sala[[#This Row],[Hora de Salida]]-Tabla_Sala[[#This Row],[Hora de Llegada]])</f>
        <v>8.819444444088731E-2</v>
      </c>
      <c r="I764" s="16">
        <f>SUMIFS(Tabla_cocina[minutos preparacion],Tabla_cocina[Numero de Orden],Tabla_Sala[[#This Row],[Número de Orden]])</f>
        <v>2.0138888888888887E-2</v>
      </c>
      <c r="J764" s="16">
        <f>IF(Tabla_Sala[[#This Row],[Tiempo de Permanencia]]-Tabla_Sala[[#This Row],[Tiempo Preparacion]] &gt; 0, Tabla_Sala[[#This Row],[Tiempo de Permanencia]]-Tabla_Sala[[#This Row],[Tiempo Preparacion]], 0)</f>
        <v>6.8055555551998423E-2</v>
      </c>
      <c r="K764" s="2" t="s">
        <v>115</v>
      </c>
      <c r="L764" s="2" t="s">
        <v>44</v>
      </c>
      <c r="M764" s="2" t="s">
        <v>47</v>
      </c>
      <c r="N764" s="5">
        <v>49.45</v>
      </c>
      <c r="O764" s="2" t="s">
        <v>42</v>
      </c>
      <c r="P764" s="7">
        <f>SUMIFS(Tabla_cocina[Ganancia Bruta],Tabla_cocina[Numero de Orden],Tabla_Sala[[#This Row],[Número de Orden]])</f>
        <v>99</v>
      </c>
      <c r="Q764" s="7">
        <f>Tabla_Sala[[#This Row],[Propina]]+Tabla_Sala[[#This Row],[Monto Total de la Cuenta]]</f>
        <v>148.44999999999999</v>
      </c>
      <c r="R764" t="str">
        <f t="shared" si="14"/>
        <v>Plato_13,  Plato_10</v>
      </c>
      <c r="S764" s="2" t="s">
        <v>61</v>
      </c>
      <c r="T764" s="2" t="s">
        <v>23</v>
      </c>
      <c r="U764" s="2" t="s">
        <v>69</v>
      </c>
      <c r="X764" t="str" cm="1">
        <f t="array" ref="X764">_xlfn.CONCAT(_xlfn._xlws.FILTER(Tabla_cocina[Nombre del Plato], Tabla_cocina[Numero de Orden]=Tabla_Sala[[#This Row],[Número de Orden]]), "")</f>
        <v>Plato_13Plato_10</v>
      </c>
      <c r="Y764" s="18" t="b">
        <f>IF(Tabla_Sala[[#This Row],[Tiempo de Degustacion]]&gt;0,TRUE,FALSE)</f>
        <v>1</v>
      </c>
    </row>
    <row r="765" spans="1:25" x14ac:dyDescent="0.3">
      <c r="A765" s="2">
        <v>763</v>
      </c>
      <c r="B765" s="2">
        <v>18</v>
      </c>
      <c r="C765" s="2" t="s">
        <v>576</v>
      </c>
      <c r="D765" s="4">
        <v>3</v>
      </c>
      <c r="E765" s="15">
        <f>Tabla_Sala[[#This Row],[Hora de Salida]]</f>
        <v>45023.216666666667</v>
      </c>
      <c r="F765" s="16">
        <v>45023.15902777778</v>
      </c>
      <c r="G765" s="16">
        <v>45023.216666666667</v>
      </c>
      <c r="H765" s="16">
        <f>IF(Tabla_Sala[[#This Row],[Estado de la Mesa]]="Ocupada",(Tabla_Sala[[#This Row],[Hora de Salida]]-Tabla_Sala[[#This Row],[Hora de Llegada]]) + 15/1440, Tabla_Sala[[#This Row],[Hora de Salida]]-Tabla_Sala[[#This Row],[Hora de Llegada]])</f>
        <v>5.7638888887595385E-2</v>
      </c>
      <c r="I765" s="16">
        <f>SUMIFS(Tabla_cocina[minutos preparacion],Tabla_cocina[Numero de Orden],Tabla_Sala[[#This Row],[Número de Orden]])</f>
        <v>2.2222222222222223E-2</v>
      </c>
      <c r="J765" s="16">
        <f>IF(Tabla_Sala[[#This Row],[Tiempo de Permanencia]]-Tabla_Sala[[#This Row],[Tiempo Preparacion]] &gt; 0, Tabla_Sala[[#This Row],[Tiempo de Permanencia]]-Tabla_Sala[[#This Row],[Tiempo Preparacion]], 0)</f>
        <v>3.5416666665373159E-2</v>
      </c>
      <c r="K765" s="2" t="s">
        <v>117</v>
      </c>
      <c r="L765" s="2" t="s">
        <v>40</v>
      </c>
      <c r="M765" s="2" t="s">
        <v>47</v>
      </c>
      <c r="N765" s="5">
        <v>22.88</v>
      </c>
      <c r="O765" s="2" t="s">
        <v>42</v>
      </c>
      <c r="P765" s="7">
        <f>SUMIFS(Tabla_cocina[Ganancia Bruta],Tabla_cocina[Numero de Orden],Tabla_Sala[[#This Row],[Número de Orden]])</f>
        <v>104</v>
      </c>
      <c r="Q765" s="7">
        <f>Tabla_Sala[[#This Row],[Propina]]+Tabla_Sala[[#This Row],[Monto Total de la Cuenta]]</f>
        <v>126.88</v>
      </c>
      <c r="R765" t="str">
        <f t="shared" si="14"/>
        <v>Plato_11,  Plato_12</v>
      </c>
      <c r="S765" s="2" t="s">
        <v>76</v>
      </c>
      <c r="T765" s="2" t="s">
        <v>14</v>
      </c>
      <c r="U765" s="2" t="s">
        <v>60</v>
      </c>
      <c r="X765" t="str" cm="1">
        <f t="array" ref="X765">_xlfn.CONCAT(_xlfn._xlws.FILTER(Tabla_cocina[Nombre del Plato], Tabla_cocina[Numero de Orden]=Tabla_Sala[[#This Row],[Número de Orden]]), "")</f>
        <v>Plato_11Plato_12</v>
      </c>
      <c r="Y765" s="18" t="b">
        <f>IF(Tabla_Sala[[#This Row],[Tiempo de Degustacion]]&gt;0,TRUE,FALSE)</f>
        <v>1</v>
      </c>
    </row>
    <row r="766" spans="1:25" x14ac:dyDescent="0.3">
      <c r="A766" s="2">
        <v>764</v>
      </c>
      <c r="B766" s="2">
        <v>20</v>
      </c>
      <c r="C766" s="2" t="s">
        <v>657</v>
      </c>
      <c r="D766" s="4">
        <v>1</v>
      </c>
      <c r="E766" s="15">
        <f>Tabla_Sala[[#This Row],[Hora de Salida]]</f>
        <v>45023.240277777775</v>
      </c>
      <c r="F766" s="16">
        <v>45023.145833333336</v>
      </c>
      <c r="G766" s="16">
        <v>45023.240277777775</v>
      </c>
      <c r="H766" s="16">
        <f>IF(Tabla_Sala[[#This Row],[Estado de la Mesa]]="Ocupada",(Tabla_Sala[[#This Row],[Hora de Salida]]-Tabla_Sala[[#This Row],[Hora de Llegada]]) + 15/1440, Tabla_Sala[[#This Row],[Hora de Salida]]-Tabla_Sala[[#This Row],[Hora de Llegada]])</f>
        <v>0.10486111110609879</v>
      </c>
      <c r="I766" s="16">
        <f>SUMIFS(Tabla_cocina[minutos preparacion],Tabla_cocina[Numero de Orden],Tabla_Sala[[#This Row],[Número de Orden]])</f>
        <v>7.7777777777777779E-2</v>
      </c>
      <c r="J766" s="16">
        <f>IF(Tabla_Sala[[#This Row],[Tiempo de Permanencia]]-Tabla_Sala[[#This Row],[Tiempo Preparacion]] &gt; 0, Tabla_Sala[[#This Row],[Tiempo de Permanencia]]-Tabla_Sala[[#This Row],[Tiempo Preparacion]], 0)</f>
        <v>2.708333332832101E-2</v>
      </c>
      <c r="K766" s="2" t="s">
        <v>117</v>
      </c>
      <c r="L766" s="2" t="s">
        <v>54</v>
      </c>
      <c r="M766" s="2" t="s">
        <v>47</v>
      </c>
      <c r="N766" s="5">
        <v>20.41</v>
      </c>
      <c r="O766" s="2" t="s">
        <v>55</v>
      </c>
      <c r="P766" s="7">
        <f>SUMIFS(Tabla_cocina[Ganancia Bruta],Tabla_cocina[Numero de Orden],Tabla_Sala[[#This Row],[Número de Orden]])</f>
        <v>85</v>
      </c>
      <c r="Q766" s="7">
        <f>Tabla_Sala[[#This Row],[Propina]]+Tabla_Sala[[#This Row],[Monto Total de la Cuenta]]</f>
        <v>105.41</v>
      </c>
      <c r="R766" t="str">
        <f t="shared" si="14"/>
        <v>Plato_6,  Plato_18,  Plato_7</v>
      </c>
      <c r="S766" s="2" t="s">
        <v>46</v>
      </c>
      <c r="T766" s="2" t="s">
        <v>10</v>
      </c>
      <c r="U766" s="2" t="s">
        <v>74</v>
      </c>
      <c r="V766" s="2" t="s">
        <v>59</v>
      </c>
      <c r="X766" t="str" cm="1">
        <f t="array" ref="X766">_xlfn.CONCAT(_xlfn._xlws.FILTER(Tabla_cocina[Nombre del Plato], Tabla_cocina[Numero de Orden]=Tabla_Sala[[#This Row],[Número de Orden]]), "")</f>
        <v>Plato_6Plato_18Plato_7</v>
      </c>
      <c r="Y766" s="18" t="b">
        <f>IF(Tabla_Sala[[#This Row],[Tiempo de Degustacion]]&gt;0,TRUE,FALSE)</f>
        <v>1</v>
      </c>
    </row>
    <row r="767" spans="1:25" x14ac:dyDescent="0.3">
      <c r="A767" s="2">
        <v>765</v>
      </c>
      <c r="B767" s="2">
        <v>20</v>
      </c>
      <c r="C767" s="2" t="s">
        <v>557</v>
      </c>
      <c r="D767" s="4">
        <v>4</v>
      </c>
      <c r="E767" s="15">
        <f>Tabla_Sala[[#This Row],[Hora de Salida]]</f>
        <v>45023.067361111112</v>
      </c>
      <c r="F767" s="16">
        <v>45023.01666666667</v>
      </c>
      <c r="G767" s="16">
        <v>45023.067361111112</v>
      </c>
      <c r="H767" s="16">
        <f>IF(Tabla_Sala[[#This Row],[Estado de la Mesa]]="Ocupada",(Tabla_Sala[[#This Row],[Hora de Salida]]-Tabla_Sala[[#This Row],[Hora de Llegada]]) + 15/1440, Tabla_Sala[[#This Row],[Hora de Salida]]-Tabla_Sala[[#This Row],[Hora de Llegada]])</f>
        <v>5.0694444442342501E-2</v>
      </c>
      <c r="I767" s="16">
        <f>SUMIFS(Tabla_cocina[minutos preparacion],Tabla_cocina[Numero de Orden],Tabla_Sala[[#This Row],[Número de Orden]])</f>
        <v>0.1138888888888889</v>
      </c>
      <c r="J767" s="16">
        <f>IF(Tabla_Sala[[#This Row],[Tiempo de Permanencia]]-Tabla_Sala[[#This Row],[Tiempo Preparacion]] &gt; 0, Tabla_Sala[[#This Row],[Tiempo de Permanencia]]-Tabla_Sala[[#This Row],[Tiempo Preparacion]], 0)</f>
        <v>0</v>
      </c>
      <c r="K767" s="2" t="s">
        <v>109</v>
      </c>
      <c r="L767" s="2" t="s">
        <v>54</v>
      </c>
      <c r="M767" s="2" t="s">
        <v>47</v>
      </c>
      <c r="N767" s="5">
        <v>30.77</v>
      </c>
      <c r="O767" s="2" t="s">
        <v>48</v>
      </c>
      <c r="P767" s="7">
        <f>SUMIFS(Tabla_cocina[Ganancia Bruta],Tabla_cocina[Numero de Orden],Tabla_Sala[[#This Row],[Número de Orden]])</f>
        <v>233</v>
      </c>
      <c r="Q767" s="7">
        <f>Tabla_Sala[[#This Row],[Propina]]+Tabla_Sala[[#This Row],[Monto Total de la Cuenta]]</f>
        <v>263.77</v>
      </c>
      <c r="R767" t="str">
        <f t="shared" si="14"/>
        <v>Plato_10,  Plato_16,  Plato_13,  Plato_19</v>
      </c>
      <c r="S767" s="2" t="s">
        <v>70</v>
      </c>
      <c r="T767" s="2" t="s">
        <v>25</v>
      </c>
      <c r="U767" s="2" t="s">
        <v>57</v>
      </c>
      <c r="V767" s="2" t="s">
        <v>65</v>
      </c>
      <c r="W767" s="2" t="s">
        <v>51</v>
      </c>
      <c r="X767" t="str" cm="1">
        <f t="array" ref="X767">_xlfn.CONCAT(_xlfn._xlws.FILTER(Tabla_cocina[Nombre del Plato], Tabla_cocina[Numero de Orden]=Tabla_Sala[[#This Row],[Número de Orden]]), "")</f>
        <v>Plato_10Plato_16Plato_13Plato_19</v>
      </c>
      <c r="Y767" s="18" t="b">
        <f>IF(Tabla_Sala[[#This Row],[Tiempo de Degustacion]]&gt;0,TRUE,FALSE)</f>
        <v>0</v>
      </c>
    </row>
    <row r="768" spans="1:25" x14ac:dyDescent="0.3">
      <c r="A768" s="2">
        <v>766</v>
      </c>
      <c r="B768" s="2">
        <v>17</v>
      </c>
      <c r="C768" s="2" t="s">
        <v>128</v>
      </c>
      <c r="D768" s="4">
        <v>6</v>
      </c>
      <c r="E768" s="15">
        <f>Tabla_Sala[[#This Row],[Hora de Salida]]</f>
        <v>45023.201388888891</v>
      </c>
      <c r="F768" s="16">
        <v>45023.06527777778</v>
      </c>
      <c r="G768" s="16">
        <v>45023.201388888891</v>
      </c>
      <c r="H768" s="16">
        <f>IF(Tabla_Sala[[#This Row],[Estado de la Mesa]]="Ocupada",(Tabla_Sala[[#This Row],[Hora de Salida]]-Tabla_Sala[[#This Row],[Hora de Llegada]]) + 15/1440, Tabla_Sala[[#This Row],[Hora de Salida]]-Tabla_Sala[[#This Row],[Hora de Llegada]])</f>
        <v>0.13611111111094942</v>
      </c>
      <c r="I768" s="16">
        <f>SUMIFS(Tabla_cocina[minutos preparacion],Tabla_cocina[Numero de Orden],Tabla_Sala[[#This Row],[Número de Orden]])</f>
        <v>9.3055555555555558E-2</v>
      </c>
      <c r="J768" s="16">
        <f>IF(Tabla_Sala[[#This Row],[Tiempo de Permanencia]]-Tabla_Sala[[#This Row],[Tiempo Preparacion]] &gt; 0, Tabla_Sala[[#This Row],[Tiempo de Permanencia]]-Tabla_Sala[[#This Row],[Tiempo Preparacion]], 0)</f>
        <v>4.3055555555393865E-2</v>
      </c>
      <c r="K768" s="2" t="s">
        <v>113</v>
      </c>
      <c r="L768" s="2" t="s">
        <v>54</v>
      </c>
      <c r="M768" s="2" t="s">
        <v>47</v>
      </c>
      <c r="N768" s="5">
        <v>12.57</v>
      </c>
      <c r="O768" s="2" t="s">
        <v>42</v>
      </c>
      <c r="P768" s="7">
        <f>SUMIFS(Tabla_cocina[Ganancia Bruta],Tabla_cocina[Numero de Orden],Tabla_Sala[[#This Row],[Número de Orden]])</f>
        <v>185</v>
      </c>
      <c r="Q768" s="7">
        <f>Tabla_Sala[[#This Row],[Propina]]+Tabla_Sala[[#This Row],[Monto Total de la Cuenta]]</f>
        <v>197.57</v>
      </c>
      <c r="R768" t="str">
        <f t="shared" si="14"/>
        <v>Plato_2,  Plato_12,  Plato_3,  Plato_14</v>
      </c>
      <c r="S768" s="2" t="s">
        <v>76</v>
      </c>
      <c r="T768" s="2" t="s">
        <v>7</v>
      </c>
      <c r="U768" s="2" t="s">
        <v>60</v>
      </c>
      <c r="V768" s="2" t="s">
        <v>72</v>
      </c>
      <c r="W768" s="2" t="s">
        <v>64</v>
      </c>
      <c r="X768" t="str" cm="1">
        <f t="array" ref="X768">_xlfn.CONCAT(_xlfn._xlws.FILTER(Tabla_cocina[Nombre del Plato], Tabla_cocina[Numero de Orden]=Tabla_Sala[[#This Row],[Número de Orden]]), "")</f>
        <v>Plato_2Plato_12Plato_3Plato_14</v>
      </c>
      <c r="Y768" s="18" t="b">
        <f>IF(Tabla_Sala[[#This Row],[Tiempo de Degustacion]]&gt;0,TRUE,FALSE)</f>
        <v>1</v>
      </c>
    </row>
    <row r="769" spans="1:25" x14ac:dyDescent="0.3">
      <c r="A769" s="2">
        <v>767</v>
      </c>
      <c r="B769" s="2">
        <v>10</v>
      </c>
      <c r="C769" s="2" t="s">
        <v>658</v>
      </c>
      <c r="D769" s="4">
        <v>3</v>
      </c>
      <c r="E769" s="15">
        <f>Tabla_Sala[[#This Row],[Hora de Salida]]</f>
        <v>45023.164583333331</v>
      </c>
      <c r="F769" s="16">
        <v>45023.047222222223</v>
      </c>
      <c r="G769" s="16">
        <v>45023.164583333331</v>
      </c>
      <c r="H769" s="16">
        <f>IF(Tabla_Sala[[#This Row],[Estado de la Mesa]]="Ocupada",(Tabla_Sala[[#This Row],[Hora de Salida]]-Tabla_Sala[[#This Row],[Hora de Llegada]]) + 15/1440, Tabla_Sala[[#This Row],[Hora de Salida]]-Tabla_Sala[[#This Row],[Hora de Llegada]])</f>
        <v>0.11736111110803904</v>
      </c>
      <c r="I769" s="16">
        <f>SUMIFS(Tabla_cocina[minutos preparacion],Tabla_cocina[Numero de Orden],Tabla_Sala[[#This Row],[Número de Orden]])</f>
        <v>5.9027777777777776E-2</v>
      </c>
      <c r="J769" s="16">
        <f>IF(Tabla_Sala[[#This Row],[Tiempo de Permanencia]]-Tabla_Sala[[#This Row],[Tiempo Preparacion]] &gt; 0, Tabla_Sala[[#This Row],[Tiempo de Permanencia]]-Tabla_Sala[[#This Row],[Tiempo Preparacion]], 0)</f>
        <v>5.8333333330261264E-2</v>
      </c>
      <c r="K769" s="2" t="s">
        <v>113</v>
      </c>
      <c r="L769" s="2" t="s">
        <v>44</v>
      </c>
      <c r="M769" s="2" t="s">
        <v>47</v>
      </c>
      <c r="N769" s="5">
        <v>15.98</v>
      </c>
      <c r="O769" s="2" t="s">
        <v>42</v>
      </c>
      <c r="P769" s="7">
        <f>SUMIFS(Tabla_cocina[Ganancia Bruta],Tabla_cocina[Numero de Orden],Tabla_Sala[[#This Row],[Número de Orden]])</f>
        <v>169</v>
      </c>
      <c r="Q769" s="7">
        <f>Tabla_Sala[[#This Row],[Propina]]+Tabla_Sala[[#This Row],[Monto Total de la Cuenta]]</f>
        <v>184.98</v>
      </c>
      <c r="R769" t="str">
        <f t="shared" si="14"/>
        <v>Plato_9,  Plato_7,  Plato_13</v>
      </c>
      <c r="S769" s="2" t="s">
        <v>66</v>
      </c>
      <c r="T769" s="2" t="s">
        <v>13</v>
      </c>
      <c r="U769" s="2" t="s">
        <v>59</v>
      </c>
      <c r="V769" s="2" t="s">
        <v>65</v>
      </c>
      <c r="X769" t="str" cm="1">
        <f t="array" ref="X769">_xlfn.CONCAT(_xlfn._xlws.FILTER(Tabla_cocina[Nombre del Plato], Tabla_cocina[Numero de Orden]=Tabla_Sala[[#This Row],[Número de Orden]]), "")</f>
        <v>Plato_9Plato_7Plato_13</v>
      </c>
      <c r="Y769" s="18" t="b">
        <f>IF(Tabla_Sala[[#This Row],[Tiempo de Degustacion]]&gt;0,TRUE,FALSE)</f>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1129-84A4-4239-BC5F-D926BEB7DB2E}">
  <dimension ref="A2:K194"/>
  <sheetViews>
    <sheetView showGridLines="0" tabSelected="1" topLeftCell="A83" zoomScaleNormal="100" workbookViewId="0">
      <selection activeCell="C107" sqref="C107"/>
    </sheetView>
  </sheetViews>
  <sheetFormatPr baseColWidth="10" defaultRowHeight="14.4" x14ac:dyDescent="0.3"/>
  <cols>
    <col min="1" max="1" width="13.33203125" bestFit="1" customWidth="1"/>
    <col min="2" max="2" width="33.44140625" bestFit="1" customWidth="1"/>
    <col min="3" max="5" width="19.44140625" bestFit="1" customWidth="1"/>
    <col min="6" max="8" width="11.77734375" bestFit="1" customWidth="1"/>
    <col min="9" max="9" width="12.77734375" bestFit="1" customWidth="1"/>
    <col min="10" max="10" width="2" bestFit="1" customWidth="1"/>
    <col min="11" max="100" width="3" bestFit="1" customWidth="1"/>
    <col min="101" max="768" width="4" bestFit="1" customWidth="1"/>
    <col min="769" max="769" width="11.5546875" bestFit="1" customWidth="1"/>
    <col min="770" max="770" width="12" bestFit="1" customWidth="1"/>
    <col min="771" max="771" width="14.77734375" bestFit="1" customWidth="1"/>
    <col min="772" max="772" width="12" bestFit="1" customWidth="1"/>
    <col min="773" max="773" width="14.77734375" bestFit="1" customWidth="1"/>
    <col min="774" max="774" width="12" bestFit="1" customWidth="1"/>
    <col min="775" max="775" width="14.77734375" bestFit="1" customWidth="1"/>
    <col min="776" max="776" width="12" bestFit="1" customWidth="1"/>
    <col min="777" max="777" width="14.77734375" bestFit="1" customWidth="1"/>
    <col min="778" max="778" width="12" bestFit="1" customWidth="1"/>
    <col min="779" max="779" width="14.77734375" bestFit="1" customWidth="1"/>
    <col min="780" max="780" width="12" bestFit="1" customWidth="1"/>
    <col min="781" max="781" width="14.77734375" bestFit="1" customWidth="1"/>
    <col min="782" max="782" width="12" bestFit="1" customWidth="1"/>
    <col min="783" max="783" width="14.77734375" bestFit="1" customWidth="1"/>
    <col min="784" max="784" width="12" bestFit="1" customWidth="1"/>
    <col min="785" max="785" width="14.77734375" bestFit="1" customWidth="1"/>
    <col min="786" max="786" width="12" bestFit="1" customWidth="1"/>
    <col min="787" max="787" width="14.77734375" bestFit="1" customWidth="1"/>
    <col min="788" max="788" width="12" bestFit="1" customWidth="1"/>
    <col min="789" max="789" width="14.77734375" bestFit="1" customWidth="1"/>
    <col min="790" max="790" width="12" bestFit="1" customWidth="1"/>
    <col min="791" max="791" width="14.77734375" bestFit="1" customWidth="1"/>
    <col min="792" max="792" width="12" bestFit="1" customWidth="1"/>
    <col min="793" max="793" width="14.77734375" bestFit="1" customWidth="1"/>
    <col min="794" max="794" width="12" bestFit="1" customWidth="1"/>
    <col min="795" max="795" width="14.77734375" bestFit="1" customWidth="1"/>
    <col min="796" max="796" width="12" bestFit="1" customWidth="1"/>
    <col min="797" max="797" width="14.77734375" bestFit="1" customWidth="1"/>
    <col min="798" max="798" width="12" bestFit="1" customWidth="1"/>
    <col min="799" max="799" width="14.77734375" bestFit="1" customWidth="1"/>
    <col min="800" max="800" width="12" bestFit="1" customWidth="1"/>
    <col min="801" max="801" width="14.77734375" bestFit="1" customWidth="1"/>
    <col min="802" max="802" width="12" bestFit="1" customWidth="1"/>
    <col min="803" max="803" width="14.77734375" bestFit="1" customWidth="1"/>
    <col min="804" max="804" width="12" bestFit="1" customWidth="1"/>
    <col min="805" max="805" width="14.77734375" bestFit="1" customWidth="1"/>
    <col min="806" max="806" width="12" bestFit="1" customWidth="1"/>
    <col min="807" max="807" width="14.77734375" bestFit="1" customWidth="1"/>
    <col min="808" max="808" width="12" bestFit="1" customWidth="1"/>
    <col min="809" max="809" width="14.77734375" bestFit="1" customWidth="1"/>
    <col min="810" max="810" width="12" bestFit="1" customWidth="1"/>
    <col min="811" max="811" width="14.77734375" bestFit="1" customWidth="1"/>
    <col min="812" max="812" width="12" bestFit="1" customWidth="1"/>
    <col min="813" max="813" width="14.77734375" bestFit="1" customWidth="1"/>
    <col min="814" max="814" width="12" bestFit="1" customWidth="1"/>
    <col min="815" max="815" width="14.77734375" bestFit="1" customWidth="1"/>
    <col min="816" max="816" width="12" bestFit="1" customWidth="1"/>
    <col min="817" max="817" width="14.77734375" bestFit="1" customWidth="1"/>
    <col min="818" max="818" width="12" bestFit="1" customWidth="1"/>
    <col min="819" max="819" width="14.77734375" bestFit="1" customWidth="1"/>
    <col min="820" max="820" width="12" bestFit="1" customWidth="1"/>
    <col min="821" max="821" width="14.77734375" bestFit="1" customWidth="1"/>
    <col min="822" max="822" width="12" bestFit="1" customWidth="1"/>
    <col min="823" max="823" width="14.77734375" bestFit="1" customWidth="1"/>
    <col min="824" max="824" width="12" bestFit="1" customWidth="1"/>
    <col min="825" max="825" width="14.77734375" bestFit="1" customWidth="1"/>
    <col min="826" max="826" width="12" bestFit="1" customWidth="1"/>
    <col min="827" max="827" width="14.77734375" bestFit="1" customWidth="1"/>
    <col min="828" max="828" width="12" bestFit="1" customWidth="1"/>
    <col min="829" max="829" width="14.77734375" bestFit="1" customWidth="1"/>
    <col min="830" max="830" width="12" bestFit="1" customWidth="1"/>
    <col min="831" max="831" width="14.77734375" bestFit="1" customWidth="1"/>
    <col min="832" max="832" width="12" bestFit="1" customWidth="1"/>
    <col min="833" max="833" width="14.77734375" bestFit="1" customWidth="1"/>
    <col min="834" max="834" width="12" bestFit="1" customWidth="1"/>
    <col min="835" max="835" width="14.77734375" bestFit="1" customWidth="1"/>
    <col min="836" max="836" width="12" bestFit="1" customWidth="1"/>
    <col min="837" max="837" width="14.77734375" bestFit="1" customWidth="1"/>
    <col min="838" max="838" width="12" bestFit="1" customWidth="1"/>
    <col min="839" max="839" width="14.77734375" bestFit="1" customWidth="1"/>
    <col min="840" max="840" width="12" bestFit="1" customWidth="1"/>
    <col min="841" max="841" width="14.77734375" bestFit="1" customWidth="1"/>
    <col min="842" max="842" width="12" bestFit="1" customWidth="1"/>
    <col min="843" max="843" width="14.77734375" bestFit="1" customWidth="1"/>
    <col min="844" max="844" width="12" bestFit="1" customWidth="1"/>
    <col min="845" max="845" width="14.77734375" bestFit="1" customWidth="1"/>
    <col min="846" max="846" width="12" bestFit="1" customWidth="1"/>
    <col min="847" max="847" width="14.77734375" bestFit="1" customWidth="1"/>
    <col min="848" max="848" width="12" bestFit="1" customWidth="1"/>
    <col min="849" max="849" width="14.77734375" bestFit="1" customWidth="1"/>
    <col min="850" max="850" width="12" bestFit="1" customWidth="1"/>
    <col min="851" max="851" width="14.77734375" bestFit="1" customWidth="1"/>
    <col min="852" max="852" width="12" bestFit="1" customWidth="1"/>
    <col min="853" max="853" width="14.77734375" bestFit="1" customWidth="1"/>
    <col min="854" max="854" width="12" bestFit="1" customWidth="1"/>
    <col min="855" max="855" width="14.77734375" bestFit="1" customWidth="1"/>
    <col min="856" max="856" width="12" bestFit="1" customWidth="1"/>
    <col min="857" max="857" width="14.77734375" bestFit="1" customWidth="1"/>
    <col min="858" max="858" width="12" bestFit="1" customWidth="1"/>
    <col min="859" max="859" width="14.77734375" bestFit="1" customWidth="1"/>
    <col min="860" max="860" width="12" bestFit="1" customWidth="1"/>
    <col min="861" max="861" width="14.77734375" bestFit="1" customWidth="1"/>
    <col min="862" max="862" width="12" bestFit="1" customWidth="1"/>
    <col min="863" max="863" width="14.77734375" bestFit="1" customWidth="1"/>
    <col min="864" max="864" width="12" bestFit="1" customWidth="1"/>
    <col min="865" max="865" width="14.77734375" bestFit="1" customWidth="1"/>
    <col min="866" max="866" width="12" bestFit="1" customWidth="1"/>
    <col min="867" max="867" width="14.77734375" bestFit="1" customWidth="1"/>
    <col min="868" max="868" width="12" bestFit="1" customWidth="1"/>
    <col min="869" max="869" width="14.77734375" bestFit="1" customWidth="1"/>
    <col min="870" max="870" width="12" bestFit="1" customWidth="1"/>
    <col min="871" max="871" width="14.77734375" bestFit="1" customWidth="1"/>
    <col min="872" max="872" width="12" bestFit="1" customWidth="1"/>
    <col min="873" max="873" width="14.77734375" bestFit="1" customWidth="1"/>
    <col min="874" max="874" width="12" bestFit="1" customWidth="1"/>
    <col min="875" max="875" width="14.77734375" bestFit="1" customWidth="1"/>
    <col min="876" max="876" width="12" bestFit="1" customWidth="1"/>
    <col min="877" max="877" width="14.77734375" bestFit="1" customWidth="1"/>
    <col min="878" max="878" width="12" bestFit="1" customWidth="1"/>
    <col min="879" max="879" width="14.77734375" bestFit="1" customWidth="1"/>
    <col min="880" max="880" width="12" bestFit="1" customWidth="1"/>
    <col min="881" max="881" width="14.77734375" bestFit="1" customWidth="1"/>
    <col min="882" max="882" width="12" bestFit="1" customWidth="1"/>
    <col min="883" max="883" width="14.77734375" bestFit="1" customWidth="1"/>
    <col min="884" max="884" width="12" bestFit="1" customWidth="1"/>
    <col min="885" max="885" width="14.77734375" bestFit="1" customWidth="1"/>
    <col min="886" max="886" width="12" bestFit="1" customWidth="1"/>
    <col min="887" max="887" width="14.77734375" bestFit="1" customWidth="1"/>
    <col min="888" max="888" width="12" bestFit="1" customWidth="1"/>
    <col min="889" max="889" width="14.77734375" bestFit="1" customWidth="1"/>
    <col min="890" max="890" width="12" bestFit="1" customWidth="1"/>
    <col min="891" max="891" width="14.77734375" bestFit="1" customWidth="1"/>
    <col min="892" max="892" width="12" bestFit="1" customWidth="1"/>
    <col min="893" max="893" width="14.77734375" bestFit="1" customWidth="1"/>
    <col min="894" max="894" width="12" bestFit="1" customWidth="1"/>
    <col min="895" max="895" width="14.77734375" bestFit="1" customWidth="1"/>
    <col min="896" max="896" width="12" bestFit="1" customWidth="1"/>
    <col min="897" max="897" width="14.77734375" bestFit="1" customWidth="1"/>
    <col min="898" max="898" width="12" bestFit="1" customWidth="1"/>
    <col min="899" max="899" width="14.77734375" bestFit="1" customWidth="1"/>
    <col min="900" max="900" width="12" bestFit="1" customWidth="1"/>
    <col min="901" max="901" width="14.77734375" bestFit="1" customWidth="1"/>
    <col min="902" max="902" width="12" bestFit="1" customWidth="1"/>
    <col min="903" max="903" width="14.77734375" bestFit="1" customWidth="1"/>
    <col min="904" max="904" width="12" bestFit="1" customWidth="1"/>
    <col min="905" max="905" width="14.77734375" bestFit="1" customWidth="1"/>
    <col min="906" max="906" width="12" bestFit="1" customWidth="1"/>
    <col min="907" max="907" width="14.77734375" bestFit="1" customWidth="1"/>
    <col min="908" max="908" width="12" bestFit="1" customWidth="1"/>
    <col min="909" max="909" width="14.77734375" bestFit="1" customWidth="1"/>
    <col min="910" max="910" width="12" bestFit="1" customWidth="1"/>
    <col min="911" max="911" width="14.77734375" bestFit="1" customWidth="1"/>
    <col min="912" max="912" width="12" bestFit="1" customWidth="1"/>
    <col min="913" max="913" width="14.77734375" bestFit="1" customWidth="1"/>
    <col min="914" max="914" width="12" bestFit="1" customWidth="1"/>
    <col min="915" max="915" width="14.77734375" bestFit="1" customWidth="1"/>
    <col min="916" max="916" width="12" bestFit="1" customWidth="1"/>
    <col min="917" max="917" width="14.77734375" bestFit="1" customWidth="1"/>
    <col min="918" max="918" width="12" bestFit="1" customWidth="1"/>
    <col min="919" max="919" width="14.77734375" bestFit="1" customWidth="1"/>
    <col min="920" max="920" width="12" bestFit="1" customWidth="1"/>
    <col min="921" max="921" width="14.77734375" bestFit="1" customWidth="1"/>
    <col min="922" max="922" width="12" bestFit="1" customWidth="1"/>
    <col min="923" max="923" width="14.77734375" bestFit="1" customWidth="1"/>
    <col min="924" max="924" width="12" bestFit="1" customWidth="1"/>
    <col min="925" max="925" width="14.77734375" bestFit="1" customWidth="1"/>
    <col min="926" max="926" width="12" bestFit="1" customWidth="1"/>
    <col min="927" max="927" width="14.77734375" bestFit="1" customWidth="1"/>
    <col min="928" max="928" width="12" bestFit="1" customWidth="1"/>
    <col min="929" max="929" width="14.77734375" bestFit="1" customWidth="1"/>
    <col min="930" max="930" width="12" bestFit="1" customWidth="1"/>
    <col min="931" max="931" width="14.77734375" bestFit="1" customWidth="1"/>
    <col min="932" max="932" width="12" bestFit="1" customWidth="1"/>
    <col min="933" max="933" width="14.77734375" bestFit="1" customWidth="1"/>
    <col min="934" max="934" width="12" bestFit="1" customWidth="1"/>
    <col min="935" max="935" width="14.77734375" bestFit="1" customWidth="1"/>
    <col min="936" max="936" width="12" bestFit="1" customWidth="1"/>
    <col min="937" max="937" width="14.77734375" bestFit="1" customWidth="1"/>
    <col min="938" max="938" width="12" bestFit="1" customWidth="1"/>
    <col min="939" max="939" width="14.77734375" bestFit="1" customWidth="1"/>
    <col min="940" max="940" width="12" bestFit="1" customWidth="1"/>
    <col min="941" max="941" width="14.77734375" bestFit="1" customWidth="1"/>
    <col min="942" max="942" width="12" bestFit="1" customWidth="1"/>
    <col min="943" max="943" width="14.77734375" bestFit="1" customWidth="1"/>
    <col min="944" max="944" width="12" bestFit="1" customWidth="1"/>
    <col min="945" max="945" width="14.77734375" bestFit="1" customWidth="1"/>
    <col min="946" max="946" width="12" bestFit="1" customWidth="1"/>
    <col min="947" max="947" width="14.77734375" bestFit="1" customWidth="1"/>
    <col min="948" max="948" width="12" bestFit="1" customWidth="1"/>
    <col min="949" max="949" width="14.77734375" bestFit="1" customWidth="1"/>
    <col min="950" max="950" width="12" bestFit="1" customWidth="1"/>
    <col min="951" max="951" width="14.77734375" bestFit="1" customWidth="1"/>
    <col min="952" max="952" width="12" bestFit="1" customWidth="1"/>
    <col min="953" max="953" width="14.77734375" bestFit="1" customWidth="1"/>
    <col min="954" max="954" width="12" bestFit="1" customWidth="1"/>
    <col min="955" max="955" width="14.77734375" bestFit="1" customWidth="1"/>
    <col min="956" max="956" width="12" bestFit="1" customWidth="1"/>
    <col min="957" max="957" width="14.77734375" bestFit="1" customWidth="1"/>
    <col min="958" max="958" width="12" bestFit="1" customWidth="1"/>
    <col min="959" max="959" width="14.77734375" bestFit="1" customWidth="1"/>
    <col min="960" max="960" width="12" bestFit="1" customWidth="1"/>
    <col min="961" max="961" width="14.77734375" bestFit="1" customWidth="1"/>
    <col min="962" max="962" width="12" bestFit="1" customWidth="1"/>
    <col min="963" max="963" width="14.77734375" bestFit="1" customWidth="1"/>
    <col min="964" max="964" width="12" bestFit="1" customWidth="1"/>
    <col min="965" max="965" width="14.77734375" bestFit="1" customWidth="1"/>
    <col min="966" max="966" width="12" bestFit="1" customWidth="1"/>
    <col min="967" max="967" width="14.77734375" bestFit="1" customWidth="1"/>
    <col min="968" max="968" width="12" bestFit="1" customWidth="1"/>
    <col min="969" max="969" width="14.77734375" bestFit="1" customWidth="1"/>
    <col min="970" max="970" width="12" bestFit="1" customWidth="1"/>
    <col min="971" max="971" width="14.77734375" bestFit="1" customWidth="1"/>
    <col min="972" max="972" width="12" bestFit="1" customWidth="1"/>
    <col min="973" max="973" width="14.77734375" bestFit="1" customWidth="1"/>
    <col min="974" max="974" width="12" bestFit="1" customWidth="1"/>
    <col min="975" max="975" width="14.77734375" bestFit="1" customWidth="1"/>
    <col min="976" max="976" width="12" bestFit="1" customWidth="1"/>
    <col min="977" max="977" width="14.77734375" bestFit="1" customWidth="1"/>
    <col min="978" max="978" width="12" bestFit="1" customWidth="1"/>
    <col min="979" max="979" width="14.77734375" bestFit="1" customWidth="1"/>
    <col min="980" max="980" width="12" bestFit="1" customWidth="1"/>
    <col min="981" max="981" width="14.77734375" bestFit="1" customWidth="1"/>
    <col min="982" max="982" width="12" bestFit="1" customWidth="1"/>
    <col min="983" max="983" width="14.77734375" bestFit="1" customWidth="1"/>
    <col min="984" max="984" width="12" bestFit="1" customWidth="1"/>
    <col min="985" max="985" width="14.77734375" bestFit="1" customWidth="1"/>
    <col min="986" max="986" width="12" bestFit="1" customWidth="1"/>
    <col min="987" max="987" width="14.77734375" bestFit="1" customWidth="1"/>
    <col min="988" max="988" width="12" bestFit="1" customWidth="1"/>
    <col min="989" max="989" width="14.77734375" bestFit="1" customWidth="1"/>
    <col min="990" max="990" width="12" bestFit="1" customWidth="1"/>
    <col min="991" max="991" width="14.77734375" bestFit="1" customWidth="1"/>
    <col min="992" max="992" width="12" bestFit="1" customWidth="1"/>
    <col min="993" max="993" width="14.77734375" bestFit="1" customWidth="1"/>
    <col min="994" max="994" width="12" bestFit="1" customWidth="1"/>
    <col min="995" max="995" width="14.77734375" bestFit="1" customWidth="1"/>
    <col min="996" max="996" width="12" bestFit="1" customWidth="1"/>
    <col min="997" max="997" width="14.77734375" bestFit="1" customWidth="1"/>
    <col min="998" max="998" width="12" bestFit="1" customWidth="1"/>
    <col min="999" max="999" width="14.77734375" bestFit="1" customWidth="1"/>
    <col min="1000" max="1000" width="12" bestFit="1" customWidth="1"/>
    <col min="1001" max="1001" width="14.77734375" bestFit="1" customWidth="1"/>
    <col min="1002" max="1002" width="12" bestFit="1" customWidth="1"/>
    <col min="1003" max="1003" width="14.77734375" bestFit="1" customWidth="1"/>
    <col min="1004" max="1004" width="12" bestFit="1" customWidth="1"/>
    <col min="1005" max="1005" width="14.77734375" bestFit="1" customWidth="1"/>
    <col min="1006" max="1006" width="12" bestFit="1" customWidth="1"/>
    <col min="1007" max="1007" width="14.77734375" bestFit="1" customWidth="1"/>
    <col min="1008" max="1008" width="12" bestFit="1" customWidth="1"/>
    <col min="1009" max="1009" width="14.77734375" bestFit="1" customWidth="1"/>
    <col min="1010" max="1010" width="12" bestFit="1" customWidth="1"/>
    <col min="1011" max="1011" width="14.77734375" bestFit="1" customWidth="1"/>
    <col min="1012" max="1012" width="12" bestFit="1" customWidth="1"/>
    <col min="1013" max="1013" width="14.77734375" bestFit="1" customWidth="1"/>
    <col min="1014" max="1014" width="12" bestFit="1" customWidth="1"/>
    <col min="1015" max="1015" width="14.77734375" bestFit="1" customWidth="1"/>
    <col min="1016" max="1016" width="12" bestFit="1" customWidth="1"/>
    <col min="1017" max="1017" width="14.77734375" bestFit="1" customWidth="1"/>
    <col min="1018" max="1018" width="12" bestFit="1" customWidth="1"/>
    <col min="1019" max="1019" width="14.77734375" bestFit="1" customWidth="1"/>
    <col min="1020" max="1020" width="12" bestFit="1" customWidth="1"/>
    <col min="1021" max="1021" width="14.77734375" bestFit="1" customWidth="1"/>
    <col min="1022" max="1022" width="12" bestFit="1" customWidth="1"/>
    <col min="1023" max="1023" width="14.77734375" bestFit="1" customWidth="1"/>
    <col min="1024" max="1024" width="12" bestFit="1" customWidth="1"/>
    <col min="1025" max="1025" width="14.77734375" bestFit="1" customWidth="1"/>
    <col min="1026" max="1026" width="12" bestFit="1" customWidth="1"/>
    <col min="1027" max="1027" width="14.77734375" bestFit="1" customWidth="1"/>
    <col min="1028" max="1028" width="12" bestFit="1" customWidth="1"/>
    <col min="1029" max="1029" width="14.77734375" bestFit="1" customWidth="1"/>
    <col min="1030" max="1030" width="12" bestFit="1" customWidth="1"/>
    <col min="1031" max="1031" width="14.77734375" bestFit="1" customWidth="1"/>
    <col min="1032" max="1032" width="12" bestFit="1" customWidth="1"/>
    <col min="1033" max="1033" width="14.77734375" bestFit="1" customWidth="1"/>
    <col min="1034" max="1034" width="12" bestFit="1" customWidth="1"/>
    <col min="1035" max="1035" width="14.77734375" bestFit="1" customWidth="1"/>
    <col min="1036" max="1036" width="12" bestFit="1" customWidth="1"/>
    <col min="1037" max="1037" width="14.77734375" bestFit="1" customWidth="1"/>
    <col min="1038" max="1038" width="12" bestFit="1" customWidth="1"/>
    <col min="1039" max="1039" width="14.77734375" bestFit="1" customWidth="1"/>
    <col min="1040" max="1040" width="12" bestFit="1" customWidth="1"/>
    <col min="1041" max="1041" width="14.77734375" bestFit="1" customWidth="1"/>
    <col min="1042" max="1042" width="12" bestFit="1" customWidth="1"/>
    <col min="1043" max="1043" width="14.77734375" bestFit="1" customWidth="1"/>
    <col min="1044" max="1044" width="12" bestFit="1" customWidth="1"/>
    <col min="1045" max="1045" width="14.77734375" bestFit="1" customWidth="1"/>
    <col min="1046" max="1046" width="12" bestFit="1" customWidth="1"/>
    <col min="1047" max="1047" width="14.77734375" bestFit="1" customWidth="1"/>
    <col min="1048" max="1048" width="12" bestFit="1" customWidth="1"/>
    <col min="1049" max="1049" width="14.77734375" bestFit="1" customWidth="1"/>
    <col min="1050" max="1050" width="12" bestFit="1" customWidth="1"/>
    <col min="1051" max="1051" width="14.77734375" bestFit="1" customWidth="1"/>
    <col min="1052" max="1052" width="12" bestFit="1" customWidth="1"/>
    <col min="1053" max="1053" width="14.77734375" bestFit="1" customWidth="1"/>
    <col min="1054" max="1054" width="12" bestFit="1" customWidth="1"/>
    <col min="1055" max="1055" width="14.77734375" bestFit="1" customWidth="1"/>
    <col min="1056" max="1056" width="12" bestFit="1" customWidth="1"/>
    <col min="1057" max="1057" width="14.77734375" bestFit="1" customWidth="1"/>
    <col min="1058" max="1058" width="12" bestFit="1" customWidth="1"/>
    <col min="1059" max="1059" width="14.77734375" bestFit="1" customWidth="1"/>
    <col min="1060" max="1060" width="12" bestFit="1" customWidth="1"/>
    <col min="1061" max="1061" width="14.77734375" bestFit="1" customWidth="1"/>
    <col min="1062" max="1062" width="12" bestFit="1" customWidth="1"/>
    <col min="1063" max="1063" width="14.77734375" bestFit="1" customWidth="1"/>
    <col min="1064" max="1064" width="12" bestFit="1" customWidth="1"/>
    <col min="1065" max="1065" width="14.77734375" bestFit="1" customWidth="1"/>
    <col min="1066" max="1066" width="12" bestFit="1" customWidth="1"/>
    <col min="1067" max="1067" width="14.77734375" bestFit="1" customWidth="1"/>
    <col min="1068" max="1068" width="12" bestFit="1" customWidth="1"/>
    <col min="1069" max="1069" width="14.77734375" bestFit="1" customWidth="1"/>
    <col min="1070" max="1070" width="12" bestFit="1" customWidth="1"/>
    <col min="1071" max="1071" width="14.77734375" bestFit="1" customWidth="1"/>
    <col min="1072" max="1072" width="12" bestFit="1" customWidth="1"/>
    <col min="1073" max="1073" width="14.77734375" bestFit="1" customWidth="1"/>
    <col min="1074" max="1074" width="12" bestFit="1" customWidth="1"/>
    <col min="1075" max="1075" width="14.77734375" bestFit="1" customWidth="1"/>
    <col min="1076" max="1076" width="12" bestFit="1" customWidth="1"/>
    <col min="1077" max="1077" width="14.77734375" bestFit="1" customWidth="1"/>
    <col min="1078" max="1078" width="12" bestFit="1" customWidth="1"/>
    <col min="1079" max="1079" width="14.77734375" bestFit="1" customWidth="1"/>
    <col min="1080" max="1080" width="12" bestFit="1" customWidth="1"/>
    <col min="1081" max="1081" width="14.77734375" bestFit="1" customWidth="1"/>
    <col min="1082" max="1082" width="12" bestFit="1" customWidth="1"/>
    <col min="1083" max="1083" width="14.77734375" bestFit="1" customWidth="1"/>
    <col min="1084" max="1084" width="12" bestFit="1" customWidth="1"/>
    <col min="1085" max="1085" width="14.77734375" bestFit="1" customWidth="1"/>
    <col min="1086" max="1086" width="12" bestFit="1" customWidth="1"/>
    <col min="1087" max="1087" width="14.77734375" bestFit="1" customWidth="1"/>
    <col min="1088" max="1088" width="12" bestFit="1" customWidth="1"/>
    <col min="1089" max="1089" width="14.77734375" bestFit="1" customWidth="1"/>
    <col min="1090" max="1090" width="12" bestFit="1" customWidth="1"/>
    <col min="1091" max="1091" width="14.77734375" bestFit="1" customWidth="1"/>
    <col min="1092" max="1092" width="12" bestFit="1" customWidth="1"/>
    <col min="1093" max="1093" width="14.77734375" bestFit="1" customWidth="1"/>
    <col min="1094" max="1094" width="12" bestFit="1" customWidth="1"/>
    <col min="1095" max="1095" width="14.77734375" bestFit="1" customWidth="1"/>
    <col min="1096" max="1096" width="12" bestFit="1" customWidth="1"/>
    <col min="1097" max="1097" width="14.77734375" bestFit="1" customWidth="1"/>
    <col min="1098" max="1098" width="12" bestFit="1" customWidth="1"/>
    <col min="1099" max="1099" width="14.77734375" bestFit="1" customWidth="1"/>
    <col min="1100" max="1100" width="12" bestFit="1" customWidth="1"/>
    <col min="1101" max="1101" width="14.77734375" bestFit="1" customWidth="1"/>
    <col min="1102" max="1102" width="12" bestFit="1" customWidth="1"/>
    <col min="1103" max="1103" width="14.77734375" bestFit="1" customWidth="1"/>
    <col min="1104" max="1104" width="12" bestFit="1" customWidth="1"/>
    <col min="1105" max="1105" width="14.77734375" bestFit="1" customWidth="1"/>
    <col min="1106" max="1106" width="12" bestFit="1" customWidth="1"/>
    <col min="1107" max="1107" width="14.77734375" bestFit="1" customWidth="1"/>
    <col min="1108" max="1108" width="12" bestFit="1" customWidth="1"/>
    <col min="1109" max="1109" width="14.77734375" bestFit="1" customWidth="1"/>
    <col min="1110" max="1110" width="12" bestFit="1" customWidth="1"/>
    <col min="1111" max="1111" width="14.77734375" bestFit="1" customWidth="1"/>
    <col min="1112" max="1112" width="12" bestFit="1" customWidth="1"/>
    <col min="1113" max="1113" width="14.77734375" bestFit="1" customWidth="1"/>
    <col min="1114" max="1114" width="12" bestFit="1" customWidth="1"/>
    <col min="1115" max="1115" width="14.77734375" bestFit="1" customWidth="1"/>
    <col min="1116" max="1116" width="12" bestFit="1" customWidth="1"/>
    <col min="1117" max="1117" width="14.77734375" bestFit="1" customWidth="1"/>
    <col min="1118" max="1118" width="12" bestFit="1" customWidth="1"/>
    <col min="1119" max="1119" width="14.77734375" bestFit="1" customWidth="1"/>
    <col min="1120" max="1120" width="12" bestFit="1" customWidth="1"/>
    <col min="1121" max="1121" width="14.77734375" bestFit="1" customWidth="1"/>
    <col min="1122" max="1122" width="12" bestFit="1" customWidth="1"/>
    <col min="1123" max="1123" width="14.77734375" bestFit="1" customWidth="1"/>
    <col min="1124" max="1124" width="12" bestFit="1" customWidth="1"/>
    <col min="1125" max="1125" width="14.77734375" bestFit="1" customWidth="1"/>
    <col min="1126" max="1126" width="12" bestFit="1" customWidth="1"/>
    <col min="1127" max="1127" width="14.77734375" bestFit="1" customWidth="1"/>
    <col min="1128" max="1128" width="12" bestFit="1" customWidth="1"/>
    <col min="1129" max="1129" width="14.77734375" bestFit="1" customWidth="1"/>
    <col min="1130" max="1130" width="12" bestFit="1" customWidth="1"/>
    <col min="1131" max="1131" width="14.77734375" bestFit="1" customWidth="1"/>
    <col min="1132" max="1132" width="12" bestFit="1" customWidth="1"/>
    <col min="1133" max="1133" width="14.77734375" bestFit="1" customWidth="1"/>
    <col min="1134" max="1134" width="12" bestFit="1" customWidth="1"/>
    <col min="1135" max="1135" width="14.77734375" bestFit="1" customWidth="1"/>
    <col min="1136" max="1136" width="12" bestFit="1" customWidth="1"/>
    <col min="1137" max="1137" width="14.77734375" bestFit="1" customWidth="1"/>
    <col min="1138" max="1138" width="12" bestFit="1" customWidth="1"/>
    <col min="1139" max="1139" width="14.77734375" bestFit="1" customWidth="1"/>
    <col min="1140" max="1140" width="12" bestFit="1" customWidth="1"/>
    <col min="1141" max="1141" width="14.77734375" bestFit="1" customWidth="1"/>
    <col min="1142" max="1142" width="12" bestFit="1" customWidth="1"/>
    <col min="1143" max="1143" width="14.77734375" bestFit="1" customWidth="1"/>
    <col min="1144" max="1144" width="12" bestFit="1" customWidth="1"/>
    <col min="1145" max="1145" width="14.77734375" bestFit="1" customWidth="1"/>
  </cols>
  <sheetData>
    <row r="2" spans="1:2" ht="23.4" x14ac:dyDescent="0.45">
      <c r="B2" s="26" t="s">
        <v>697</v>
      </c>
    </row>
    <row r="3" spans="1:2" ht="23.4" x14ac:dyDescent="0.45">
      <c r="B3" s="26"/>
    </row>
    <row r="4" spans="1:2" ht="23.4" x14ac:dyDescent="0.45">
      <c r="B4" s="26" t="s">
        <v>710</v>
      </c>
    </row>
    <row r="5" spans="1:2" ht="18" x14ac:dyDescent="0.35">
      <c r="B5" s="24"/>
    </row>
    <row r="7" spans="1:2" ht="21" x14ac:dyDescent="0.4">
      <c r="A7" s="25" t="s">
        <v>685</v>
      </c>
    </row>
    <row r="9" spans="1:2" ht="18" x14ac:dyDescent="0.35">
      <c r="B9" s="24"/>
    </row>
    <row r="13" spans="1:2" x14ac:dyDescent="0.3">
      <c r="A13" s="20" t="s">
        <v>680</v>
      </c>
      <c r="B13" t="s">
        <v>683</v>
      </c>
    </row>
    <row r="14" spans="1:2" x14ac:dyDescent="0.3">
      <c r="A14" s="21" t="s">
        <v>684</v>
      </c>
      <c r="B14" s="23">
        <v>106512.81999999996</v>
      </c>
    </row>
    <row r="15" spans="1:2" x14ac:dyDescent="0.3">
      <c r="A15" s="22" t="s">
        <v>40</v>
      </c>
      <c r="B15" s="32">
        <v>62006.179999999957</v>
      </c>
    </row>
    <row r="16" spans="1:2" x14ac:dyDescent="0.3">
      <c r="A16" s="22" t="s">
        <v>54</v>
      </c>
      <c r="B16" s="23">
        <v>22901.380000000005</v>
      </c>
    </row>
    <row r="17" spans="1:2" x14ac:dyDescent="0.3">
      <c r="A17" s="22" t="s">
        <v>44</v>
      </c>
      <c r="B17" s="23">
        <v>21605.26</v>
      </c>
    </row>
    <row r="18" spans="1:2" x14ac:dyDescent="0.3">
      <c r="A18" s="21" t="s">
        <v>681</v>
      </c>
      <c r="B18" s="23">
        <v>106512.81999999996</v>
      </c>
    </row>
    <row r="29" spans="1:2" ht="21" x14ac:dyDescent="0.4">
      <c r="A29" s="25" t="s">
        <v>686</v>
      </c>
    </row>
    <row r="31" spans="1:2" ht="18" x14ac:dyDescent="0.35">
      <c r="B31" s="24"/>
    </row>
    <row r="33" spans="1:3" x14ac:dyDescent="0.3">
      <c r="A33" s="20" t="s">
        <v>687</v>
      </c>
      <c r="B33" s="20" t="s">
        <v>682</v>
      </c>
    </row>
    <row r="34" spans="1:3" x14ac:dyDescent="0.3">
      <c r="A34" s="20" t="s">
        <v>680</v>
      </c>
      <c r="B34" t="s">
        <v>684</v>
      </c>
      <c r="C34" t="s">
        <v>681</v>
      </c>
    </row>
    <row r="35" spans="1:3" x14ac:dyDescent="0.3">
      <c r="A35" s="21" t="s">
        <v>47</v>
      </c>
      <c r="B35" s="31">
        <v>461</v>
      </c>
      <c r="C35" s="31">
        <v>461</v>
      </c>
    </row>
    <row r="36" spans="1:3" x14ac:dyDescent="0.3">
      <c r="A36" s="21" t="s">
        <v>41</v>
      </c>
      <c r="B36" s="31">
        <v>124</v>
      </c>
      <c r="C36" s="31">
        <v>124</v>
      </c>
    </row>
    <row r="37" spans="1:3" x14ac:dyDescent="0.3">
      <c r="A37" s="21" t="s">
        <v>45</v>
      </c>
      <c r="B37" s="31">
        <v>83</v>
      </c>
      <c r="C37" s="31">
        <v>83</v>
      </c>
    </row>
    <row r="38" spans="1:3" x14ac:dyDescent="0.3">
      <c r="A38" s="21" t="s">
        <v>681</v>
      </c>
      <c r="B38" s="31">
        <v>668</v>
      </c>
      <c r="C38" s="31">
        <v>668</v>
      </c>
    </row>
    <row r="49" spans="1:11" ht="21" x14ac:dyDescent="0.4">
      <c r="A49" s="25" t="s">
        <v>688</v>
      </c>
    </row>
    <row r="52" spans="1:11" x14ac:dyDescent="0.3">
      <c r="A52" s="20" t="s">
        <v>683</v>
      </c>
      <c r="B52" s="20" t="s">
        <v>682</v>
      </c>
    </row>
    <row r="53" spans="1:11" x14ac:dyDescent="0.3">
      <c r="B53" t="s">
        <v>690</v>
      </c>
      <c r="C53" t="s">
        <v>691</v>
      </c>
      <c r="D53" t="s">
        <v>692</v>
      </c>
      <c r="E53" t="s">
        <v>693</v>
      </c>
      <c r="F53" t="s">
        <v>694</v>
      </c>
      <c r="G53" t="s">
        <v>695</v>
      </c>
      <c r="H53" t="s">
        <v>696</v>
      </c>
      <c r="I53" t="s">
        <v>681</v>
      </c>
    </row>
    <row r="54" spans="1:11" x14ac:dyDescent="0.3">
      <c r="A54" s="20" t="s">
        <v>680</v>
      </c>
    </row>
    <row r="55" spans="1:11" x14ac:dyDescent="0.3">
      <c r="A55" s="21" t="s">
        <v>40</v>
      </c>
      <c r="B55" s="7">
        <v>10415.809999999998</v>
      </c>
      <c r="C55" s="7">
        <v>11787.619999999995</v>
      </c>
      <c r="D55" s="7">
        <v>3792.76</v>
      </c>
      <c r="E55" s="7">
        <v>4062.0700000000006</v>
      </c>
      <c r="F55" s="7">
        <v>7598.97</v>
      </c>
      <c r="G55" s="7">
        <v>13959.789999999999</v>
      </c>
      <c r="H55" s="7">
        <v>10389.159999999998</v>
      </c>
      <c r="I55" s="7">
        <v>62006.179999999993</v>
      </c>
    </row>
    <row r="56" spans="1:11" x14ac:dyDescent="0.3">
      <c r="A56" s="21" t="s">
        <v>54</v>
      </c>
      <c r="B56" s="7">
        <v>3752.7000000000003</v>
      </c>
      <c r="C56" s="7">
        <v>3877.8100000000004</v>
      </c>
      <c r="D56" s="7">
        <v>883.06</v>
      </c>
      <c r="E56" s="7">
        <v>2003.5999999999997</v>
      </c>
      <c r="F56" s="7">
        <v>2439.63</v>
      </c>
      <c r="G56" s="7">
        <v>5968.4699999999993</v>
      </c>
      <c r="H56" s="7">
        <v>3976.1099999999997</v>
      </c>
      <c r="I56" s="7">
        <v>22901.379999999997</v>
      </c>
      <c r="J56" s="3"/>
    </row>
    <row r="57" spans="1:11" x14ac:dyDescent="0.3">
      <c r="A57" s="21" t="s">
        <v>44</v>
      </c>
      <c r="B57" s="7">
        <v>3297.7799999999997</v>
      </c>
      <c r="C57" s="7">
        <v>3339.3600000000006</v>
      </c>
      <c r="D57" s="7">
        <v>2436.2500000000005</v>
      </c>
      <c r="E57" s="7">
        <v>3028.34</v>
      </c>
      <c r="F57" s="7">
        <v>1007.79</v>
      </c>
      <c r="G57" s="7">
        <v>5144.8</v>
      </c>
      <c r="H57" s="7">
        <v>3350.94</v>
      </c>
      <c r="I57" s="7">
        <v>21605.26</v>
      </c>
      <c r="J57" s="3"/>
    </row>
    <row r="58" spans="1:11" x14ac:dyDescent="0.3">
      <c r="A58" s="21" t="s">
        <v>681</v>
      </c>
      <c r="B58" s="7">
        <v>17466.289999999997</v>
      </c>
      <c r="C58" s="7">
        <v>19004.789999999997</v>
      </c>
      <c r="D58" s="7">
        <v>7112.07</v>
      </c>
      <c r="E58" s="7">
        <v>9094.01</v>
      </c>
      <c r="F58" s="7">
        <v>11046.39</v>
      </c>
      <c r="G58" s="7">
        <v>25073.059999999998</v>
      </c>
      <c r="H58" s="7">
        <v>17716.209999999995</v>
      </c>
      <c r="I58" s="7">
        <v>106512.81999999999</v>
      </c>
      <c r="J58" s="3"/>
    </row>
    <row r="59" spans="1:11" x14ac:dyDescent="0.3">
      <c r="F59" s="3"/>
      <c r="J59" s="3"/>
    </row>
    <row r="60" spans="1:11" x14ac:dyDescent="0.3">
      <c r="A60" s="29" t="s">
        <v>698</v>
      </c>
      <c r="B60" s="30"/>
      <c r="C60" s="30"/>
      <c r="D60" s="30"/>
      <c r="E60" s="30"/>
      <c r="F60" s="30"/>
      <c r="G60" s="30"/>
      <c r="H60" s="30"/>
      <c r="I60" s="30"/>
      <c r="J60" s="3"/>
    </row>
    <row r="61" spans="1:11" x14ac:dyDescent="0.3">
      <c r="A61" s="30"/>
      <c r="B61" s="30"/>
      <c r="C61" s="30"/>
      <c r="D61" s="30"/>
      <c r="E61" s="30"/>
      <c r="F61" s="30"/>
      <c r="G61" s="30"/>
      <c r="H61" s="30"/>
      <c r="I61" s="30"/>
      <c r="J61" s="3"/>
    </row>
    <row r="62" spans="1:11" x14ac:dyDescent="0.3">
      <c r="A62" s="30"/>
      <c r="B62" s="30"/>
      <c r="C62" s="30"/>
      <c r="D62" s="30"/>
      <c r="E62" s="30"/>
      <c r="F62" s="30"/>
      <c r="G62" s="30"/>
      <c r="H62" s="30"/>
      <c r="I62" s="30"/>
    </row>
    <row r="63" spans="1:11" x14ac:dyDescent="0.3">
      <c r="A63" s="30"/>
      <c r="B63" s="30"/>
      <c r="C63" s="30"/>
      <c r="D63" s="30"/>
      <c r="E63" s="30"/>
      <c r="F63" s="30"/>
      <c r="G63" s="30"/>
      <c r="H63" s="30"/>
      <c r="I63" s="30"/>
      <c r="J63" s="3"/>
      <c r="K63" s="3"/>
    </row>
    <row r="64" spans="1:11" x14ac:dyDescent="0.3">
      <c r="A64" s="30"/>
      <c r="B64" s="30"/>
      <c r="C64" s="30"/>
      <c r="D64" s="30"/>
      <c r="E64" s="30"/>
      <c r="F64" s="30"/>
      <c r="G64" s="30"/>
      <c r="H64" s="30"/>
      <c r="I64" s="30"/>
    </row>
    <row r="65" spans="1:10" x14ac:dyDescent="0.3">
      <c r="A65" s="30"/>
      <c r="B65" s="30"/>
      <c r="C65" s="30"/>
      <c r="D65" s="30"/>
      <c r="E65" s="30"/>
      <c r="F65" s="30"/>
      <c r="G65" s="30"/>
      <c r="H65" s="30"/>
      <c r="I65" s="30"/>
    </row>
    <row r="66" spans="1:10" x14ac:dyDescent="0.3">
      <c r="A66" s="30"/>
      <c r="B66" s="30"/>
      <c r="C66" s="30"/>
      <c r="D66" s="30"/>
      <c r="E66" s="30"/>
      <c r="F66" s="30"/>
      <c r="G66" s="30"/>
      <c r="H66" s="30"/>
      <c r="I66" s="30"/>
    </row>
    <row r="67" spans="1:10" x14ac:dyDescent="0.3">
      <c r="A67" s="21"/>
    </row>
    <row r="69" spans="1:10" ht="18" x14ac:dyDescent="0.35">
      <c r="A69" s="24"/>
    </row>
    <row r="70" spans="1:10" ht="21" x14ac:dyDescent="0.4">
      <c r="A70" s="25" t="s">
        <v>699</v>
      </c>
    </row>
    <row r="72" spans="1:10" x14ac:dyDescent="0.3">
      <c r="A72" s="20" t="s">
        <v>680</v>
      </c>
      <c r="B72" t="s">
        <v>683</v>
      </c>
    </row>
    <row r="73" spans="1:10" x14ac:dyDescent="0.3">
      <c r="A73" s="21" t="s">
        <v>70</v>
      </c>
      <c r="B73" s="7">
        <v>13931.690000000004</v>
      </c>
    </row>
    <row r="74" spans="1:10" x14ac:dyDescent="0.3">
      <c r="A74" s="21" t="s">
        <v>58</v>
      </c>
      <c r="B74" s="7">
        <v>13722.61</v>
      </c>
    </row>
    <row r="75" spans="1:10" x14ac:dyDescent="0.3">
      <c r="A75" s="21" t="s">
        <v>53</v>
      </c>
      <c r="B75" s="7">
        <v>12099.520000000006</v>
      </c>
      <c r="J75" s="3"/>
    </row>
    <row r="76" spans="1:10" x14ac:dyDescent="0.3">
      <c r="A76" s="21" t="s">
        <v>76</v>
      </c>
      <c r="B76" s="7">
        <v>11900.640000000001</v>
      </c>
      <c r="J76" s="3"/>
    </row>
    <row r="77" spans="1:10" x14ac:dyDescent="0.3">
      <c r="A77" s="21" t="s">
        <v>61</v>
      </c>
      <c r="B77" s="7">
        <v>11887.609999999999</v>
      </c>
      <c r="J77" s="3"/>
    </row>
    <row r="78" spans="1:10" x14ac:dyDescent="0.3">
      <c r="A78" s="21" t="s">
        <v>46</v>
      </c>
      <c r="B78" s="7">
        <v>11783.460000000003</v>
      </c>
      <c r="D78" s="3"/>
      <c r="E78" s="3"/>
      <c r="F78" s="3"/>
      <c r="G78" s="3"/>
      <c r="H78" s="3"/>
      <c r="I78" s="3"/>
      <c r="J78" s="3"/>
    </row>
    <row r="79" spans="1:10" x14ac:dyDescent="0.3">
      <c r="A79" s="21" t="s">
        <v>43</v>
      </c>
      <c r="B79" s="7">
        <v>11531.73</v>
      </c>
    </row>
    <row r="80" spans="1:10" x14ac:dyDescent="0.3">
      <c r="A80" s="21" t="s">
        <v>52</v>
      </c>
      <c r="B80" s="7">
        <v>11441.45</v>
      </c>
    </row>
    <row r="81" spans="1:3" x14ac:dyDescent="0.3">
      <c r="A81" s="21" t="s">
        <v>56</v>
      </c>
      <c r="B81" s="7">
        <v>11093.079999999998</v>
      </c>
    </row>
    <row r="82" spans="1:3" x14ac:dyDescent="0.3">
      <c r="A82" s="21" t="s">
        <v>49</v>
      </c>
      <c r="B82" s="7">
        <v>10516.980000000005</v>
      </c>
    </row>
    <row r="83" spans="1:3" x14ac:dyDescent="0.3">
      <c r="A83" s="21" t="s">
        <v>66</v>
      </c>
      <c r="B83" s="7">
        <v>9245.4699999999975</v>
      </c>
    </row>
    <row r="84" spans="1:3" x14ac:dyDescent="0.3">
      <c r="A84" s="21" t="s">
        <v>681</v>
      </c>
      <c r="B84" s="7">
        <v>129154.24000000001</v>
      </c>
    </row>
    <row r="91" spans="1:3" ht="21" x14ac:dyDescent="0.4">
      <c r="A91" s="25" t="s">
        <v>700</v>
      </c>
    </row>
    <row r="93" spans="1:3" x14ac:dyDescent="0.3">
      <c r="A93" s="20" t="s">
        <v>701</v>
      </c>
      <c r="B93" s="20" t="s">
        <v>682</v>
      </c>
    </row>
    <row r="94" spans="1:3" x14ac:dyDescent="0.3">
      <c r="A94" s="20" t="s">
        <v>680</v>
      </c>
      <c r="B94" t="s">
        <v>689</v>
      </c>
      <c r="C94" t="s">
        <v>681</v>
      </c>
    </row>
    <row r="95" spans="1:3" x14ac:dyDescent="0.3">
      <c r="A95" s="21" t="s">
        <v>690</v>
      </c>
      <c r="B95" s="7">
        <v>3180</v>
      </c>
      <c r="C95" s="7">
        <v>3180</v>
      </c>
    </row>
    <row r="96" spans="1:3" x14ac:dyDescent="0.3">
      <c r="A96" s="21" t="s">
        <v>691</v>
      </c>
      <c r="B96" s="7">
        <v>5199</v>
      </c>
      <c r="C96" s="7">
        <v>5199</v>
      </c>
    </row>
    <row r="97" spans="1:3" x14ac:dyDescent="0.3">
      <c r="A97" s="21" t="s">
        <v>692</v>
      </c>
      <c r="B97" s="7">
        <v>2572</v>
      </c>
      <c r="C97" s="7">
        <v>2572</v>
      </c>
    </row>
    <row r="98" spans="1:3" x14ac:dyDescent="0.3">
      <c r="A98" s="21" t="s">
        <v>693</v>
      </c>
      <c r="B98" s="7">
        <v>240</v>
      </c>
      <c r="C98" s="7">
        <v>240</v>
      </c>
    </row>
    <row r="99" spans="1:3" x14ac:dyDescent="0.3">
      <c r="A99" s="21" t="s">
        <v>694</v>
      </c>
      <c r="B99" s="7">
        <v>1880</v>
      </c>
      <c r="C99" s="7">
        <v>1880</v>
      </c>
    </row>
    <row r="100" spans="1:3" x14ac:dyDescent="0.3">
      <c r="A100" s="21" t="s">
        <v>695</v>
      </c>
      <c r="B100" s="7">
        <v>4237</v>
      </c>
      <c r="C100" s="7">
        <v>4237</v>
      </c>
    </row>
    <row r="101" spans="1:3" x14ac:dyDescent="0.3">
      <c r="A101" s="21" t="s">
        <v>696</v>
      </c>
      <c r="B101" s="7">
        <v>2295</v>
      </c>
      <c r="C101" s="7">
        <v>2295</v>
      </c>
    </row>
    <row r="102" spans="1:3" x14ac:dyDescent="0.3">
      <c r="A102" s="21" t="s">
        <v>681</v>
      </c>
      <c r="B102" s="7">
        <v>19603</v>
      </c>
      <c r="C102" s="7">
        <v>19603</v>
      </c>
    </row>
    <row r="109" spans="1:3" ht="21" x14ac:dyDescent="0.4">
      <c r="A109" s="25" t="s">
        <v>702</v>
      </c>
    </row>
    <row r="111" spans="1:3" x14ac:dyDescent="0.3">
      <c r="A111" s="20" t="s">
        <v>703</v>
      </c>
      <c r="B111" s="20" t="s">
        <v>682</v>
      </c>
    </row>
    <row r="112" spans="1:3" x14ac:dyDescent="0.3">
      <c r="A112" s="20" t="s">
        <v>680</v>
      </c>
      <c r="B112" t="s">
        <v>684</v>
      </c>
      <c r="C112" t="s">
        <v>681</v>
      </c>
    </row>
    <row r="113" spans="1:3" x14ac:dyDescent="0.3">
      <c r="A113" s="21" t="s">
        <v>690</v>
      </c>
      <c r="B113" s="7">
        <v>2959.2900000000009</v>
      </c>
      <c r="C113" s="7">
        <v>2959.2900000000009</v>
      </c>
    </row>
    <row r="114" spans="1:3" x14ac:dyDescent="0.3">
      <c r="A114" s="21" t="s">
        <v>691</v>
      </c>
      <c r="B114" s="7">
        <v>3767.79</v>
      </c>
      <c r="C114" s="7">
        <v>3767.79</v>
      </c>
    </row>
    <row r="115" spans="1:3" x14ac:dyDescent="0.3">
      <c r="A115" s="21" t="s">
        <v>692</v>
      </c>
      <c r="B115" s="7">
        <v>1363.07</v>
      </c>
      <c r="C115" s="7">
        <v>1363.07</v>
      </c>
    </row>
    <row r="116" spans="1:3" x14ac:dyDescent="0.3">
      <c r="A116" s="21" t="s">
        <v>693</v>
      </c>
      <c r="B116" s="7">
        <v>1688.0099999999993</v>
      </c>
      <c r="C116" s="7">
        <v>1688.0099999999993</v>
      </c>
    </row>
    <row r="117" spans="1:3" x14ac:dyDescent="0.3">
      <c r="A117" s="21" t="s">
        <v>694</v>
      </c>
      <c r="B117" s="7">
        <v>2230.3900000000003</v>
      </c>
      <c r="C117" s="7">
        <v>2230.3900000000003</v>
      </c>
    </row>
    <row r="118" spans="1:3" x14ac:dyDescent="0.3">
      <c r="A118" s="21" t="s">
        <v>695</v>
      </c>
      <c r="B118" s="7">
        <v>4678.0599999999986</v>
      </c>
      <c r="C118" s="7">
        <v>4678.0599999999986</v>
      </c>
    </row>
    <row r="119" spans="1:3" x14ac:dyDescent="0.3">
      <c r="A119" s="21" t="s">
        <v>696</v>
      </c>
      <c r="B119" s="7">
        <v>3102.2099999999996</v>
      </c>
      <c r="C119" s="7">
        <v>3102.2099999999996</v>
      </c>
    </row>
    <row r="120" spans="1:3" x14ac:dyDescent="0.3">
      <c r="A120" s="21" t="s">
        <v>681</v>
      </c>
      <c r="B120" s="7">
        <v>19788.819999999996</v>
      </c>
      <c r="C120" s="7">
        <v>19788.819999999996</v>
      </c>
    </row>
    <row r="128" spans="1:3" ht="21" x14ac:dyDescent="0.4">
      <c r="A128" s="25" t="s">
        <v>704</v>
      </c>
    </row>
    <row r="131" spans="1:4" x14ac:dyDescent="0.3">
      <c r="A131" s="20" t="s">
        <v>705</v>
      </c>
      <c r="B131" s="20" t="s">
        <v>682</v>
      </c>
    </row>
    <row r="132" spans="1:4" x14ac:dyDescent="0.3">
      <c r="A132" s="20" t="s">
        <v>680</v>
      </c>
      <c r="B132" t="s">
        <v>689</v>
      </c>
      <c r="C132" t="s">
        <v>684</v>
      </c>
      <c r="D132" t="s">
        <v>681</v>
      </c>
    </row>
    <row r="133" spans="1:4" x14ac:dyDescent="0.3">
      <c r="A133" s="21" t="s">
        <v>111</v>
      </c>
      <c r="B133" s="31">
        <v>13</v>
      </c>
      <c r="C133" s="31">
        <v>125</v>
      </c>
      <c r="D133" s="31">
        <v>138</v>
      </c>
    </row>
    <row r="134" spans="1:4" x14ac:dyDescent="0.3">
      <c r="A134" s="21" t="s">
        <v>113</v>
      </c>
      <c r="B134" s="31">
        <v>29</v>
      </c>
      <c r="C134" s="31">
        <v>163</v>
      </c>
      <c r="D134" s="31">
        <v>192</v>
      </c>
    </row>
    <row r="135" spans="1:4" x14ac:dyDescent="0.3">
      <c r="A135" s="21" t="s">
        <v>109</v>
      </c>
      <c r="B135" s="31">
        <v>25</v>
      </c>
      <c r="C135" s="31">
        <v>133</v>
      </c>
      <c r="D135" s="31">
        <v>158</v>
      </c>
    </row>
    <row r="136" spans="1:4" x14ac:dyDescent="0.3">
      <c r="A136" s="21" t="s">
        <v>117</v>
      </c>
      <c r="B136" s="31">
        <v>14</v>
      </c>
      <c r="C136" s="31">
        <v>135</v>
      </c>
      <c r="D136" s="31">
        <v>149</v>
      </c>
    </row>
    <row r="137" spans="1:4" x14ac:dyDescent="0.3">
      <c r="A137" s="21" t="s">
        <v>115</v>
      </c>
      <c r="B137" s="31">
        <v>18</v>
      </c>
      <c r="C137" s="31">
        <v>112</v>
      </c>
      <c r="D137" s="31">
        <v>130</v>
      </c>
    </row>
    <row r="138" spans="1:4" x14ac:dyDescent="0.3">
      <c r="A138" s="21" t="s">
        <v>681</v>
      </c>
      <c r="B138" s="31">
        <v>99</v>
      </c>
      <c r="C138" s="31">
        <v>668</v>
      </c>
      <c r="D138" s="31">
        <v>767</v>
      </c>
    </row>
    <row r="149" spans="1:1" ht="21" x14ac:dyDescent="0.4">
      <c r="A149" s="25" t="s">
        <v>721</v>
      </c>
    </row>
    <row r="152" spans="1:1" ht="21" x14ac:dyDescent="0.4">
      <c r="A152" s="25" t="s">
        <v>722</v>
      </c>
    </row>
    <row r="160" spans="1:1" ht="21" x14ac:dyDescent="0.4">
      <c r="A160" s="25" t="s">
        <v>718</v>
      </c>
    </row>
    <row r="162" spans="1:3" x14ac:dyDescent="0.3">
      <c r="A162" s="20" t="s">
        <v>680</v>
      </c>
      <c r="B162" t="s">
        <v>719</v>
      </c>
      <c r="C162" t="s">
        <v>723</v>
      </c>
    </row>
    <row r="163" spans="1:3" x14ac:dyDescent="0.3">
      <c r="A163" s="21" t="s">
        <v>690</v>
      </c>
      <c r="B163" s="7">
        <v>149.88983050847457</v>
      </c>
      <c r="C163" s="7">
        <v>29.274745762711884</v>
      </c>
    </row>
    <row r="164" spans="1:3" x14ac:dyDescent="0.3">
      <c r="A164" s="21" t="s">
        <v>691</v>
      </c>
      <c r="B164" s="7">
        <v>138.08108108108109</v>
      </c>
      <c r="C164" s="7">
        <v>30.802432432432447</v>
      </c>
    </row>
    <row r="165" spans="1:3" x14ac:dyDescent="0.3">
      <c r="A165" s="21" t="s">
        <v>692</v>
      </c>
      <c r="B165" s="7">
        <v>141.03389830508473</v>
      </c>
      <c r="C165" s="7">
        <v>29.387118644067804</v>
      </c>
    </row>
    <row r="166" spans="1:3" x14ac:dyDescent="0.3">
      <c r="A166" s="21" t="s">
        <v>693</v>
      </c>
      <c r="B166" s="7">
        <v>129.59322033898306</v>
      </c>
      <c r="C166" s="7">
        <v>29.441186440677953</v>
      </c>
    </row>
    <row r="167" spans="1:3" x14ac:dyDescent="0.3">
      <c r="A167" s="21" t="s">
        <v>694</v>
      </c>
      <c r="B167" s="7">
        <v>121.54545454545455</v>
      </c>
      <c r="C167" s="7">
        <v>29.314545454545463</v>
      </c>
    </row>
    <row r="168" spans="1:3" x14ac:dyDescent="0.3">
      <c r="A168" s="21" t="s">
        <v>695</v>
      </c>
      <c r="B168" s="7">
        <v>139.16384180790959</v>
      </c>
      <c r="C168" s="7">
        <v>30.236497175141231</v>
      </c>
    </row>
    <row r="169" spans="1:3" x14ac:dyDescent="0.3">
      <c r="A169" s="21" t="s">
        <v>696</v>
      </c>
      <c r="B169" s="7">
        <v>143.29661016949152</v>
      </c>
      <c r="C169" s="7">
        <v>28.912288135593222</v>
      </c>
    </row>
    <row r="170" spans="1:3" x14ac:dyDescent="0.3">
      <c r="A170" s="21" t="s">
        <v>681</v>
      </c>
      <c r="B170" s="7">
        <v>138.62711864406779</v>
      </c>
      <c r="C170" s="7">
        <v>29.76172099087356</v>
      </c>
    </row>
    <row r="176" spans="1:3" ht="21" x14ac:dyDescent="0.4">
      <c r="A176" s="25" t="s">
        <v>717</v>
      </c>
    </row>
    <row r="178" spans="1:2" x14ac:dyDescent="0.3">
      <c r="A178" s="20" t="s">
        <v>680</v>
      </c>
      <c r="B178" t="s">
        <v>720</v>
      </c>
    </row>
    <row r="179" spans="1:2" x14ac:dyDescent="0.3">
      <c r="A179" s="21" t="s">
        <v>690</v>
      </c>
      <c r="B179" s="31">
        <v>3.2542372881355934</v>
      </c>
    </row>
    <row r="180" spans="1:2" x14ac:dyDescent="0.3">
      <c r="A180" s="21" t="s">
        <v>691</v>
      </c>
      <c r="B180" s="31">
        <v>3.7635135135135136</v>
      </c>
    </row>
    <row r="181" spans="1:2" x14ac:dyDescent="0.3">
      <c r="A181" s="21" t="s">
        <v>692</v>
      </c>
      <c r="B181" s="31">
        <v>3.3389830508474576</v>
      </c>
    </row>
    <row r="182" spans="1:2" x14ac:dyDescent="0.3">
      <c r="A182" s="21" t="s">
        <v>693</v>
      </c>
      <c r="B182" s="31">
        <v>3.0508474576271185</v>
      </c>
    </row>
    <row r="183" spans="1:2" x14ac:dyDescent="0.3">
      <c r="A183" s="21" t="s">
        <v>694</v>
      </c>
      <c r="B183" s="31">
        <v>3.2840909090909092</v>
      </c>
    </row>
    <row r="184" spans="1:2" x14ac:dyDescent="0.3">
      <c r="A184" s="21" t="s">
        <v>695</v>
      </c>
      <c r="B184" s="31">
        <v>3.463276836158192</v>
      </c>
    </row>
    <row r="185" spans="1:2" x14ac:dyDescent="0.3">
      <c r="A185" s="21" t="s">
        <v>696</v>
      </c>
      <c r="B185" s="31">
        <v>3.8220338983050848</v>
      </c>
    </row>
    <row r="186" spans="1:2" x14ac:dyDescent="0.3">
      <c r="A186" s="21" t="s">
        <v>681</v>
      </c>
      <c r="B186" s="31">
        <v>3.4823989569752283</v>
      </c>
    </row>
    <row r="191" spans="1:2" ht="21" x14ac:dyDescent="0.4">
      <c r="A191" s="25" t="s">
        <v>724</v>
      </c>
    </row>
    <row r="193" spans="1:1" x14ac:dyDescent="0.3">
      <c r="A193" t="s">
        <v>725</v>
      </c>
    </row>
    <row r="194" spans="1:1" x14ac:dyDescent="0.3">
      <c r="A194" s="7">
        <v>63446</v>
      </c>
    </row>
  </sheetData>
  <mergeCells count="1">
    <mergeCell ref="A60:I66"/>
  </mergeCells>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F34FC-ABD8-4355-9466-13518C131AC7}">
  <dimension ref="A1:H5"/>
  <sheetViews>
    <sheetView topLeftCell="A3" zoomScaleNormal="100" workbookViewId="0">
      <selection activeCell="H17" sqref="H17"/>
    </sheetView>
  </sheetViews>
  <sheetFormatPr baseColWidth="10" defaultRowHeight="14.4" x14ac:dyDescent="0.3"/>
  <sheetData>
    <row r="1" spans="1:8" ht="14.4" customHeight="1" x14ac:dyDescent="0.3">
      <c r="B1" s="33"/>
      <c r="C1" s="33"/>
      <c r="D1" s="33"/>
      <c r="E1" s="33"/>
      <c r="F1" s="33"/>
      <c r="G1" s="33"/>
      <c r="H1" s="33"/>
    </row>
    <row r="2" spans="1:8" ht="24.6" customHeight="1" x14ac:dyDescent="0.3">
      <c r="A2" s="34" t="s">
        <v>716</v>
      </c>
      <c r="B2" s="33"/>
      <c r="C2" s="33"/>
      <c r="D2" s="33"/>
      <c r="E2" s="33"/>
      <c r="F2" s="33"/>
      <c r="G2" s="33"/>
      <c r="H2" s="33"/>
    </row>
    <row r="5" spans="1:8" ht="27" x14ac:dyDescent="0.6">
      <c r="A5" s="35" t="s">
        <v>726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FBA9-0811-489E-9D2D-D22EC1FA4A23}">
  <dimension ref="A3:G582"/>
  <sheetViews>
    <sheetView topLeftCell="A566" zoomScale="85" zoomScaleNormal="85" workbookViewId="0">
      <selection activeCell="I595" sqref="I595"/>
    </sheetView>
  </sheetViews>
  <sheetFormatPr baseColWidth="10" defaultRowHeight="14.4" x14ac:dyDescent="0.3"/>
  <cols>
    <col min="1" max="1" width="17.109375" bestFit="1" customWidth="1"/>
    <col min="2" max="2" width="26.5546875" bestFit="1" customWidth="1"/>
    <col min="3" max="3" width="16.109375" bestFit="1" customWidth="1"/>
  </cols>
  <sheetData>
    <row r="3" spans="1:7" ht="37.799999999999997" customHeight="1" x14ac:dyDescent="0.3">
      <c r="A3" s="27" t="s">
        <v>706</v>
      </c>
    </row>
    <row r="4" spans="1:7" x14ac:dyDescent="0.3">
      <c r="A4" t="s">
        <v>707</v>
      </c>
    </row>
    <row r="5" spans="1:7" x14ac:dyDescent="0.3">
      <c r="A5" t="s">
        <v>709</v>
      </c>
    </row>
    <row r="6" spans="1:7" x14ac:dyDescent="0.3">
      <c r="A6" t="s">
        <v>708</v>
      </c>
      <c r="C6" s="16"/>
      <c r="E6" s="2"/>
    </row>
    <row r="9" spans="1:7" x14ac:dyDescent="0.3">
      <c r="E9" s="18">
        <v>100</v>
      </c>
      <c r="G9" s="19"/>
    </row>
    <row r="10" spans="1:7" x14ac:dyDescent="0.3">
      <c r="E10" s="18">
        <v>10</v>
      </c>
      <c r="G10" s="19">
        <f>E10/E9</f>
        <v>0.1</v>
      </c>
    </row>
    <row r="11" spans="1:7" x14ac:dyDescent="0.3">
      <c r="E11" s="18"/>
      <c r="G11" s="19"/>
    </row>
    <row r="12" spans="1:7" x14ac:dyDescent="0.3">
      <c r="E12" s="18"/>
      <c r="G12" s="19"/>
    </row>
    <row r="13" spans="1:7" x14ac:dyDescent="0.3">
      <c r="E13" s="4"/>
      <c r="G13" s="19">
        <f>E16/E15</f>
        <v>0.5</v>
      </c>
    </row>
    <row r="14" spans="1:7" x14ac:dyDescent="0.3">
      <c r="E14" s="4"/>
      <c r="G14" s="19"/>
    </row>
    <row r="15" spans="1:7" x14ac:dyDescent="0.3">
      <c r="E15" s="4">
        <v>80</v>
      </c>
    </row>
    <row r="16" spans="1:7" x14ac:dyDescent="0.3">
      <c r="E16" s="4">
        <v>40</v>
      </c>
    </row>
    <row r="17" spans="1:5" x14ac:dyDescent="0.3">
      <c r="E17" s="4"/>
    </row>
    <row r="18" spans="1:5" x14ac:dyDescent="0.3">
      <c r="E18" s="4"/>
    </row>
    <row r="19" spans="1:5" x14ac:dyDescent="0.3">
      <c r="E19" s="4"/>
    </row>
    <row r="20" spans="1:5" x14ac:dyDescent="0.3">
      <c r="E20" s="4"/>
    </row>
    <row r="21" spans="1:5" x14ac:dyDescent="0.3">
      <c r="E21" s="4"/>
    </row>
    <row r="22" spans="1:5" x14ac:dyDescent="0.3">
      <c r="A22" s="20" t="s">
        <v>680</v>
      </c>
      <c r="B22" t="s">
        <v>711</v>
      </c>
      <c r="E22" s="4"/>
    </row>
    <row r="23" spans="1:5" x14ac:dyDescent="0.3">
      <c r="A23" s="21" t="s">
        <v>127</v>
      </c>
      <c r="B23" s="31">
        <v>5</v>
      </c>
      <c r="E23" s="18"/>
    </row>
    <row r="24" spans="1:5" x14ac:dyDescent="0.3">
      <c r="A24" s="21" t="s">
        <v>134</v>
      </c>
      <c r="B24" s="31">
        <v>4</v>
      </c>
    </row>
    <row r="25" spans="1:5" x14ac:dyDescent="0.3">
      <c r="A25" s="21" t="s">
        <v>125</v>
      </c>
      <c r="B25" s="31">
        <v>4</v>
      </c>
    </row>
    <row r="26" spans="1:5" x14ac:dyDescent="0.3">
      <c r="A26" s="21" t="s">
        <v>144</v>
      </c>
      <c r="B26" s="31">
        <v>4</v>
      </c>
    </row>
    <row r="27" spans="1:5" x14ac:dyDescent="0.3">
      <c r="A27" s="21" t="s">
        <v>296</v>
      </c>
      <c r="B27" s="31">
        <v>4</v>
      </c>
    </row>
    <row r="28" spans="1:5" x14ac:dyDescent="0.3">
      <c r="A28" s="21" t="s">
        <v>151</v>
      </c>
      <c r="B28" s="31">
        <v>3</v>
      </c>
    </row>
    <row r="29" spans="1:5" x14ac:dyDescent="0.3">
      <c r="A29" s="21" t="s">
        <v>253</v>
      </c>
      <c r="B29" s="31">
        <v>3</v>
      </c>
    </row>
    <row r="30" spans="1:5" x14ac:dyDescent="0.3">
      <c r="A30" s="21" t="s">
        <v>118</v>
      </c>
      <c r="B30" s="31">
        <v>3</v>
      </c>
    </row>
    <row r="31" spans="1:5" x14ac:dyDescent="0.3">
      <c r="A31" s="21" t="s">
        <v>363</v>
      </c>
      <c r="B31" s="31">
        <v>3</v>
      </c>
    </row>
    <row r="32" spans="1:5" x14ac:dyDescent="0.3">
      <c r="A32" s="21" t="s">
        <v>164</v>
      </c>
      <c r="B32" s="31">
        <v>3</v>
      </c>
    </row>
    <row r="33" spans="1:2" x14ac:dyDescent="0.3">
      <c r="A33" s="21" t="s">
        <v>152</v>
      </c>
      <c r="B33" s="31">
        <v>3</v>
      </c>
    </row>
    <row r="34" spans="1:2" x14ac:dyDescent="0.3">
      <c r="A34" s="21" t="s">
        <v>123</v>
      </c>
      <c r="B34" s="31">
        <v>3</v>
      </c>
    </row>
    <row r="35" spans="1:2" x14ac:dyDescent="0.3">
      <c r="A35" s="21" t="s">
        <v>160</v>
      </c>
      <c r="B35" s="31">
        <v>3</v>
      </c>
    </row>
    <row r="36" spans="1:2" x14ac:dyDescent="0.3">
      <c r="A36" s="21" t="s">
        <v>174</v>
      </c>
      <c r="B36" s="31">
        <v>3</v>
      </c>
    </row>
    <row r="37" spans="1:2" x14ac:dyDescent="0.3">
      <c r="A37" s="21" t="s">
        <v>257</v>
      </c>
      <c r="B37" s="31">
        <v>3</v>
      </c>
    </row>
    <row r="38" spans="1:2" x14ac:dyDescent="0.3">
      <c r="A38" s="21" t="s">
        <v>121</v>
      </c>
      <c r="B38" s="31">
        <v>3</v>
      </c>
    </row>
    <row r="39" spans="1:2" x14ac:dyDescent="0.3">
      <c r="A39" s="21" t="s">
        <v>315</v>
      </c>
      <c r="B39" s="31">
        <v>3</v>
      </c>
    </row>
    <row r="40" spans="1:2" x14ac:dyDescent="0.3">
      <c r="A40" s="21" t="s">
        <v>120</v>
      </c>
      <c r="B40" s="31">
        <v>3</v>
      </c>
    </row>
    <row r="41" spans="1:2" x14ac:dyDescent="0.3">
      <c r="A41" s="21" t="s">
        <v>171</v>
      </c>
      <c r="B41" s="31">
        <v>3</v>
      </c>
    </row>
    <row r="42" spans="1:2" x14ac:dyDescent="0.3">
      <c r="A42" s="21" t="s">
        <v>565</v>
      </c>
      <c r="B42" s="31">
        <v>3</v>
      </c>
    </row>
    <row r="43" spans="1:2" x14ac:dyDescent="0.3">
      <c r="A43" s="21" t="s">
        <v>261</v>
      </c>
      <c r="B43" s="31">
        <v>3</v>
      </c>
    </row>
    <row r="44" spans="1:2" x14ac:dyDescent="0.3">
      <c r="A44" s="21" t="s">
        <v>277</v>
      </c>
      <c r="B44" s="31">
        <v>3</v>
      </c>
    </row>
    <row r="45" spans="1:2" x14ac:dyDescent="0.3">
      <c r="A45" s="21" t="s">
        <v>180</v>
      </c>
      <c r="B45" s="31">
        <v>3</v>
      </c>
    </row>
    <row r="46" spans="1:2" x14ac:dyDescent="0.3">
      <c r="A46" s="21" t="s">
        <v>294</v>
      </c>
      <c r="B46" s="31">
        <v>3</v>
      </c>
    </row>
    <row r="47" spans="1:2" x14ac:dyDescent="0.3">
      <c r="A47" s="21" t="s">
        <v>237</v>
      </c>
      <c r="B47" s="31">
        <v>3</v>
      </c>
    </row>
    <row r="48" spans="1:2" x14ac:dyDescent="0.3">
      <c r="A48" s="21" t="s">
        <v>128</v>
      </c>
      <c r="B48" s="31">
        <v>3</v>
      </c>
    </row>
    <row r="49" spans="1:2" x14ac:dyDescent="0.3">
      <c r="A49" s="21" t="s">
        <v>456</v>
      </c>
      <c r="B49" s="31">
        <v>3</v>
      </c>
    </row>
    <row r="50" spans="1:2" x14ac:dyDescent="0.3">
      <c r="A50" s="21" t="s">
        <v>416</v>
      </c>
      <c r="B50" s="31">
        <v>3</v>
      </c>
    </row>
    <row r="51" spans="1:2" x14ac:dyDescent="0.3">
      <c r="A51" s="21" t="s">
        <v>518</v>
      </c>
      <c r="B51" s="31">
        <v>3</v>
      </c>
    </row>
    <row r="52" spans="1:2" x14ac:dyDescent="0.3">
      <c r="A52" s="21" t="s">
        <v>374</v>
      </c>
      <c r="B52" s="31">
        <v>3</v>
      </c>
    </row>
    <row r="53" spans="1:2" x14ac:dyDescent="0.3">
      <c r="A53" s="21" t="s">
        <v>197</v>
      </c>
      <c r="B53" s="31">
        <v>3</v>
      </c>
    </row>
    <row r="54" spans="1:2" x14ac:dyDescent="0.3">
      <c r="A54" s="21" t="s">
        <v>451</v>
      </c>
      <c r="B54" s="31">
        <v>3</v>
      </c>
    </row>
    <row r="55" spans="1:2" x14ac:dyDescent="0.3">
      <c r="A55" s="21" t="s">
        <v>272</v>
      </c>
      <c r="B55" s="31">
        <v>3</v>
      </c>
    </row>
    <row r="56" spans="1:2" x14ac:dyDescent="0.3">
      <c r="A56" s="21" t="s">
        <v>154</v>
      </c>
      <c r="B56" s="31">
        <v>3</v>
      </c>
    </row>
    <row r="57" spans="1:2" x14ac:dyDescent="0.3">
      <c r="A57" s="21" t="s">
        <v>314</v>
      </c>
      <c r="B57" s="31">
        <v>3</v>
      </c>
    </row>
    <row r="58" spans="1:2" x14ac:dyDescent="0.3">
      <c r="A58" s="21" t="s">
        <v>303</v>
      </c>
      <c r="B58" s="31">
        <v>3</v>
      </c>
    </row>
    <row r="59" spans="1:2" x14ac:dyDescent="0.3">
      <c r="A59" s="21" t="s">
        <v>574</v>
      </c>
      <c r="B59" s="31">
        <v>2</v>
      </c>
    </row>
    <row r="60" spans="1:2" x14ac:dyDescent="0.3">
      <c r="A60" s="21" t="s">
        <v>485</v>
      </c>
      <c r="B60" s="31">
        <v>2</v>
      </c>
    </row>
    <row r="61" spans="1:2" x14ac:dyDescent="0.3">
      <c r="A61" s="21" t="s">
        <v>148</v>
      </c>
      <c r="B61" s="31">
        <v>2</v>
      </c>
    </row>
    <row r="62" spans="1:2" x14ac:dyDescent="0.3">
      <c r="A62" s="21" t="s">
        <v>161</v>
      </c>
      <c r="B62" s="31">
        <v>2</v>
      </c>
    </row>
    <row r="63" spans="1:2" x14ac:dyDescent="0.3">
      <c r="A63" s="21" t="s">
        <v>631</v>
      </c>
      <c r="B63" s="31">
        <v>2</v>
      </c>
    </row>
    <row r="64" spans="1:2" x14ac:dyDescent="0.3">
      <c r="A64" s="21" t="s">
        <v>401</v>
      </c>
      <c r="B64" s="31">
        <v>2</v>
      </c>
    </row>
    <row r="65" spans="1:2" x14ac:dyDescent="0.3">
      <c r="A65" s="21" t="s">
        <v>183</v>
      </c>
      <c r="B65" s="31">
        <v>2</v>
      </c>
    </row>
    <row r="66" spans="1:2" x14ac:dyDescent="0.3">
      <c r="A66" s="21" t="s">
        <v>581</v>
      </c>
      <c r="B66" s="31">
        <v>2</v>
      </c>
    </row>
    <row r="67" spans="1:2" x14ac:dyDescent="0.3">
      <c r="A67" s="21" t="s">
        <v>438</v>
      </c>
      <c r="B67" s="31">
        <v>2</v>
      </c>
    </row>
    <row r="68" spans="1:2" x14ac:dyDescent="0.3">
      <c r="A68" s="21" t="s">
        <v>212</v>
      </c>
      <c r="B68" s="31">
        <v>2</v>
      </c>
    </row>
    <row r="69" spans="1:2" x14ac:dyDescent="0.3">
      <c r="A69" s="21" t="s">
        <v>280</v>
      </c>
      <c r="B69" s="31">
        <v>2</v>
      </c>
    </row>
    <row r="70" spans="1:2" x14ac:dyDescent="0.3">
      <c r="A70" s="21" t="s">
        <v>285</v>
      </c>
      <c r="B70" s="31">
        <v>2</v>
      </c>
    </row>
    <row r="71" spans="1:2" x14ac:dyDescent="0.3">
      <c r="A71" s="21" t="s">
        <v>230</v>
      </c>
      <c r="B71" s="31">
        <v>2</v>
      </c>
    </row>
    <row r="72" spans="1:2" x14ac:dyDescent="0.3">
      <c r="A72" s="21" t="s">
        <v>279</v>
      </c>
      <c r="B72" s="31">
        <v>2</v>
      </c>
    </row>
    <row r="73" spans="1:2" x14ac:dyDescent="0.3">
      <c r="A73" s="21" t="s">
        <v>204</v>
      </c>
      <c r="B73" s="31">
        <v>2</v>
      </c>
    </row>
    <row r="74" spans="1:2" x14ac:dyDescent="0.3">
      <c r="A74" s="21" t="s">
        <v>372</v>
      </c>
      <c r="B74" s="31">
        <v>2</v>
      </c>
    </row>
    <row r="75" spans="1:2" x14ac:dyDescent="0.3">
      <c r="A75" s="21" t="s">
        <v>440</v>
      </c>
      <c r="B75" s="31">
        <v>2</v>
      </c>
    </row>
    <row r="76" spans="1:2" x14ac:dyDescent="0.3">
      <c r="A76" s="21" t="s">
        <v>196</v>
      </c>
      <c r="B76" s="31">
        <v>2</v>
      </c>
    </row>
    <row r="77" spans="1:2" x14ac:dyDescent="0.3">
      <c r="A77" s="21" t="s">
        <v>342</v>
      </c>
      <c r="B77" s="31">
        <v>2</v>
      </c>
    </row>
    <row r="78" spans="1:2" x14ac:dyDescent="0.3">
      <c r="A78" s="21" t="s">
        <v>464</v>
      </c>
      <c r="B78" s="31">
        <v>2</v>
      </c>
    </row>
    <row r="79" spans="1:2" x14ac:dyDescent="0.3">
      <c r="A79" s="21" t="s">
        <v>412</v>
      </c>
      <c r="B79" s="31">
        <v>2</v>
      </c>
    </row>
    <row r="80" spans="1:2" x14ac:dyDescent="0.3">
      <c r="A80" s="21" t="s">
        <v>421</v>
      </c>
      <c r="B80" s="31">
        <v>2</v>
      </c>
    </row>
    <row r="81" spans="1:2" x14ac:dyDescent="0.3">
      <c r="A81" s="21" t="s">
        <v>217</v>
      </c>
      <c r="B81" s="31">
        <v>2</v>
      </c>
    </row>
    <row r="82" spans="1:2" x14ac:dyDescent="0.3">
      <c r="A82" s="21" t="s">
        <v>182</v>
      </c>
      <c r="B82" s="31">
        <v>2</v>
      </c>
    </row>
    <row r="83" spans="1:2" x14ac:dyDescent="0.3">
      <c r="A83" s="21" t="s">
        <v>221</v>
      </c>
      <c r="B83" s="31">
        <v>2</v>
      </c>
    </row>
    <row r="84" spans="1:2" x14ac:dyDescent="0.3">
      <c r="A84" s="21" t="s">
        <v>194</v>
      </c>
      <c r="B84" s="31">
        <v>2</v>
      </c>
    </row>
    <row r="85" spans="1:2" x14ac:dyDescent="0.3">
      <c r="A85" s="21" t="s">
        <v>316</v>
      </c>
      <c r="B85" s="31">
        <v>2</v>
      </c>
    </row>
    <row r="86" spans="1:2" x14ac:dyDescent="0.3">
      <c r="A86" s="21" t="s">
        <v>157</v>
      </c>
      <c r="B86" s="31">
        <v>2</v>
      </c>
    </row>
    <row r="87" spans="1:2" x14ac:dyDescent="0.3">
      <c r="A87" s="21" t="s">
        <v>419</v>
      </c>
      <c r="B87" s="31">
        <v>2</v>
      </c>
    </row>
    <row r="88" spans="1:2" x14ac:dyDescent="0.3">
      <c r="A88" s="21" t="s">
        <v>269</v>
      </c>
      <c r="B88" s="31">
        <v>2</v>
      </c>
    </row>
    <row r="89" spans="1:2" x14ac:dyDescent="0.3">
      <c r="A89" s="21" t="s">
        <v>422</v>
      </c>
      <c r="B89" s="31">
        <v>2</v>
      </c>
    </row>
    <row r="90" spans="1:2" x14ac:dyDescent="0.3">
      <c r="A90" s="21" t="s">
        <v>139</v>
      </c>
      <c r="B90" s="31">
        <v>2</v>
      </c>
    </row>
    <row r="91" spans="1:2" x14ac:dyDescent="0.3">
      <c r="A91" s="21" t="s">
        <v>441</v>
      </c>
      <c r="B91" s="31">
        <v>2</v>
      </c>
    </row>
    <row r="92" spans="1:2" x14ac:dyDescent="0.3">
      <c r="A92" s="21" t="s">
        <v>520</v>
      </c>
      <c r="B92" s="31">
        <v>2</v>
      </c>
    </row>
    <row r="93" spans="1:2" x14ac:dyDescent="0.3">
      <c r="A93" s="21" t="s">
        <v>153</v>
      </c>
      <c r="B93" s="31">
        <v>2</v>
      </c>
    </row>
    <row r="94" spans="1:2" x14ac:dyDescent="0.3">
      <c r="A94" s="21" t="s">
        <v>126</v>
      </c>
      <c r="B94" s="31">
        <v>2</v>
      </c>
    </row>
    <row r="95" spans="1:2" x14ac:dyDescent="0.3">
      <c r="A95" s="21" t="s">
        <v>388</v>
      </c>
      <c r="B95" s="31">
        <v>2</v>
      </c>
    </row>
    <row r="96" spans="1:2" x14ac:dyDescent="0.3">
      <c r="A96" s="21" t="s">
        <v>579</v>
      </c>
      <c r="B96" s="31">
        <v>2</v>
      </c>
    </row>
    <row r="97" spans="1:2" x14ac:dyDescent="0.3">
      <c r="A97" s="21" t="s">
        <v>500</v>
      </c>
      <c r="B97" s="31">
        <v>2</v>
      </c>
    </row>
    <row r="98" spans="1:2" x14ac:dyDescent="0.3">
      <c r="A98" s="21" t="s">
        <v>177</v>
      </c>
      <c r="B98" s="31">
        <v>2</v>
      </c>
    </row>
    <row r="99" spans="1:2" x14ac:dyDescent="0.3">
      <c r="A99" s="21" t="s">
        <v>250</v>
      </c>
      <c r="B99" s="31">
        <v>2</v>
      </c>
    </row>
    <row r="100" spans="1:2" x14ac:dyDescent="0.3">
      <c r="A100" s="21" t="s">
        <v>263</v>
      </c>
      <c r="B100" s="31">
        <v>2</v>
      </c>
    </row>
    <row r="101" spans="1:2" x14ac:dyDescent="0.3">
      <c r="A101" s="21" t="s">
        <v>163</v>
      </c>
      <c r="B101" s="31">
        <v>2</v>
      </c>
    </row>
    <row r="102" spans="1:2" x14ac:dyDescent="0.3">
      <c r="A102" s="21" t="s">
        <v>442</v>
      </c>
      <c r="B102" s="31">
        <v>2</v>
      </c>
    </row>
    <row r="103" spans="1:2" x14ac:dyDescent="0.3">
      <c r="A103" s="21" t="s">
        <v>626</v>
      </c>
      <c r="B103" s="31">
        <v>2</v>
      </c>
    </row>
    <row r="104" spans="1:2" x14ac:dyDescent="0.3">
      <c r="A104" s="21" t="s">
        <v>548</v>
      </c>
      <c r="B104" s="31">
        <v>2</v>
      </c>
    </row>
    <row r="105" spans="1:2" x14ac:dyDescent="0.3">
      <c r="A105" s="21" t="s">
        <v>466</v>
      </c>
      <c r="B105" s="31">
        <v>2</v>
      </c>
    </row>
    <row r="106" spans="1:2" x14ac:dyDescent="0.3">
      <c r="A106" s="21" t="s">
        <v>170</v>
      </c>
      <c r="B106" s="31">
        <v>2</v>
      </c>
    </row>
    <row r="107" spans="1:2" x14ac:dyDescent="0.3">
      <c r="A107" s="21" t="s">
        <v>337</v>
      </c>
      <c r="B107" s="31">
        <v>2</v>
      </c>
    </row>
    <row r="108" spans="1:2" x14ac:dyDescent="0.3">
      <c r="A108" s="21" t="s">
        <v>149</v>
      </c>
      <c r="B108" s="31">
        <v>2</v>
      </c>
    </row>
    <row r="109" spans="1:2" x14ac:dyDescent="0.3">
      <c r="A109" s="21" t="s">
        <v>403</v>
      </c>
      <c r="B109" s="31">
        <v>2</v>
      </c>
    </row>
    <row r="110" spans="1:2" x14ac:dyDescent="0.3">
      <c r="A110" s="21" t="s">
        <v>402</v>
      </c>
      <c r="B110" s="31">
        <v>2</v>
      </c>
    </row>
    <row r="111" spans="1:2" x14ac:dyDescent="0.3">
      <c r="A111" s="21" t="s">
        <v>538</v>
      </c>
      <c r="B111" s="31">
        <v>2</v>
      </c>
    </row>
    <row r="112" spans="1:2" x14ac:dyDescent="0.3">
      <c r="A112" s="21" t="s">
        <v>557</v>
      </c>
      <c r="B112" s="31">
        <v>2</v>
      </c>
    </row>
    <row r="113" spans="1:2" x14ac:dyDescent="0.3">
      <c r="A113" s="21" t="s">
        <v>255</v>
      </c>
      <c r="B113" s="31">
        <v>2</v>
      </c>
    </row>
    <row r="114" spans="1:2" x14ac:dyDescent="0.3">
      <c r="A114" s="21" t="s">
        <v>387</v>
      </c>
      <c r="B114" s="31">
        <v>2</v>
      </c>
    </row>
    <row r="115" spans="1:2" x14ac:dyDescent="0.3">
      <c r="A115" s="21" t="s">
        <v>333</v>
      </c>
      <c r="B115" s="31">
        <v>2</v>
      </c>
    </row>
    <row r="116" spans="1:2" x14ac:dyDescent="0.3">
      <c r="A116" s="21" t="s">
        <v>147</v>
      </c>
      <c r="B116" s="31">
        <v>2</v>
      </c>
    </row>
    <row r="117" spans="1:2" x14ac:dyDescent="0.3">
      <c r="A117" s="21" t="s">
        <v>524</v>
      </c>
      <c r="B117" s="31">
        <v>2</v>
      </c>
    </row>
    <row r="118" spans="1:2" x14ac:dyDescent="0.3">
      <c r="A118" s="21" t="s">
        <v>304</v>
      </c>
      <c r="B118" s="31">
        <v>2</v>
      </c>
    </row>
    <row r="119" spans="1:2" x14ac:dyDescent="0.3">
      <c r="A119" s="21" t="s">
        <v>233</v>
      </c>
      <c r="B119" s="31">
        <v>2</v>
      </c>
    </row>
    <row r="120" spans="1:2" x14ac:dyDescent="0.3">
      <c r="A120" s="21" t="s">
        <v>229</v>
      </c>
      <c r="B120" s="31">
        <v>2</v>
      </c>
    </row>
    <row r="121" spans="1:2" x14ac:dyDescent="0.3">
      <c r="A121" s="21" t="s">
        <v>497</v>
      </c>
      <c r="B121" s="31">
        <v>2</v>
      </c>
    </row>
    <row r="122" spans="1:2" x14ac:dyDescent="0.3">
      <c r="A122" s="21" t="s">
        <v>239</v>
      </c>
      <c r="B122" s="31">
        <v>2</v>
      </c>
    </row>
    <row r="123" spans="1:2" x14ac:dyDescent="0.3">
      <c r="A123" s="21" t="s">
        <v>155</v>
      </c>
      <c r="B123" s="31">
        <v>2</v>
      </c>
    </row>
    <row r="124" spans="1:2" x14ac:dyDescent="0.3">
      <c r="A124" s="21" t="s">
        <v>299</v>
      </c>
      <c r="B124" s="31">
        <v>2</v>
      </c>
    </row>
    <row r="125" spans="1:2" x14ac:dyDescent="0.3">
      <c r="A125" s="21" t="s">
        <v>571</v>
      </c>
      <c r="B125" s="31">
        <v>2</v>
      </c>
    </row>
    <row r="126" spans="1:2" x14ac:dyDescent="0.3">
      <c r="A126" s="21" t="s">
        <v>228</v>
      </c>
      <c r="B126" s="31">
        <v>2</v>
      </c>
    </row>
    <row r="127" spans="1:2" x14ac:dyDescent="0.3">
      <c r="A127" s="21" t="s">
        <v>390</v>
      </c>
      <c r="B127" s="31">
        <v>2</v>
      </c>
    </row>
    <row r="128" spans="1:2" x14ac:dyDescent="0.3">
      <c r="A128" s="21" t="s">
        <v>223</v>
      </c>
      <c r="B128" s="31">
        <v>2</v>
      </c>
    </row>
    <row r="129" spans="1:2" x14ac:dyDescent="0.3">
      <c r="A129" s="21" t="s">
        <v>265</v>
      </c>
      <c r="B129" s="31">
        <v>2</v>
      </c>
    </row>
    <row r="130" spans="1:2" x14ac:dyDescent="0.3">
      <c r="A130" s="21" t="s">
        <v>486</v>
      </c>
      <c r="B130" s="31">
        <v>2</v>
      </c>
    </row>
    <row r="131" spans="1:2" x14ac:dyDescent="0.3">
      <c r="A131" s="21" t="s">
        <v>231</v>
      </c>
      <c r="B131" s="31">
        <v>2</v>
      </c>
    </row>
    <row r="132" spans="1:2" x14ac:dyDescent="0.3">
      <c r="A132" s="21" t="s">
        <v>396</v>
      </c>
      <c r="B132" s="31">
        <v>2</v>
      </c>
    </row>
    <row r="133" spans="1:2" x14ac:dyDescent="0.3">
      <c r="A133" s="21" t="s">
        <v>270</v>
      </c>
      <c r="B133" s="31">
        <v>2</v>
      </c>
    </row>
    <row r="134" spans="1:2" x14ac:dyDescent="0.3">
      <c r="A134" s="21" t="s">
        <v>462</v>
      </c>
      <c r="B134" s="31">
        <v>2</v>
      </c>
    </row>
    <row r="135" spans="1:2" x14ac:dyDescent="0.3">
      <c r="A135" s="21" t="s">
        <v>546</v>
      </c>
      <c r="B135" s="31">
        <v>2</v>
      </c>
    </row>
    <row r="136" spans="1:2" x14ac:dyDescent="0.3">
      <c r="A136" s="21" t="s">
        <v>471</v>
      </c>
      <c r="B136" s="31">
        <v>2</v>
      </c>
    </row>
    <row r="137" spans="1:2" x14ac:dyDescent="0.3">
      <c r="A137" s="21" t="s">
        <v>345</v>
      </c>
      <c r="B137" s="31">
        <v>2</v>
      </c>
    </row>
    <row r="138" spans="1:2" x14ac:dyDescent="0.3">
      <c r="A138" s="21" t="s">
        <v>150</v>
      </c>
      <c r="B138" s="31">
        <v>2</v>
      </c>
    </row>
    <row r="139" spans="1:2" x14ac:dyDescent="0.3">
      <c r="A139" s="21" t="s">
        <v>397</v>
      </c>
      <c r="B139" s="31">
        <v>2</v>
      </c>
    </row>
    <row r="140" spans="1:2" x14ac:dyDescent="0.3">
      <c r="A140" s="21" t="s">
        <v>427</v>
      </c>
      <c r="B140" s="31">
        <v>2</v>
      </c>
    </row>
    <row r="141" spans="1:2" x14ac:dyDescent="0.3">
      <c r="A141" s="21" t="s">
        <v>338</v>
      </c>
      <c r="B141" s="31">
        <v>2</v>
      </c>
    </row>
    <row r="142" spans="1:2" x14ac:dyDescent="0.3">
      <c r="A142" s="21" t="s">
        <v>130</v>
      </c>
      <c r="B142" s="31">
        <v>2</v>
      </c>
    </row>
    <row r="143" spans="1:2" x14ac:dyDescent="0.3">
      <c r="A143" s="21" t="s">
        <v>282</v>
      </c>
      <c r="B143" s="31">
        <v>2</v>
      </c>
    </row>
    <row r="144" spans="1:2" x14ac:dyDescent="0.3">
      <c r="A144" s="21" t="s">
        <v>499</v>
      </c>
      <c r="B144" s="31">
        <v>2</v>
      </c>
    </row>
    <row r="145" spans="1:2" x14ac:dyDescent="0.3">
      <c r="A145" s="21" t="s">
        <v>141</v>
      </c>
      <c r="B145" s="31">
        <v>2</v>
      </c>
    </row>
    <row r="146" spans="1:2" x14ac:dyDescent="0.3">
      <c r="A146" s="21" t="s">
        <v>570</v>
      </c>
      <c r="B146" s="31">
        <v>2</v>
      </c>
    </row>
    <row r="147" spans="1:2" x14ac:dyDescent="0.3">
      <c r="A147" s="21" t="s">
        <v>376</v>
      </c>
      <c r="B147" s="31">
        <v>2</v>
      </c>
    </row>
    <row r="148" spans="1:2" x14ac:dyDescent="0.3">
      <c r="A148" s="21" t="s">
        <v>554</v>
      </c>
      <c r="B148" s="31">
        <v>2</v>
      </c>
    </row>
    <row r="149" spans="1:2" x14ac:dyDescent="0.3">
      <c r="A149" s="21" t="s">
        <v>353</v>
      </c>
      <c r="B149" s="31">
        <v>2</v>
      </c>
    </row>
    <row r="150" spans="1:2" x14ac:dyDescent="0.3">
      <c r="A150" s="21" t="s">
        <v>375</v>
      </c>
      <c r="B150" s="31">
        <v>2</v>
      </c>
    </row>
    <row r="151" spans="1:2" x14ac:dyDescent="0.3">
      <c r="A151" s="21" t="s">
        <v>340</v>
      </c>
      <c r="B151" s="31">
        <v>2</v>
      </c>
    </row>
    <row r="152" spans="1:2" x14ac:dyDescent="0.3">
      <c r="A152" s="21" t="s">
        <v>310</v>
      </c>
      <c r="B152" s="31">
        <v>2</v>
      </c>
    </row>
    <row r="153" spans="1:2" x14ac:dyDescent="0.3">
      <c r="A153" s="21" t="s">
        <v>400</v>
      </c>
      <c r="B153" s="31">
        <v>2</v>
      </c>
    </row>
    <row r="154" spans="1:2" x14ac:dyDescent="0.3">
      <c r="A154" s="21" t="s">
        <v>404</v>
      </c>
      <c r="B154" s="31">
        <v>2</v>
      </c>
    </row>
    <row r="155" spans="1:2" x14ac:dyDescent="0.3">
      <c r="A155" s="21" t="s">
        <v>611</v>
      </c>
      <c r="B155" s="31">
        <v>2</v>
      </c>
    </row>
    <row r="156" spans="1:2" x14ac:dyDescent="0.3">
      <c r="A156" s="21" t="s">
        <v>540</v>
      </c>
      <c r="B156" s="31">
        <v>2</v>
      </c>
    </row>
    <row r="157" spans="1:2" x14ac:dyDescent="0.3">
      <c r="A157" s="21" t="s">
        <v>446</v>
      </c>
      <c r="B157" s="31">
        <v>2</v>
      </c>
    </row>
    <row r="158" spans="1:2" x14ac:dyDescent="0.3">
      <c r="A158" s="21" t="s">
        <v>459</v>
      </c>
      <c r="B158" s="31">
        <v>2</v>
      </c>
    </row>
    <row r="159" spans="1:2" x14ac:dyDescent="0.3">
      <c r="A159" s="21" t="s">
        <v>224</v>
      </c>
      <c r="B159" s="31">
        <v>2</v>
      </c>
    </row>
    <row r="160" spans="1:2" x14ac:dyDescent="0.3">
      <c r="A160" s="21" t="s">
        <v>360</v>
      </c>
      <c r="B160" s="31">
        <v>2</v>
      </c>
    </row>
    <row r="161" spans="1:2" x14ac:dyDescent="0.3">
      <c r="A161" s="21" t="s">
        <v>474</v>
      </c>
      <c r="B161" s="31">
        <v>2</v>
      </c>
    </row>
    <row r="162" spans="1:2" x14ac:dyDescent="0.3">
      <c r="A162" s="21" t="s">
        <v>203</v>
      </c>
      <c r="B162" s="31">
        <v>2</v>
      </c>
    </row>
    <row r="163" spans="1:2" x14ac:dyDescent="0.3">
      <c r="A163" s="21" t="s">
        <v>305</v>
      </c>
      <c r="B163" s="31">
        <v>2</v>
      </c>
    </row>
    <row r="164" spans="1:2" x14ac:dyDescent="0.3">
      <c r="A164" s="21" t="s">
        <v>478</v>
      </c>
      <c r="B164" s="31">
        <v>2</v>
      </c>
    </row>
    <row r="165" spans="1:2" x14ac:dyDescent="0.3">
      <c r="A165" s="21" t="s">
        <v>576</v>
      </c>
      <c r="B165" s="31">
        <v>2</v>
      </c>
    </row>
    <row r="166" spans="1:2" x14ac:dyDescent="0.3">
      <c r="A166" s="21" t="s">
        <v>327</v>
      </c>
      <c r="B166" s="31">
        <v>2</v>
      </c>
    </row>
    <row r="167" spans="1:2" x14ac:dyDescent="0.3">
      <c r="A167" s="21" t="s">
        <v>567</v>
      </c>
      <c r="B167" s="31">
        <v>2</v>
      </c>
    </row>
    <row r="168" spans="1:2" x14ac:dyDescent="0.3">
      <c r="A168" s="21" t="s">
        <v>385</v>
      </c>
      <c r="B168" s="31">
        <v>2</v>
      </c>
    </row>
    <row r="169" spans="1:2" x14ac:dyDescent="0.3">
      <c r="A169" s="21" t="s">
        <v>200</v>
      </c>
      <c r="B169" s="31">
        <v>2</v>
      </c>
    </row>
    <row r="170" spans="1:2" x14ac:dyDescent="0.3">
      <c r="A170" s="21" t="s">
        <v>215</v>
      </c>
      <c r="B170" s="31">
        <v>2</v>
      </c>
    </row>
    <row r="171" spans="1:2" x14ac:dyDescent="0.3">
      <c r="A171" s="21" t="s">
        <v>210</v>
      </c>
      <c r="B171" s="31">
        <v>2</v>
      </c>
    </row>
    <row r="172" spans="1:2" x14ac:dyDescent="0.3">
      <c r="A172" s="21" t="s">
        <v>350</v>
      </c>
      <c r="B172" s="31">
        <v>2</v>
      </c>
    </row>
    <row r="173" spans="1:2" x14ac:dyDescent="0.3">
      <c r="A173" s="21" t="s">
        <v>166</v>
      </c>
      <c r="B173" s="31">
        <v>2</v>
      </c>
    </row>
    <row r="174" spans="1:2" x14ac:dyDescent="0.3">
      <c r="A174" s="21" t="s">
        <v>274</v>
      </c>
      <c r="B174" s="31">
        <v>2</v>
      </c>
    </row>
    <row r="175" spans="1:2" x14ac:dyDescent="0.3">
      <c r="A175" s="21" t="s">
        <v>468</v>
      </c>
      <c r="B175" s="31">
        <v>2</v>
      </c>
    </row>
    <row r="176" spans="1:2" x14ac:dyDescent="0.3">
      <c r="A176" s="21" t="s">
        <v>493</v>
      </c>
      <c r="B176" s="31">
        <v>2</v>
      </c>
    </row>
    <row r="177" spans="1:2" x14ac:dyDescent="0.3">
      <c r="A177" s="21" t="s">
        <v>252</v>
      </c>
      <c r="B177" s="31">
        <v>2</v>
      </c>
    </row>
    <row r="178" spans="1:2" x14ac:dyDescent="0.3">
      <c r="A178" s="21" t="s">
        <v>145</v>
      </c>
      <c r="B178" s="31">
        <v>2</v>
      </c>
    </row>
    <row r="179" spans="1:2" x14ac:dyDescent="0.3">
      <c r="A179" s="21" t="s">
        <v>352</v>
      </c>
      <c r="B179" s="31">
        <v>2</v>
      </c>
    </row>
    <row r="180" spans="1:2" x14ac:dyDescent="0.3">
      <c r="A180" s="21" t="s">
        <v>246</v>
      </c>
      <c r="B180" s="31">
        <v>2</v>
      </c>
    </row>
    <row r="181" spans="1:2" x14ac:dyDescent="0.3">
      <c r="A181" s="21" t="s">
        <v>135</v>
      </c>
      <c r="B181" s="31">
        <v>2</v>
      </c>
    </row>
    <row r="182" spans="1:2" x14ac:dyDescent="0.3">
      <c r="A182" s="21" t="s">
        <v>206</v>
      </c>
      <c r="B182" s="31">
        <v>2</v>
      </c>
    </row>
    <row r="183" spans="1:2" x14ac:dyDescent="0.3">
      <c r="A183" s="21" t="s">
        <v>510</v>
      </c>
      <c r="B183" s="31">
        <v>2</v>
      </c>
    </row>
    <row r="184" spans="1:2" x14ac:dyDescent="0.3">
      <c r="A184" s="21" t="s">
        <v>131</v>
      </c>
      <c r="B184" s="31">
        <v>2</v>
      </c>
    </row>
    <row r="185" spans="1:2" x14ac:dyDescent="0.3">
      <c r="A185" s="21" t="s">
        <v>287</v>
      </c>
      <c r="B185" s="31">
        <v>2</v>
      </c>
    </row>
    <row r="186" spans="1:2" x14ac:dyDescent="0.3">
      <c r="A186" s="21" t="s">
        <v>291</v>
      </c>
      <c r="B186" s="31">
        <v>2</v>
      </c>
    </row>
    <row r="187" spans="1:2" x14ac:dyDescent="0.3">
      <c r="A187" s="21" t="s">
        <v>648</v>
      </c>
      <c r="B187" s="31">
        <v>2</v>
      </c>
    </row>
    <row r="188" spans="1:2" x14ac:dyDescent="0.3">
      <c r="A188" s="21" t="s">
        <v>276</v>
      </c>
      <c r="B188" s="31">
        <v>2</v>
      </c>
    </row>
    <row r="189" spans="1:2" x14ac:dyDescent="0.3">
      <c r="A189" s="21" t="s">
        <v>235</v>
      </c>
      <c r="B189" s="31">
        <v>2</v>
      </c>
    </row>
    <row r="190" spans="1:2" x14ac:dyDescent="0.3">
      <c r="A190" s="21" t="s">
        <v>119</v>
      </c>
      <c r="B190" s="31">
        <v>2</v>
      </c>
    </row>
    <row r="191" spans="1:2" x14ac:dyDescent="0.3">
      <c r="A191" s="21" t="s">
        <v>326</v>
      </c>
      <c r="B191" s="31">
        <v>2</v>
      </c>
    </row>
    <row r="192" spans="1:2" x14ac:dyDescent="0.3">
      <c r="A192" s="21" t="s">
        <v>207</v>
      </c>
      <c r="B192" s="31">
        <v>2</v>
      </c>
    </row>
    <row r="193" spans="1:2" x14ac:dyDescent="0.3">
      <c r="A193" s="21" t="s">
        <v>168</v>
      </c>
      <c r="B193" s="31">
        <v>2</v>
      </c>
    </row>
    <row r="194" spans="1:2" x14ac:dyDescent="0.3">
      <c r="A194" s="21" t="s">
        <v>295</v>
      </c>
      <c r="B194" s="31">
        <v>2</v>
      </c>
    </row>
    <row r="195" spans="1:2" x14ac:dyDescent="0.3">
      <c r="A195" s="21" t="s">
        <v>211</v>
      </c>
      <c r="B195" s="31">
        <v>2</v>
      </c>
    </row>
    <row r="196" spans="1:2" x14ac:dyDescent="0.3">
      <c r="A196" s="21" t="s">
        <v>544</v>
      </c>
      <c r="B196" s="31">
        <v>2</v>
      </c>
    </row>
    <row r="197" spans="1:2" x14ac:dyDescent="0.3">
      <c r="A197" s="21" t="s">
        <v>406</v>
      </c>
      <c r="B197" s="31">
        <v>2</v>
      </c>
    </row>
    <row r="198" spans="1:2" x14ac:dyDescent="0.3">
      <c r="A198" s="21" t="s">
        <v>122</v>
      </c>
      <c r="B198" s="31">
        <v>2</v>
      </c>
    </row>
    <row r="199" spans="1:2" x14ac:dyDescent="0.3">
      <c r="A199" s="21" t="s">
        <v>405</v>
      </c>
      <c r="B199" s="31">
        <v>2</v>
      </c>
    </row>
    <row r="200" spans="1:2" x14ac:dyDescent="0.3">
      <c r="A200" s="21" t="s">
        <v>454</v>
      </c>
      <c r="B200" s="31">
        <v>2</v>
      </c>
    </row>
    <row r="201" spans="1:2" x14ac:dyDescent="0.3">
      <c r="A201" s="21" t="s">
        <v>473</v>
      </c>
      <c r="B201" s="31">
        <v>2</v>
      </c>
    </row>
    <row r="202" spans="1:2" x14ac:dyDescent="0.3">
      <c r="A202" s="21" t="s">
        <v>167</v>
      </c>
      <c r="B202" s="31">
        <v>1</v>
      </c>
    </row>
    <row r="203" spans="1:2" x14ac:dyDescent="0.3">
      <c r="A203" s="21" t="s">
        <v>595</v>
      </c>
      <c r="B203" s="31">
        <v>1</v>
      </c>
    </row>
    <row r="204" spans="1:2" x14ac:dyDescent="0.3">
      <c r="A204" s="21" t="s">
        <v>435</v>
      </c>
      <c r="B204" s="31">
        <v>1</v>
      </c>
    </row>
    <row r="205" spans="1:2" x14ac:dyDescent="0.3">
      <c r="A205" s="21" t="s">
        <v>475</v>
      </c>
      <c r="B205" s="31">
        <v>1</v>
      </c>
    </row>
    <row r="206" spans="1:2" x14ac:dyDescent="0.3">
      <c r="A206" s="21" t="s">
        <v>395</v>
      </c>
      <c r="B206" s="31">
        <v>1</v>
      </c>
    </row>
    <row r="207" spans="1:2" x14ac:dyDescent="0.3">
      <c r="A207" s="21" t="s">
        <v>262</v>
      </c>
      <c r="B207" s="31">
        <v>1</v>
      </c>
    </row>
    <row r="208" spans="1:2" x14ac:dyDescent="0.3">
      <c r="A208" s="21" t="s">
        <v>225</v>
      </c>
      <c r="B208" s="31">
        <v>1</v>
      </c>
    </row>
    <row r="209" spans="1:2" x14ac:dyDescent="0.3">
      <c r="A209" s="21" t="s">
        <v>617</v>
      </c>
      <c r="B209" s="31">
        <v>1</v>
      </c>
    </row>
    <row r="210" spans="1:2" x14ac:dyDescent="0.3">
      <c r="A210" s="21" t="s">
        <v>586</v>
      </c>
      <c r="B210" s="31">
        <v>1</v>
      </c>
    </row>
    <row r="211" spans="1:2" x14ac:dyDescent="0.3">
      <c r="A211" s="21" t="s">
        <v>506</v>
      </c>
      <c r="B211" s="31">
        <v>1</v>
      </c>
    </row>
    <row r="212" spans="1:2" x14ac:dyDescent="0.3">
      <c r="A212" s="21" t="s">
        <v>189</v>
      </c>
      <c r="B212" s="31">
        <v>1</v>
      </c>
    </row>
    <row r="213" spans="1:2" x14ac:dyDescent="0.3">
      <c r="A213" s="21" t="s">
        <v>594</v>
      </c>
      <c r="B213" s="31">
        <v>1</v>
      </c>
    </row>
    <row r="214" spans="1:2" x14ac:dyDescent="0.3">
      <c r="A214" s="21" t="s">
        <v>612</v>
      </c>
      <c r="B214" s="31">
        <v>1</v>
      </c>
    </row>
    <row r="215" spans="1:2" x14ac:dyDescent="0.3">
      <c r="A215" s="21" t="s">
        <v>599</v>
      </c>
      <c r="B215" s="31">
        <v>1</v>
      </c>
    </row>
    <row r="216" spans="1:2" x14ac:dyDescent="0.3">
      <c r="A216" s="21" t="s">
        <v>319</v>
      </c>
      <c r="B216" s="31">
        <v>1</v>
      </c>
    </row>
    <row r="217" spans="1:2" x14ac:dyDescent="0.3">
      <c r="A217" s="21" t="s">
        <v>220</v>
      </c>
      <c r="B217" s="31">
        <v>1</v>
      </c>
    </row>
    <row r="218" spans="1:2" x14ac:dyDescent="0.3">
      <c r="A218" s="21" t="s">
        <v>534</v>
      </c>
      <c r="B218" s="31">
        <v>1</v>
      </c>
    </row>
    <row r="219" spans="1:2" x14ac:dyDescent="0.3">
      <c r="A219" s="21" t="s">
        <v>341</v>
      </c>
      <c r="B219" s="31">
        <v>1</v>
      </c>
    </row>
    <row r="220" spans="1:2" x14ac:dyDescent="0.3">
      <c r="A220" s="21" t="s">
        <v>383</v>
      </c>
      <c r="B220" s="31">
        <v>1</v>
      </c>
    </row>
    <row r="221" spans="1:2" x14ac:dyDescent="0.3">
      <c r="A221" s="21" t="s">
        <v>302</v>
      </c>
      <c r="B221" s="31">
        <v>1</v>
      </c>
    </row>
    <row r="222" spans="1:2" x14ac:dyDescent="0.3">
      <c r="A222" s="21" t="s">
        <v>628</v>
      </c>
      <c r="B222" s="31">
        <v>1</v>
      </c>
    </row>
    <row r="223" spans="1:2" x14ac:dyDescent="0.3">
      <c r="A223" s="21" t="s">
        <v>380</v>
      </c>
      <c r="B223" s="31">
        <v>1</v>
      </c>
    </row>
    <row r="224" spans="1:2" x14ac:dyDescent="0.3">
      <c r="A224" s="21" t="s">
        <v>619</v>
      </c>
      <c r="B224" s="31">
        <v>1</v>
      </c>
    </row>
    <row r="225" spans="1:2" x14ac:dyDescent="0.3">
      <c r="A225" s="21" t="s">
        <v>507</v>
      </c>
      <c r="B225" s="31">
        <v>1</v>
      </c>
    </row>
    <row r="226" spans="1:2" x14ac:dyDescent="0.3">
      <c r="A226" s="21" t="s">
        <v>330</v>
      </c>
      <c r="B226" s="31">
        <v>1</v>
      </c>
    </row>
    <row r="227" spans="1:2" x14ac:dyDescent="0.3">
      <c r="A227" s="21" t="s">
        <v>551</v>
      </c>
      <c r="B227" s="31">
        <v>1</v>
      </c>
    </row>
    <row r="228" spans="1:2" x14ac:dyDescent="0.3">
      <c r="A228" s="21" t="s">
        <v>187</v>
      </c>
      <c r="B228" s="31">
        <v>1</v>
      </c>
    </row>
    <row r="229" spans="1:2" x14ac:dyDescent="0.3">
      <c r="A229" s="21" t="s">
        <v>492</v>
      </c>
      <c r="B229" s="31">
        <v>1</v>
      </c>
    </row>
    <row r="230" spans="1:2" x14ac:dyDescent="0.3">
      <c r="A230" s="21" t="s">
        <v>606</v>
      </c>
      <c r="B230" s="31">
        <v>1</v>
      </c>
    </row>
    <row r="231" spans="1:2" x14ac:dyDescent="0.3">
      <c r="A231" s="21" t="s">
        <v>600</v>
      </c>
      <c r="B231" s="31">
        <v>1</v>
      </c>
    </row>
    <row r="232" spans="1:2" x14ac:dyDescent="0.3">
      <c r="A232" s="21" t="s">
        <v>264</v>
      </c>
      <c r="B232" s="31">
        <v>1</v>
      </c>
    </row>
    <row r="233" spans="1:2" x14ac:dyDescent="0.3">
      <c r="A233" s="21" t="s">
        <v>587</v>
      </c>
      <c r="B233" s="31">
        <v>1</v>
      </c>
    </row>
    <row r="234" spans="1:2" x14ac:dyDescent="0.3">
      <c r="A234" s="21" t="s">
        <v>610</v>
      </c>
      <c r="B234" s="31">
        <v>1</v>
      </c>
    </row>
    <row r="235" spans="1:2" x14ac:dyDescent="0.3">
      <c r="A235" s="21" t="s">
        <v>515</v>
      </c>
      <c r="B235" s="31">
        <v>1</v>
      </c>
    </row>
    <row r="236" spans="1:2" x14ac:dyDescent="0.3">
      <c r="A236" s="21" t="s">
        <v>334</v>
      </c>
      <c r="B236" s="31">
        <v>1</v>
      </c>
    </row>
    <row r="237" spans="1:2" x14ac:dyDescent="0.3">
      <c r="A237" s="21" t="s">
        <v>615</v>
      </c>
      <c r="B237" s="31">
        <v>1</v>
      </c>
    </row>
    <row r="238" spans="1:2" x14ac:dyDescent="0.3">
      <c r="A238" s="21" t="s">
        <v>418</v>
      </c>
      <c r="B238" s="31">
        <v>1</v>
      </c>
    </row>
    <row r="239" spans="1:2" x14ac:dyDescent="0.3">
      <c r="A239" s="21" t="s">
        <v>637</v>
      </c>
      <c r="B239" s="31">
        <v>1</v>
      </c>
    </row>
    <row r="240" spans="1:2" x14ac:dyDescent="0.3">
      <c r="A240" s="21" t="s">
        <v>322</v>
      </c>
      <c r="B240" s="31">
        <v>1</v>
      </c>
    </row>
    <row r="241" spans="1:2" x14ac:dyDescent="0.3">
      <c r="A241" s="21" t="s">
        <v>248</v>
      </c>
      <c r="B241" s="31">
        <v>1</v>
      </c>
    </row>
    <row r="242" spans="1:2" x14ac:dyDescent="0.3">
      <c r="A242" s="21" t="s">
        <v>447</v>
      </c>
      <c r="B242" s="31">
        <v>1</v>
      </c>
    </row>
    <row r="243" spans="1:2" x14ac:dyDescent="0.3">
      <c r="A243" s="21" t="s">
        <v>630</v>
      </c>
      <c r="B243" s="31">
        <v>1</v>
      </c>
    </row>
    <row r="244" spans="1:2" x14ac:dyDescent="0.3">
      <c r="A244" s="21" t="s">
        <v>367</v>
      </c>
      <c r="B244" s="31">
        <v>1</v>
      </c>
    </row>
    <row r="245" spans="1:2" x14ac:dyDescent="0.3">
      <c r="A245" s="21" t="s">
        <v>604</v>
      </c>
      <c r="B245" s="31">
        <v>1</v>
      </c>
    </row>
    <row r="246" spans="1:2" x14ac:dyDescent="0.3">
      <c r="A246" s="21" t="s">
        <v>205</v>
      </c>
      <c r="B246" s="31">
        <v>1</v>
      </c>
    </row>
    <row r="247" spans="1:2" x14ac:dyDescent="0.3">
      <c r="A247" s="21" t="s">
        <v>635</v>
      </c>
      <c r="B247" s="31">
        <v>1</v>
      </c>
    </row>
    <row r="248" spans="1:2" x14ac:dyDescent="0.3">
      <c r="A248" s="21" t="s">
        <v>284</v>
      </c>
      <c r="B248" s="31">
        <v>1</v>
      </c>
    </row>
    <row r="249" spans="1:2" x14ac:dyDescent="0.3">
      <c r="A249" s="21" t="s">
        <v>490</v>
      </c>
      <c r="B249" s="31">
        <v>1</v>
      </c>
    </row>
    <row r="250" spans="1:2" x14ac:dyDescent="0.3">
      <c r="A250" s="21" t="s">
        <v>622</v>
      </c>
      <c r="B250" s="31">
        <v>1</v>
      </c>
    </row>
    <row r="251" spans="1:2" x14ac:dyDescent="0.3">
      <c r="A251" s="21" t="s">
        <v>517</v>
      </c>
      <c r="B251" s="31">
        <v>1</v>
      </c>
    </row>
    <row r="252" spans="1:2" x14ac:dyDescent="0.3">
      <c r="A252" s="21" t="s">
        <v>381</v>
      </c>
      <c r="B252" s="31">
        <v>1</v>
      </c>
    </row>
    <row r="253" spans="1:2" x14ac:dyDescent="0.3">
      <c r="A253" s="21" t="s">
        <v>158</v>
      </c>
      <c r="B253" s="31">
        <v>1</v>
      </c>
    </row>
    <row r="254" spans="1:2" x14ac:dyDescent="0.3">
      <c r="A254" s="21" t="s">
        <v>437</v>
      </c>
      <c r="B254" s="31">
        <v>1</v>
      </c>
    </row>
    <row r="255" spans="1:2" x14ac:dyDescent="0.3">
      <c r="A255" s="21" t="s">
        <v>508</v>
      </c>
      <c r="B255" s="31">
        <v>1</v>
      </c>
    </row>
    <row r="256" spans="1:2" x14ac:dyDescent="0.3">
      <c r="A256" s="21" t="s">
        <v>479</v>
      </c>
      <c r="B256" s="31">
        <v>1</v>
      </c>
    </row>
    <row r="257" spans="1:2" x14ac:dyDescent="0.3">
      <c r="A257" s="21" t="s">
        <v>656</v>
      </c>
      <c r="B257" s="31">
        <v>1</v>
      </c>
    </row>
    <row r="258" spans="1:2" x14ac:dyDescent="0.3">
      <c r="A258" s="21" t="s">
        <v>521</v>
      </c>
      <c r="B258" s="31">
        <v>1</v>
      </c>
    </row>
    <row r="259" spans="1:2" x14ac:dyDescent="0.3">
      <c r="A259" s="21" t="s">
        <v>331</v>
      </c>
      <c r="B259" s="31">
        <v>1</v>
      </c>
    </row>
    <row r="260" spans="1:2" x14ac:dyDescent="0.3">
      <c r="A260" s="21" t="s">
        <v>169</v>
      </c>
      <c r="B260" s="31">
        <v>1</v>
      </c>
    </row>
    <row r="261" spans="1:2" x14ac:dyDescent="0.3">
      <c r="A261" s="21" t="s">
        <v>108</v>
      </c>
      <c r="B261" s="31">
        <v>1</v>
      </c>
    </row>
    <row r="262" spans="1:2" x14ac:dyDescent="0.3">
      <c r="A262" s="21" t="s">
        <v>379</v>
      </c>
      <c r="B262" s="31">
        <v>1</v>
      </c>
    </row>
    <row r="263" spans="1:2" x14ac:dyDescent="0.3">
      <c r="A263" s="21" t="s">
        <v>624</v>
      </c>
      <c r="B263" s="31">
        <v>1</v>
      </c>
    </row>
    <row r="264" spans="1:2" x14ac:dyDescent="0.3">
      <c r="A264" s="21" t="s">
        <v>644</v>
      </c>
      <c r="B264" s="31">
        <v>1</v>
      </c>
    </row>
    <row r="265" spans="1:2" x14ac:dyDescent="0.3">
      <c r="A265" s="21" t="s">
        <v>289</v>
      </c>
      <c r="B265" s="31">
        <v>1</v>
      </c>
    </row>
    <row r="266" spans="1:2" x14ac:dyDescent="0.3">
      <c r="A266" s="21" t="s">
        <v>283</v>
      </c>
      <c r="B266" s="31">
        <v>1</v>
      </c>
    </row>
    <row r="267" spans="1:2" x14ac:dyDescent="0.3">
      <c r="A267" s="21" t="s">
        <v>452</v>
      </c>
      <c r="B267" s="31">
        <v>1</v>
      </c>
    </row>
    <row r="268" spans="1:2" x14ac:dyDescent="0.3">
      <c r="A268" s="21" t="s">
        <v>457</v>
      </c>
      <c r="B268" s="31">
        <v>1</v>
      </c>
    </row>
    <row r="269" spans="1:2" x14ac:dyDescent="0.3">
      <c r="A269" s="21" t="s">
        <v>329</v>
      </c>
      <c r="B269" s="31">
        <v>1</v>
      </c>
    </row>
    <row r="270" spans="1:2" x14ac:dyDescent="0.3">
      <c r="A270" s="21" t="s">
        <v>463</v>
      </c>
      <c r="B270" s="31">
        <v>1</v>
      </c>
    </row>
    <row r="271" spans="1:2" x14ac:dyDescent="0.3">
      <c r="A271" s="21" t="s">
        <v>361</v>
      </c>
      <c r="B271" s="31">
        <v>1</v>
      </c>
    </row>
    <row r="272" spans="1:2" x14ac:dyDescent="0.3">
      <c r="A272" s="21" t="s">
        <v>242</v>
      </c>
      <c r="B272" s="31">
        <v>1</v>
      </c>
    </row>
    <row r="273" spans="1:2" x14ac:dyDescent="0.3">
      <c r="A273" s="21" t="s">
        <v>483</v>
      </c>
      <c r="B273" s="31">
        <v>1</v>
      </c>
    </row>
    <row r="274" spans="1:2" x14ac:dyDescent="0.3">
      <c r="A274" s="21" t="s">
        <v>356</v>
      </c>
      <c r="B274" s="31">
        <v>1</v>
      </c>
    </row>
    <row r="275" spans="1:2" x14ac:dyDescent="0.3">
      <c r="A275" s="21" t="s">
        <v>578</v>
      </c>
      <c r="B275" s="31">
        <v>1</v>
      </c>
    </row>
    <row r="276" spans="1:2" x14ac:dyDescent="0.3">
      <c r="A276" s="21" t="s">
        <v>116</v>
      </c>
      <c r="B276" s="31">
        <v>1</v>
      </c>
    </row>
    <row r="277" spans="1:2" x14ac:dyDescent="0.3">
      <c r="A277" s="21" t="s">
        <v>384</v>
      </c>
      <c r="B277" s="31">
        <v>1</v>
      </c>
    </row>
    <row r="278" spans="1:2" x14ac:dyDescent="0.3">
      <c r="A278" s="21" t="s">
        <v>344</v>
      </c>
      <c r="B278" s="31">
        <v>1</v>
      </c>
    </row>
    <row r="279" spans="1:2" x14ac:dyDescent="0.3">
      <c r="A279" s="21" t="s">
        <v>409</v>
      </c>
      <c r="B279" s="31">
        <v>1</v>
      </c>
    </row>
    <row r="280" spans="1:2" x14ac:dyDescent="0.3">
      <c r="A280" s="21" t="s">
        <v>550</v>
      </c>
      <c r="B280" s="31">
        <v>1</v>
      </c>
    </row>
    <row r="281" spans="1:2" x14ac:dyDescent="0.3">
      <c r="A281" s="21" t="s">
        <v>563</v>
      </c>
      <c r="B281" s="31">
        <v>1</v>
      </c>
    </row>
    <row r="282" spans="1:2" x14ac:dyDescent="0.3">
      <c r="A282" s="21" t="s">
        <v>467</v>
      </c>
      <c r="B282" s="31">
        <v>1</v>
      </c>
    </row>
    <row r="283" spans="1:2" x14ac:dyDescent="0.3">
      <c r="A283" s="21" t="s">
        <v>308</v>
      </c>
      <c r="B283" s="31">
        <v>1</v>
      </c>
    </row>
    <row r="284" spans="1:2" x14ac:dyDescent="0.3">
      <c r="A284" s="21" t="s">
        <v>159</v>
      </c>
      <c r="B284" s="31">
        <v>1</v>
      </c>
    </row>
    <row r="285" spans="1:2" x14ac:dyDescent="0.3">
      <c r="A285" s="21" t="s">
        <v>591</v>
      </c>
      <c r="B285" s="31">
        <v>1</v>
      </c>
    </row>
    <row r="286" spans="1:2" x14ac:dyDescent="0.3">
      <c r="A286" s="21" t="s">
        <v>190</v>
      </c>
      <c r="B286" s="31">
        <v>1</v>
      </c>
    </row>
    <row r="287" spans="1:2" x14ac:dyDescent="0.3">
      <c r="A287" s="21" t="s">
        <v>278</v>
      </c>
      <c r="B287" s="31">
        <v>1</v>
      </c>
    </row>
    <row r="288" spans="1:2" x14ac:dyDescent="0.3">
      <c r="A288" s="21" t="s">
        <v>584</v>
      </c>
      <c r="B288" s="31">
        <v>1</v>
      </c>
    </row>
    <row r="289" spans="1:2" x14ac:dyDescent="0.3">
      <c r="A289" s="21" t="s">
        <v>373</v>
      </c>
      <c r="B289" s="31">
        <v>1</v>
      </c>
    </row>
    <row r="290" spans="1:2" x14ac:dyDescent="0.3">
      <c r="A290" s="21" t="s">
        <v>377</v>
      </c>
      <c r="B290" s="31">
        <v>1</v>
      </c>
    </row>
    <row r="291" spans="1:2" x14ac:dyDescent="0.3">
      <c r="A291" s="21" t="s">
        <v>651</v>
      </c>
      <c r="B291" s="31">
        <v>1</v>
      </c>
    </row>
    <row r="292" spans="1:2" x14ac:dyDescent="0.3">
      <c r="A292" s="21" t="s">
        <v>453</v>
      </c>
      <c r="B292" s="31">
        <v>1</v>
      </c>
    </row>
    <row r="293" spans="1:2" x14ac:dyDescent="0.3">
      <c r="A293" s="21" t="s">
        <v>317</v>
      </c>
      <c r="B293" s="31">
        <v>1</v>
      </c>
    </row>
    <row r="294" spans="1:2" x14ac:dyDescent="0.3">
      <c r="A294" s="21" t="s">
        <v>545</v>
      </c>
      <c r="B294" s="31">
        <v>1</v>
      </c>
    </row>
    <row r="295" spans="1:2" x14ac:dyDescent="0.3">
      <c r="A295" s="21" t="s">
        <v>370</v>
      </c>
      <c r="B295" s="31">
        <v>1</v>
      </c>
    </row>
    <row r="296" spans="1:2" x14ac:dyDescent="0.3">
      <c r="A296" s="21" t="s">
        <v>219</v>
      </c>
      <c r="B296" s="31">
        <v>1</v>
      </c>
    </row>
    <row r="297" spans="1:2" x14ac:dyDescent="0.3">
      <c r="A297" s="21" t="s">
        <v>199</v>
      </c>
      <c r="B297" s="31">
        <v>1</v>
      </c>
    </row>
    <row r="298" spans="1:2" x14ac:dyDescent="0.3">
      <c r="A298" s="21" t="s">
        <v>588</v>
      </c>
      <c r="B298" s="31">
        <v>1</v>
      </c>
    </row>
    <row r="299" spans="1:2" x14ac:dyDescent="0.3">
      <c r="A299" s="21" t="s">
        <v>653</v>
      </c>
      <c r="B299" s="31">
        <v>1</v>
      </c>
    </row>
    <row r="300" spans="1:2" x14ac:dyDescent="0.3">
      <c r="A300" s="21" t="s">
        <v>525</v>
      </c>
      <c r="B300" s="31">
        <v>1</v>
      </c>
    </row>
    <row r="301" spans="1:2" x14ac:dyDescent="0.3">
      <c r="A301" s="21" t="s">
        <v>288</v>
      </c>
      <c r="B301" s="31">
        <v>1</v>
      </c>
    </row>
    <row r="302" spans="1:2" x14ac:dyDescent="0.3">
      <c r="A302" s="21" t="s">
        <v>162</v>
      </c>
      <c r="B302" s="31">
        <v>1</v>
      </c>
    </row>
    <row r="303" spans="1:2" x14ac:dyDescent="0.3">
      <c r="A303" s="21" t="s">
        <v>188</v>
      </c>
      <c r="B303" s="31">
        <v>1</v>
      </c>
    </row>
    <row r="304" spans="1:2" x14ac:dyDescent="0.3">
      <c r="A304" s="21" t="s">
        <v>480</v>
      </c>
      <c r="B304" s="31">
        <v>1</v>
      </c>
    </row>
    <row r="305" spans="1:2" x14ac:dyDescent="0.3">
      <c r="A305" s="21" t="s">
        <v>415</v>
      </c>
      <c r="B305" s="31">
        <v>1</v>
      </c>
    </row>
    <row r="306" spans="1:2" x14ac:dyDescent="0.3">
      <c r="A306" s="21" t="s">
        <v>275</v>
      </c>
      <c r="B306" s="31">
        <v>1</v>
      </c>
    </row>
    <row r="307" spans="1:2" x14ac:dyDescent="0.3">
      <c r="A307" s="21" t="s">
        <v>658</v>
      </c>
      <c r="B307" s="31">
        <v>1</v>
      </c>
    </row>
    <row r="308" spans="1:2" x14ac:dyDescent="0.3">
      <c r="A308" s="21" t="s">
        <v>569</v>
      </c>
      <c r="B308" s="31">
        <v>1</v>
      </c>
    </row>
    <row r="309" spans="1:2" x14ac:dyDescent="0.3">
      <c r="A309" s="21" t="s">
        <v>336</v>
      </c>
      <c r="B309" s="31">
        <v>1</v>
      </c>
    </row>
    <row r="310" spans="1:2" x14ac:dyDescent="0.3">
      <c r="A310" s="21" t="s">
        <v>222</v>
      </c>
      <c r="B310" s="31">
        <v>1</v>
      </c>
    </row>
    <row r="311" spans="1:2" x14ac:dyDescent="0.3">
      <c r="A311" s="21" t="s">
        <v>297</v>
      </c>
      <c r="B311" s="31">
        <v>1</v>
      </c>
    </row>
    <row r="312" spans="1:2" x14ac:dyDescent="0.3">
      <c r="A312" s="21" t="s">
        <v>539</v>
      </c>
      <c r="B312" s="31">
        <v>1</v>
      </c>
    </row>
    <row r="313" spans="1:2" x14ac:dyDescent="0.3">
      <c r="A313" s="21" t="s">
        <v>449</v>
      </c>
      <c r="B313" s="31">
        <v>1</v>
      </c>
    </row>
    <row r="314" spans="1:2" x14ac:dyDescent="0.3">
      <c r="A314" s="21" t="s">
        <v>645</v>
      </c>
      <c r="B314" s="31">
        <v>1</v>
      </c>
    </row>
    <row r="315" spans="1:2" x14ac:dyDescent="0.3">
      <c r="A315" s="21" t="s">
        <v>643</v>
      </c>
      <c r="B315" s="31">
        <v>1</v>
      </c>
    </row>
    <row r="316" spans="1:2" x14ac:dyDescent="0.3">
      <c r="A316" s="21" t="s">
        <v>339</v>
      </c>
      <c r="B316" s="31">
        <v>1</v>
      </c>
    </row>
    <row r="317" spans="1:2" x14ac:dyDescent="0.3">
      <c r="A317" s="21" t="s">
        <v>590</v>
      </c>
      <c r="B317" s="31">
        <v>1</v>
      </c>
    </row>
    <row r="318" spans="1:2" x14ac:dyDescent="0.3">
      <c r="A318" s="21" t="s">
        <v>156</v>
      </c>
      <c r="B318" s="31">
        <v>1</v>
      </c>
    </row>
    <row r="319" spans="1:2" x14ac:dyDescent="0.3">
      <c r="A319" s="21" t="s">
        <v>243</v>
      </c>
      <c r="B319" s="31">
        <v>1</v>
      </c>
    </row>
    <row r="320" spans="1:2" x14ac:dyDescent="0.3">
      <c r="A320" s="21" t="s">
        <v>325</v>
      </c>
      <c r="B320" s="31">
        <v>1</v>
      </c>
    </row>
    <row r="321" spans="1:2" x14ac:dyDescent="0.3">
      <c r="A321" s="21" t="s">
        <v>236</v>
      </c>
      <c r="B321" s="31">
        <v>1</v>
      </c>
    </row>
    <row r="322" spans="1:2" x14ac:dyDescent="0.3">
      <c r="A322" s="21" t="s">
        <v>420</v>
      </c>
      <c r="B322" s="31">
        <v>1</v>
      </c>
    </row>
    <row r="323" spans="1:2" x14ac:dyDescent="0.3">
      <c r="A323" s="21" t="s">
        <v>179</v>
      </c>
      <c r="B323" s="31">
        <v>1</v>
      </c>
    </row>
    <row r="324" spans="1:2" x14ac:dyDescent="0.3">
      <c r="A324" s="21" t="s">
        <v>293</v>
      </c>
      <c r="B324" s="31">
        <v>1</v>
      </c>
    </row>
    <row r="325" spans="1:2" x14ac:dyDescent="0.3">
      <c r="A325" s="21" t="s">
        <v>411</v>
      </c>
      <c r="B325" s="31">
        <v>1</v>
      </c>
    </row>
    <row r="326" spans="1:2" x14ac:dyDescent="0.3">
      <c r="A326" s="21" t="s">
        <v>614</v>
      </c>
      <c r="B326" s="31">
        <v>1</v>
      </c>
    </row>
    <row r="327" spans="1:2" x14ac:dyDescent="0.3">
      <c r="A327" s="21" t="s">
        <v>434</v>
      </c>
      <c r="B327" s="31">
        <v>1</v>
      </c>
    </row>
    <row r="328" spans="1:2" x14ac:dyDescent="0.3">
      <c r="A328" s="21" t="s">
        <v>560</v>
      </c>
      <c r="B328" s="31">
        <v>1</v>
      </c>
    </row>
    <row r="329" spans="1:2" x14ac:dyDescent="0.3">
      <c r="A329" s="21" t="s">
        <v>201</v>
      </c>
      <c r="B329" s="31">
        <v>1</v>
      </c>
    </row>
    <row r="330" spans="1:2" x14ac:dyDescent="0.3">
      <c r="A330" s="21" t="s">
        <v>124</v>
      </c>
      <c r="B330" s="31">
        <v>1</v>
      </c>
    </row>
    <row r="331" spans="1:2" x14ac:dyDescent="0.3">
      <c r="A331" s="21" t="s">
        <v>491</v>
      </c>
      <c r="B331" s="31">
        <v>1</v>
      </c>
    </row>
    <row r="332" spans="1:2" x14ac:dyDescent="0.3">
      <c r="A332" s="21" t="s">
        <v>213</v>
      </c>
      <c r="B332" s="31">
        <v>1</v>
      </c>
    </row>
    <row r="333" spans="1:2" x14ac:dyDescent="0.3">
      <c r="A333" s="21" t="s">
        <v>175</v>
      </c>
      <c r="B333" s="31">
        <v>1</v>
      </c>
    </row>
    <row r="334" spans="1:2" x14ac:dyDescent="0.3">
      <c r="A334" s="21" t="s">
        <v>423</v>
      </c>
      <c r="B334" s="31">
        <v>1</v>
      </c>
    </row>
    <row r="335" spans="1:2" x14ac:dyDescent="0.3">
      <c r="A335" s="21" t="s">
        <v>542</v>
      </c>
      <c r="B335" s="31">
        <v>1</v>
      </c>
    </row>
    <row r="336" spans="1:2" x14ac:dyDescent="0.3">
      <c r="A336" s="21" t="s">
        <v>234</v>
      </c>
      <c r="B336" s="31">
        <v>1</v>
      </c>
    </row>
    <row r="337" spans="1:2" x14ac:dyDescent="0.3">
      <c r="A337" s="21" t="s">
        <v>636</v>
      </c>
      <c r="B337" s="31">
        <v>1</v>
      </c>
    </row>
    <row r="338" spans="1:2" x14ac:dyDescent="0.3">
      <c r="A338" s="21" t="s">
        <v>251</v>
      </c>
      <c r="B338" s="31">
        <v>1</v>
      </c>
    </row>
    <row r="339" spans="1:2" x14ac:dyDescent="0.3">
      <c r="A339" s="21" t="s">
        <v>531</v>
      </c>
      <c r="B339" s="31">
        <v>1</v>
      </c>
    </row>
    <row r="340" spans="1:2" x14ac:dyDescent="0.3">
      <c r="A340" s="21" t="s">
        <v>112</v>
      </c>
      <c r="B340" s="31">
        <v>1</v>
      </c>
    </row>
    <row r="341" spans="1:2" x14ac:dyDescent="0.3">
      <c r="A341" s="21" t="s">
        <v>547</v>
      </c>
      <c r="B341" s="31">
        <v>1</v>
      </c>
    </row>
    <row r="342" spans="1:2" x14ac:dyDescent="0.3">
      <c r="A342" s="21" t="s">
        <v>561</v>
      </c>
      <c r="B342" s="31">
        <v>1</v>
      </c>
    </row>
    <row r="343" spans="1:2" x14ac:dyDescent="0.3">
      <c r="A343" s="21" t="s">
        <v>532</v>
      </c>
      <c r="B343" s="31">
        <v>1</v>
      </c>
    </row>
    <row r="344" spans="1:2" x14ac:dyDescent="0.3">
      <c r="A344" s="21" t="s">
        <v>582</v>
      </c>
      <c r="B344" s="31">
        <v>1</v>
      </c>
    </row>
    <row r="345" spans="1:2" x14ac:dyDescent="0.3">
      <c r="A345" s="21" t="s">
        <v>184</v>
      </c>
      <c r="B345" s="31">
        <v>1</v>
      </c>
    </row>
    <row r="346" spans="1:2" x14ac:dyDescent="0.3">
      <c r="A346" s="21" t="s">
        <v>431</v>
      </c>
      <c r="B346" s="31">
        <v>1</v>
      </c>
    </row>
    <row r="347" spans="1:2" x14ac:dyDescent="0.3">
      <c r="A347" s="21" t="s">
        <v>362</v>
      </c>
      <c r="B347" s="31">
        <v>1</v>
      </c>
    </row>
    <row r="348" spans="1:2" x14ac:dyDescent="0.3">
      <c r="A348" s="21" t="s">
        <v>392</v>
      </c>
      <c r="B348" s="31">
        <v>1</v>
      </c>
    </row>
    <row r="349" spans="1:2" x14ac:dyDescent="0.3">
      <c r="A349" s="21" t="s">
        <v>172</v>
      </c>
      <c r="B349" s="31">
        <v>1</v>
      </c>
    </row>
    <row r="350" spans="1:2" x14ac:dyDescent="0.3">
      <c r="A350" s="21" t="s">
        <v>632</v>
      </c>
      <c r="B350" s="31">
        <v>1</v>
      </c>
    </row>
    <row r="351" spans="1:2" x14ac:dyDescent="0.3">
      <c r="A351" s="21" t="s">
        <v>408</v>
      </c>
      <c r="B351" s="31">
        <v>1</v>
      </c>
    </row>
    <row r="352" spans="1:2" x14ac:dyDescent="0.3">
      <c r="A352" s="21" t="s">
        <v>332</v>
      </c>
      <c r="B352" s="31">
        <v>1</v>
      </c>
    </row>
    <row r="353" spans="1:2" x14ac:dyDescent="0.3">
      <c r="A353" s="21" t="s">
        <v>399</v>
      </c>
      <c r="B353" s="31">
        <v>1</v>
      </c>
    </row>
    <row r="354" spans="1:2" x14ac:dyDescent="0.3">
      <c r="A354" s="21" t="s">
        <v>258</v>
      </c>
      <c r="B354" s="31">
        <v>1</v>
      </c>
    </row>
    <row r="355" spans="1:2" x14ac:dyDescent="0.3">
      <c r="A355" s="21" t="s">
        <v>513</v>
      </c>
      <c r="B355" s="31">
        <v>1</v>
      </c>
    </row>
    <row r="356" spans="1:2" x14ac:dyDescent="0.3">
      <c r="A356" s="21" t="s">
        <v>455</v>
      </c>
      <c r="B356" s="31">
        <v>1</v>
      </c>
    </row>
    <row r="357" spans="1:2" x14ac:dyDescent="0.3">
      <c r="A357" s="21" t="s">
        <v>601</v>
      </c>
      <c r="B357" s="31">
        <v>1</v>
      </c>
    </row>
    <row r="358" spans="1:2" x14ac:dyDescent="0.3">
      <c r="A358" s="21" t="s">
        <v>522</v>
      </c>
      <c r="B358" s="31">
        <v>1</v>
      </c>
    </row>
    <row r="359" spans="1:2" x14ac:dyDescent="0.3">
      <c r="A359" s="21" t="s">
        <v>240</v>
      </c>
      <c r="B359" s="31">
        <v>1</v>
      </c>
    </row>
    <row r="360" spans="1:2" x14ac:dyDescent="0.3">
      <c r="A360" s="21" t="s">
        <v>448</v>
      </c>
      <c r="B360" s="31">
        <v>1</v>
      </c>
    </row>
    <row r="361" spans="1:2" x14ac:dyDescent="0.3">
      <c r="A361" s="21" t="s">
        <v>633</v>
      </c>
      <c r="B361" s="31">
        <v>1</v>
      </c>
    </row>
    <row r="362" spans="1:2" x14ac:dyDescent="0.3">
      <c r="A362" s="21" t="s">
        <v>528</v>
      </c>
      <c r="B362" s="31">
        <v>1</v>
      </c>
    </row>
    <row r="363" spans="1:2" x14ac:dyDescent="0.3">
      <c r="A363" s="21" t="s">
        <v>634</v>
      </c>
      <c r="B363" s="31">
        <v>1</v>
      </c>
    </row>
    <row r="364" spans="1:2" x14ac:dyDescent="0.3">
      <c r="A364" s="21" t="s">
        <v>639</v>
      </c>
      <c r="B364" s="31">
        <v>1</v>
      </c>
    </row>
    <row r="365" spans="1:2" x14ac:dyDescent="0.3">
      <c r="A365" s="21" t="s">
        <v>484</v>
      </c>
      <c r="B365" s="31">
        <v>1</v>
      </c>
    </row>
    <row r="366" spans="1:2" x14ac:dyDescent="0.3">
      <c r="A366" s="21" t="s">
        <v>335</v>
      </c>
      <c r="B366" s="31">
        <v>1</v>
      </c>
    </row>
    <row r="367" spans="1:2" x14ac:dyDescent="0.3">
      <c r="A367" s="21" t="s">
        <v>654</v>
      </c>
      <c r="B367" s="31">
        <v>1</v>
      </c>
    </row>
    <row r="368" spans="1:2" x14ac:dyDescent="0.3">
      <c r="A368" s="21" t="s">
        <v>613</v>
      </c>
      <c r="B368" s="31">
        <v>1</v>
      </c>
    </row>
    <row r="369" spans="1:2" x14ac:dyDescent="0.3">
      <c r="A369" s="21" t="s">
        <v>553</v>
      </c>
      <c r="B369" s="31">
        <v>1</v>
      </c>
    </row>
    <row r="370" spans="1:2" x14ac:dyDescent="0.3">
      <c r="A370" s="21" t="s">
        <v>359</v>
      </c>
      <c r="B370" s="31">
        <v>1</v>
      </c>
    </row>
    <row r="371" spans="1:2" x14ac:dyDescent="0.3">
      <c r="A371" s="21" t="s">
        <v>346</v>
      </c>
      <c r="B371" s="31">
        <v>1</v>
      </c>
    </row>
    <row r="372" spans="1:2" x14ac:dyDescent="0.3">
      <c r="A372" s="21" t="s">
        <v>307</v>
      </c>
      <c r="B372" s="31">
        <v>1</v>
      </c>
    </row>
    <row r="373" spans="1:2" x14ac:dyDescent="0.3">
      <c r="A373" s="21" t="s">
        <v>245</v>
      </c>
      <c r="B373" s="31">
        <v>1</v>
      </c>
    </row>
    <row r="374" spans="1:2" x14ac:dyDescent="0.3">
      <c r="A374" s="21" t="s">
        <v>132</v>
      </c>
      <c r="B374" s="31">
        <v>1</v>
      </c>
    </row>
    <row r="375" spans="1:2" x14ac:dyDescent="0.3">
      <c r="A375" s="21" t="s">
        <v>413</v>
      </c>
      <c r="B375" s="31">
        <v>1</v>
      </c>
    </row>
    <row r="376" spans="1:2" x14ac:dyDescent="0.3">
      <c r="A376" s="21" t="s">
        <v>300</v>
      </c>
      <c r="B376" s="31">
        <v>1</v>
      </c>
    </row>
    <row r="377" spans="1:2" x14ac:dyDescent="0.3">
      <c r="A377" s="21" t="s">
        <v>529</v>
      </c>
      <c r="B377" s="31">
        <v>1</v>
      </c>
    </row>
    <row r="378" spans="1:2" x14ac:dyDescent="0.3">
      <c r="A378" s="21" t="s">
        <v>343</v>
      </c>
      <c r="B378" s="31">
        <v>1</v>
      </c>
    </row>
    <row r="379" spans="1:2" x14ac:dyDescent="0.3">
      <c r="A379" s="21" t="s">
        <v>598</v>
      </c>
      <c r="B379" s="31">
        <v>1</v>
      </c>
    </row>
    <row r="380" spans="1:2" x14ac:dyDescent="0.3">
      <c r="A380" s="21" t="s">
        <v>324</v>
      </c>
      <c r="B380" s="31">
        <v>1</v>
      </c>
    </row>
    <row r="381" spans="1:2" x14ac:dyDescent="0.3">
      <c r="A381" s="21" t="s">
        <v>526</v>
      </c>
      <c r="B381" s="31">
        <v>1</v>
      </c>
    </row>
    <row r="382" spans="1:2" x14ac:dyDescent="0.3">
      <c r="A382" s="21" t="s">
        <v>566</v>
      </c>
      <c r="B382" s="31">
        <v>1</v>
      </c>
    </row>
    <row r="383" spans="1:2" x14ac:dyDescent="0.3">
      <c r="A383" s="21" t="s">
        <v>382</v>
      </c>
      <c r="B383" s="31">
        <v>1</v>
      </c>
    </row>
    <row r="384" spans="1:2" x14ac:dyDescent="0.3">
      <c r="A384" s="21" t="s">
        <v>321</v>
      </c>
      <c r="B384" s="31">
        <v>1</v>
      </c>
    </row>
    <row r="385" spans="1:2" x14ac:dyDescent="0.3">
      <c r="A385" s="21" t="s">
        <v>137</v>
      </c>
      <c r="B385" s="31">
        <v>1</v>
      </c>
    </row>
    <row r="386" spans="1:2" x14ac:dyDescent="0.3">
      <c r="A386" s="21" t="s">
        <v>444</v>
      </c>
      <c r="B386" s="31">
        <v>1</v>
      </c>
    </row>
    <row r="387" spans="1:2" x14ac:dyDescent="0.3">
      <c r="A387" s="21" t="s">
        <v>445</v>
      </c>
      <c r="B387" s="31">
        <v>1</v>
      </c>
    </row>
    <row r="388" spans="1:2" x14ac:dyDescent="0.3">
      <c r="A388" s="21" t="s">
        <v>378</v>
      </c>
      <c r="B388" s="31">
        <v>1</v>
      </c>
    </row>
    <row r="389" spans="1:2" x14ac:dyDescent="0.3">
      <c r="A389" s="21" t="s">
        <v>191</v>
      </c>
      <c r="B389" s="31">
        <v>1</v>
      </c>
    </row>
    <row r="390" spans="1:2" x14ac:dyDescent="0.3">
      <c r="A390" s="21" t="s">
        <v>351</v>
      </c>
      <c r="B390" s="31">
        <v>1</v>
      </c>
    </row>
    <row r="391" spans="1:2" x14ac:dyDescent="0.3">
      <c r="A391" s="21" t="s">
        <v>509</v>
      </c>
      <c r="B391" s="31">
        <v>1</v>
      </c>
    </row>
    <row r="392" spans="1:2" x14ac:dyDescent="0.3">
      <c r="A392" s="21" t="s">
        <v>607</v>
      </c>
      <c r="B392" s="31">
        <v>1</v>
      </c>
    </row>
    <row r="393" spans="1:2" x14ac:dyDescent="0.3">
      <c r="A393" s="21" t="s">
        <v>348</v>
      </c>
      <c r="B393" s="31">
        <v>1</v>
      </c>
    </row>
    <row r="394" spans="1:2" x14ac:dyDescent="0.3">
      <c r="A394" s="21" t="s">
        <v>347</v>
      </c>
      <c r="B394" s="31">
        <v>1</v>
      </c>
    </row>
    <row r="395" spans="1:2" x14ac:dyDescent="0.3">
      <c r="A395" s="21" t="s">
        <v>389</v>
      </c>
      <c r="B395" s="31">
        <v>1</v>
      </c>
    </row>
    <row r="396" spans="1:2" x14ac:dyDescent="0.3">
      <c r="A396" s="21" t="s">
        <v>439</v>
      </c>
      <c r="B396" s="31">
        <v>1</v>
      </c>
    </row>
    <row r="397" spans="1:2" x14ac:dyDescent="0.3">
      <c r="A397" s="21" t="s">
        <v>597</v>
      </c>
      <c r="B397" s="31">
        <v>1</v>
      </c>
    </row>
    <row r="398" spans="1:2" x14ac:dyDescent="0.3">
      <c r="A398" s="21" t="s">
        <v>366</v>
      </c>
      <c r="B398" s="31">
        <v>1</v>
      </c>
    </row>
    <row r="399" spans="1:2" x14ac:dyDescent="0.3">
      <c r="A399" s="21" t="s">
        <v>585</v>
      </c>
      <c r="B399" s="31">
        <v>1</v>
      </c>
    </row>
    <row r="400" spans="1:2" x14ac:dyDescent="0.3">
      <c r="A400" s="21" t="s">
        <v>603</v>
      </c>
      <c r="B400" s="31">
        <v>1</v>
      </c>
    </row>
    <row r="401" spans="1:2" x14ac:dyDescent="0.3">
      <c r="A401" s="21" t="s">
        <v>596</v>
      </c>
      <c r="B401" s="31">
        <v>1</v>
      </c>
    </row>
    <row r="402" spans="1:2" x14ac:dyDescent="0.3">
      <c r="A402" s="21" t="s">
        <v>564</v>
      </c>
      <c r="B402" s="31">
        <v>1</v>
      </c>
    </row>
    <row r="403" spans="1:2" x14ac:dyDescent="0.3">
      <c r="A403" s="21" t="s">
        <v>512</v>
      </c>
      <c r="B403" s="31">
        <v>1</v>
      </c>
    </row>
    <row r="404" spans="1:2" x14ac:dyDescent="0.3">
      <c r="A404" s="21" t="s">
        <v>523</v>
      </c>
      <c r="B404" s="31">
        <v>1</v>
      </c>
    </row>
    <row r="405" spans="1:2" x14ac:dyDescent="0.3">
      <c r="A405" s="21" t="s">
        <v>320</v>
      </c>
      <c r="B405" s="31">
        <v>1</v>
      </c>
    </row>
    <row r="406" spans="1:2" x14ac:dyDescent="0.3">
      <c r="A406" s="21" t="s">
        <v>281</v>
      </c>
      <c r="B406" s="31">
        <v>1</v>
      </c>
    </row>
    <row r="407" spans="1:2" x14ac:dyDescent="0.3">
      <c r="A407" s="21" t="s">
        <v>260</v>
      </c>
      <c r="B407" s="31">
        <v>1</v>
      </c>
    </row>
    <row r="408" spans="1:2" x14ac:dyDescent="0.3">
      <c r="A408" s="21" t="s">
        <v>568</v>
      </c>
      <c r="B408" s="31">
        <v>1</v>
      </c>
    </row>
    <row r="409" spans="1:2" x14ac:dyDescent="0.3">
      <c r="A409" s="21" t="s">
        <v>328</v>
      </c>
      <c r="B409" s="31">
        <v>1</v>
      </c>
    </row>
    <row r="410" spans="1:2" x14ac:dyDescent="0.3">
      <c r="A410" s="21" t="s">
        <v>472</v>
      </c>
      <c r="B410" s="31">
        <v>1</v>
      </c>
    </row>
    <row r="411" spans="1:2" x14ac:dyDescent="0.3">
      <c r="A411" s="21" t="s">
        <v>238</v>
      </c>
      <c r="B411" s="31">
        <v>1</v>
      </c>
    </row>
    <row r="412" spans="1:2" x14ac:dyDescent="0.3">
      <c r="A412" s="21" t="s">
        <v>312</v>
      </c>
      <c r="B412" s="31">
        <v>1</v>
      </c>
    </row>
    <row r="413" spans="1:2" x14ac:dyDescent="0.3">
      <c r="A413" s="21" t="s">
        <v>496</v>
      </c>
      <c r="B413" s="31">
        <v>1</v>
      </c>
    </row>
    <row r="414" spans="1:2" x14ac:dyDescent="0.3">
      <c r="A414" s="21" t="s">
        <v>573</v>
      </c>
      <c r="B414" s="31">
        <v>1</v>
      </c>
    </row>
    <row r="415" spans="1:2" x14ac:dyDescent="0.3">
      <c r="A415" s="21" t="s">
        <v>558</v>
      </c>
      <c r="B415" s="31">
        <v>1</v>
      </c>
    </row>
    <row r="416" spans="1:2" x14ac:dyDescent="0.3">
      <c r="A416" s="21" t="s">
        <v>469</v>
      </c>
      <c r="B416" s="31">
        <v>1</v>
      </c>
    </row>
    <row r="417" spans="1:2" x14ac:dyDescent="0.3">
      <c r="A417" s="21" t="s">
        <v>443</v>
      </c>
      <c r="B417" s="31">
        <v>1</v>
      </c>
    </row>
    <row r="418" spans="1:2" x14ac:dyDescent="0.3">
      <c r="A418" s="21" t="s">
        <v>178</v>
      </c>
      <c r="B418" s="31">
        <v>1</v>
      </c>
    </row>
    <row r="419" spans="1:2" x14ac:dyDescent="0.3">
      <c r="A419" s="21" t="s">
        <v>393</v>
      </c>
      <c r="B419" s="31">
        <v>1</v>
      </c>
    </row>
    <row r="420" spans="1:2" x14ac:dyDescent="0.3">
      <c r="A420" s="21" t="s">
        <v>505</v>
      </c>
      <c r="B420" s="31">
        <v>1</v>
      </c>
    </row>
    <row r="421" spans="1:2" x14ac:dyDescent="0.3">
      <c r="A421" s="21" t="s">
        <v>575</v>
      </c>
      <c r="B421" s="31">
        <v>1</v>
      </c>
    </row>
    <row r="422" spans="1:2" x14ac:dyDescent="0.3">
      <c r="A422" s="21" t="s">
        <v>572</v>
      </c>
      <c r="B422" s="31">
        <v>1</v>
      </c>
    </row>
    <row r="423" spans="1:2" x14ac:dyDescent="0.3">
      <c r="A423" s="21" t="s">
        <v>429</v>
      </c>
      <c r="B423" s="31">
        <v>1</v>
      </c>
    </row>
    <row r="424" spans="1:2" x14ac:dyDescent="0.3">
      <c r="A424" s="21" t="s">
        <v>192</v>
      </c>
      <c r="B424" s="31">
        <v>1</v>
      </c>
    </row>
    <row r="425" spans="1:2" x14ac:dyDescent="0.3">
      <c r="A425" s="21" t="s">
        <v>527</v>
      </c>
      <c r="B425" s="31">
        <v>1</v>
      </c>
    </row>
    <row r="426" spans="1:2" x14ac:dyDescent="0.3">
      <c r="A426" s="21" t="s">
        <v>391</v>
      </c>
      <c r="B426" s="31">
        <v>1</v>
      </c>
    </row>
    <row r="427" spans="1:2" x14ac:dyDescent="0.3">
      <c r="A427" s="21" t="s">
        <v>476</v>
      </c>
      <c r="B427" s="31">
        <v>1</v>
      </c>
    </row>
    <row r="428" spans="1:2" x14ac:dyDescent="0.3">
      <c r="A428" s="21" t="s">
        <v>266</v>
      </c>
      <c r="B428" s="31">
        <v>1</v>
      </c>
    </row>
    <row r="429" spans="1:2" x14ac:dyDescent="0.3">
      <c r="A429" s="21" t="s">
        <v>254</v>
      </c>
      <c r="B429" s="31">
        <v>1</v>
      </c>
    </row>
    <row r="430" spans="1:2" x14ac:dyDescent="0.3">
      <c r="A430" s="21" t="s">
        <v>410</v>
      </c>
      <c r="B430" s="31">
        <v>1</v>
      </c>
    </row>
    <row r="431" spans="1:2" x14ac:dyDescent="0.3">
      <c r="A431" s="21" t="s">
        <v>394</v>
      </c>
      <c r="B431" s="31">
        <v>1</v>
      </c>
    </row>
    <row r="432" spans="1:2" x14ac:dyDescent="0.3">
      <c r="A432" s="21" t="s">
        <v>647</v>
      </c>
      <c r="B432" s="31">
        <v>1</v>
      </c>
    </row>
    <row r="433" spans="1:2" x14ac:dyDescent="0.3">
      <c r="A433" s="21" t="s">
        <v>608</v>
      </c>
      <c r="B433" s="31">
        <v>1</v>
      </c>
    </row>
    <row r="434" spans="1:2" x14ac:dyDescent="0.3">
      <c r="A434" s="21" t="s">
        <v>649</v>
      </c>
      <c r="B434" s="31">
        <v>1</v>
      </c>
    </row>
    <row r="435" spans="1:2" x14ac:dyDescent="0.3">
      <c r="A435" s="21" t="s">
        <v>657</v>
      </c>
      <c r="B435" s="31">
        <v>1</v>
      </c>
    </row>
    <row r="436" spans="1:2" x14ac:dyDescent="0.3">
      <c r="A436" s="21" t="s">
        <v>311</v>
      </c>
      <c r="B436" s="31">
        <v>1</v>
      </c>
    </row>
    <row r="437" spans="1:2" x14ac:dyDescent="0.3">
      <c r="A437" s="21" t="s">
        <v>533</v>
      </c>
      <c r="B437" s="31">
        <v>1</v>
      </c>
    </row>
    <row r="438" spans="1:2" x14ac:dyDescent="0.3">
      <c r="A438" s="21" t="s">
        <v>364</v>
      </c>
      <c r="B438" s="31">
        <v>1</v>
      </c>
    </row>
    <row r="439" spans="1:2" x14ac:dyDescent="0.3">
      <c r="A439" s="21" t="s">
        <v>652</v>
      </c>
      <c r="B439" s="31">
        <v>1</v>
      </c>
    </row>
    <row r="440" spans="1:2" x14ac:dyDescent="0.3">
      <c r="A440" s="21" t="s">
        <v>355</v>
      </c>
      <c r="B440" s="31">
        <v>1</v>
      </c>
    </row>
    <row r="441" spans="1:2" x14ac:dyDescent="0.3">
      <c r="A441" s="21" t="s">
        <v>516</v>
      </c>
      <c r="B441" s="31">
        <v>1</v>
      </c>
    </row>
    <row r="442" spans="1:2" x14ac:dyDescent="0.3">
      <c r="A442" s="21" t="s">
        <v>502</v>
      </c>
      <c r="B442" s="31">
        <v>1</v>
      </c>
    </row>
    <row r="443" spans="1:2" x14ac:dyDescent="0.3">
      <c r="A443" s="21" t="s">
        <v>625</v>
      </c>
      <c r="B443" s="31">
        <v>1</v>
      </c>
    </row>
    <row r="444" spans="1:2" x14ac:dyDescent="0.3">
      <c r="A444" s="21" t="s">
        <v>650</v>
      </c>
      <c r="B444" s="31">
        <v>1</v>
      </c>
    </row>
    <row r="445" spans="1:2" x14ac:dyDescent="0.3">
      <c r="A445" s="21" t="s">
        <v>432</v>
      </c>
      <c r="B445" s="31">
        <v>1</v>
      </c>
    </row>
    <row r="446" spans="1:2" x14ac:dyDescent="0.3">
      <c r="A446" s="21" t="s">
        <v>318</v>
      </c>
      <c r="B446" s="31">
        <v>1</v>
      </c>
    </row>
    <row r="447" spans="1:2" x14ac:dyDescent="0.3">
      <c r="A447" s="21" t="s">
        <v>369</v>
      </c>
      <c r="B447" s="31">
        <v>1</v>
      </c>
    </row>
    <row r="448" spans="1:2" x14ac:dyDescent="0.3">
      <c r="A448" s="21" t="s">
        <v>241</v>
      </c>
      <c r="B448" s="31">
        <v>1</v>
      </c>
    </row>
    <row r="449" spans="1:2" x14ac:dyDescent="0.3">
      <c r="A449" s="21" t="s">
        <v>450</v>
      </c>
      <c r="B449" s="31">
        <v>1</v>
      </c>
    </row>
    <row r="450" spans="1:2" x14ac:dyDescent="0.3">
      <c r="A450" s="21" t="s">
        <v>593</v>
      </c>
      <c r="B450" s="31">
        <v>1</v>
      </c>
    </row>
    <row r="451" spans="1:2" x14ac:dyDescent="0.3">
      <c r="A451" s="21" t="s">
        <v>354</v>
      </c>
      <c r="B451" s="31">
        <v>1</v>
      </c>
    </row>
    <row r="452" spans="1:2" x14ac:dyDescent="0.3">
      <c r="A452" s="21" t="s">
        <v>460</v>
      </c>
      <c r="B452" s="31">
        <v>1</v>
      </c>
    </row>
    <row r="453" spans="1:2" x14ac:dyDescent="0.3">
      <c r="A453" s="21" t="s">
        <v>646</v>
      </c>
      <c r="B453" s="31">
        <v>1</v>
      </c>
    </row>
    <row r="454" spans="1:2" x14ac:dyDescent="0.3">
      <c r="A454" s="21" t="s">
        <v>482</v>
      </c>
      <c r="B454" s="31">
        <v>1</v>
      </c>
    </row>
    <row r="455" spans="1:2" x14ac:dyDescent="0.3">
      <c r="A455" s="21" t="s">
        <v>273</v>
      </c>
      <c r="B455" s="31">
        <v>1</v>
      </c>
    </row>
    <row r="456" spans="1:2" x14ac:dyDescent="0.3">
      <c r="A456" s="21" t="s">
        <v>165</v>
      </c>
      <c r="B456" s="31">
        <v>1</v>
      </c>
    </row>
    <row r="457" spans="1:2" x14ac:dyDescent="0.3">
      <c r="A457" s="21" t="s">
        <v>424</v>
      </c>
      <c r="B457" s="31">
        <v>1</v>
      </c>
    </row>
    <row r="458" spans="1:2" x14ac:dyDescent="0.3">
      <c r="A458" s="21" t="s">
        <v>426</v>
      </c>
      <c r="B458" s="31">
        <v>1</v>
      </c>
    </row>
    <row r="459" spans="1:2" x14ac:dyDescent="0.3">
      <c r="A459" s="21" t="s">
        <v>436</v>
      </c>
      <c r="B459" s="31">
        <v>1</v>
      </c>
    </row>
    <row r="460" spans="1:2" x14ac:dyDescent="0.3">
      <c r="A460" s="21" t="s">
        <v>286</v>
      </c>
      <c r="B460" s="31">
        <v>1</v>
      </c>
    </row>
    <row r="461" spans="1:2" x14ac:dyDescent="0.3">
      <c r="A461" s="21" t="s">
        <v>589</v>
      </c>
      <c r="B461" s="31">
        <v>1</v>
      </c>
    </row>
    <row r="462" spans="1:2" x14ac:dyDescent="0.3">
      <c r="A462" s="21" t="s">
        <v>306</v>
      </c>
      <c r="B462" s="31">
        <v>1</v>
      </c>
    </row>
    <row r="463" spans="1:2" x14ac:dyDescent="0.3">
      <c r="A463" s="21" t="s">
        <v>640</v>
      </c>
      <c r="B463" s="31">
        <v>1</v>
      </c>
    </row>
    <row r="464" spans="1:2" x14ac:dyDescent="0.3">
      <c r="A464" s="21" t="s">
        <v>349</v>
      </c>
      <c r="B464" s="31">
        <v>1</v>
      </c>
    </row>
    <row r="465" spans="1:2" x14ac:dyDescent="0.3">
      <c r="A465" s="21" t="s">
        <v>208</v>
      </c>
      <c r="B465" s="31">
        <v>1</v>
      </c>
    </row>
    <row r="466" spans="1:2" x14ac:dyDescent="0.3">
      <c r="A466" s="21" t="s">
        <v>465</v>
      </c>
      <c r="B466" s="31">
        <v>1</v>
      </c>
    </row>
    <row r="467" spans="1:2" x14ac:dyDescent="0.3">
      <c r="A467" s="21" t="s">
        <v>358</v>
      </c>
      <c r="B467" s="31">
        <v>1</v>
      </c>
    </row>
    <row r="468" spans="1:2" x14ac:dyDescent="0.3">
      <c r="A468" s="21" t="s">
        <v>407</v>
      </c>
      <c r="B468" s="31">
        <v>1</v>
      </c>
    </row>
    <row r="469" spans="1:2" x14ac:dyDescent="0.3">
      <c r="A469" s="21" t="s">
        <v>259</v>
      </c>
      <c r="B469" s="31">
        <v>1</v>
      </c>
    </row>
    <row r="470" spans="1:2" x14ac:dyDescent="0.3">
      <c r="A470" s="21" t="s">
        <v>309</v>
      </c>
      <c r="B470" s="31">
        <v>1</v>
      </c>
    </row>
    <row r="471" spans="1:2" x14ac:dyDescent="0.3">
      <c r="A471" s="21" t="s">
        <v>232</v>
      </c>
      <c r="B471" s="31">
        <v>1</v>
      </c>
    </row>
    <row r="472" spans="1:2" x14ac:dyDescent="0.3">
      <c r="A472" s="21" t="s">
        <v>146</v>
      </c>
      <c r="B472" s="31">
        <v>1</v>
      </c>
    </row>
    <row r="473" spans="1:2" x14ac:dyDescent="0.3">
      <c r="A473" s="21" t="s">
        <v>216</v>
      </c>
      <c r="B473" s="31">
        <v>1</v>
      </c>
    </row>
    <row r="474" spans="1:2" x14ac:dyDescent="0.3">
      <c r="A474" s="21" t="s">
        <v>555</v>
      </c>
      <c r="B474" s="31">
        <v>1</v>
      </c>
    </row>
    <row r="475" spans="1:2" x14ac:dyDescent="0.3">
      <c r="A475" s="21" t="s">
        <v>562</v>
      </c>
      <c r="B475" s="31">
        <v>1</v>
      </c>
    </row>
    <row r="476" spans="1:2" x14ac:dyDescent="0.3">
      <c r="A476" s="21" t="s">
        <v>530</v>
      </c>
      <c r="B476" s="31">
        <v>1</v>
      </c>
    </row>
    <row r="477" spans="1:2" x14ac:dyDescent="0.3">
      <c r="A477" s="21" t="s">
        <v>292</v>
      </c>
      <c r="B477" s="31">
        <v>1</v>
      </c>
    </row>
    <row r="478" spans="1:2" x14ac:dyDescent="0.3">
      <c r="A478" s="21" t="s">
        <v>537</v>
      </c>
      <c r="B478" s="31">
        <v>1</v>
      </c>
    </row>
    <row r="479" spans="1:2" x14ac:dyDescent="0.3">
      <c r="A479" s="21" t="s">
        <v>226</v>
      </c>
      <c r="B479" s="31">
        <v>1</v>
      </c>
    </row>
    <row r="480" spans="1:2" x14ac:dyDescent="0.3">
      <c r="A480" s="21" t="s">
        <v>592</v>
      </c>
      <c r="B480" s="31">
        <v>1</v>
      </c>
    </row>
    <row r="481" spans="1:2" x14ac:dyDescent="0.3">
      <c r="A481" s="21" t="s">
        <v>185</v>
      </c>
      <c r="B481" s="31">
        <v>1</v>
      </c>
    </row>
    <row r="482" spans="1:2" x14ac:dyDescent="0.3">
      <c r="A482" s="21" t="s">
        <v>290</v>
      </c>
      <c r="B482" s="31">
        <v>1</v>
      </c>
    </row>
    <row r="483" spans="1:2" x14ac:dyDescent="0.3">
      <c r="A483" s="21" t="s">
        <v>498</v>
      </c>
      <c r="B483" s="31">
        <v>1</v>
      </c>
    </row>
    <row r="484" spans="1:2" x14ac:dyDescent="0.3">
      <c r="A484" s="21" t="s">
        <v>247</v>
      </c>
      <c r="B484" s="31">
        <v>1</v>
      </c>
    </row>
    <row r="485" spans="1:2" x14ac:dyDescent="0.3">
      <c r="A485" s="21" t="s">
        <v>136</v>
      </c>
      <c r="B485" s="31">
        <v>1</v>
      </c>
    </row>
    <row r="486" spans="1:2" x14ac:dyDescent="0.3">
      <c r="A486" s="21" t="s">
        <v>218</v>
      </c>
      <c r="B486" s="31">
        <v>1</v>
      </c>
    </row>
    <row r="487" spans="1:2" x14ac:dyDescent="0.3">
      <c r="A487" s="21" t="s">
        <v>143</v>
      </c>
      <c r="B487" s="31">
        <v>1</v>
      </c>
    </row>
    <row r="488" spans="1:2" x14ac:dyDescent="0.3">
      <c r="A488" s="21" t="s">
        <v>543</v>
      </c>
      <c r="B488" s="31">
        <v>1</v>
      </c>
    </row>
    <row r="489" spans="1:2" x14ac:dyDescent="0.3">
      <c r="A489" s="21" t="s">
        <v>541</v>
      </c>
      <c r="B489" s="31">
        <v>1</v>
      </c>
    </row>
    <row r="490" spans="1:2" x14ac:dyDescent="0.3">
      <c r="A490" s="21" t="s">
        <v>503</v>
      </c>
      <c r="B490" s="31">
        <v>1</v>
      </c>
    </row>
    <row r="491" spans="1:2" x14ac:dyDescent="0.3">
      <c r="A491" s="21" t="s">
        <v>244</v>
      </c>
      <c r="B491" s="31">
        <v>1</v>
      </c>
    </row>
    <row r="492" spans="1:2" x14ac:dyDescent="0.3">
      <c r="A492" s="21" t="s">
        <v>357</v>
      </c>
      <c r="B492" s="31">
        <v>1</v>
      </c>
    </row>
    <row r="493" spans="1:2" x14ac:dyDescent="0.3">
      <c r="A493" s="21" t="s">
        <v>641</v>
      </c>
      <c r="B493" s="31">
        <v>1</v>
      </c>
    </row>
    <row r="494" spans="1:2" x14ac:dyDescent="0.3">
      <c r="A494" s="21" t="s">
        <v>621</v>
      </c>
      <c r="B494" s="31">
        <v>1</v>
      </c>
    </row>
    <row r="495" spans="1:2" x14ac:dyDescent="0.3">
      <c r="A495" s="21" t="s">
        <v>368</v>
      </c>
      <c r="B495" s="31">
        <v>1</v>
      </c>
    </row>
    <row r="496" spans="1:2" x14ac:dyDescent="0.3">
      <c r="A496" s="21" t="s">
        <v>398</v>
      </c>
      <c r="B496" s="31">
        <v>1</v>
      </c>
    </row>
    <row r="497" spans="1:2" x14ac:dyDescent="0.3">
      <c r="A497" s="21" t="s">
        <v>323</v>
      </c>
      <c r="B497" s="31">
        <v>1</v>
      </c>
    </row>
    <row r="498" spans="1:2" x14ac:dyDescent="0.3">
      <c r="A498" s="21" t="s">
        <v>605</v>
      </c>
      <c r="B498" s="31">
        <v>1</v>
      </c>
    </row>
    <row r="499" spans="1:2" x14ac:dyDescent="0.3">
      <c r="A499" s="21" t="s">
        <v>202</v>
      </c>
      <c r="B499" s="31">
        <v>1</v>
      </c>
    </row>
    <row r="500" spans="1:2" x14ac:dyDescent="0.3">
      <c r="A500" s="21" t="s">
        <v>176</v>
      </c>
      <c r="B500" s="31">
        <v>1</v>
      </c>
    </row>
    <row r="501" spans="1:2" x14ac:dyDescent="0.3">
      <c r="A501" s="21" t="s">
        <v>556</v>
      </c>
      <c r="B501" s="31">
        <v>1</v>
      </c>
    </row>
    <row r="502" spans="1:2" x14ac:dyDescent="0.3">
      <c r="A502" s="21" t="s">
        <v>642</v>
      </c>
      <c r="B502" s="31">
        <v>1</v>
      </c>
    </row>
    <row r="503" spans="1:2" x14ac:dyDescent="0.3">
      <c r="A503" s="21" t="s">
        <v>552</v>
      </c>
      <c r="B503" s="31">
        <v>1</v>
      </c>
    </row>
    <row r="504" spans="1:2" x14ac:dyDescent="0.3">
      <c r="A504" s="21" t="s">
        <v>609</v>
      </c>
      <c r="B504" s="31">
        <v>1</v>
      </c>
    </row>
    <row r="505" spans="1:2" x14ac:dyDescent="0.3">
      <c r="A505" s="21" t="s">
        <v>629</v>
      </c>
      <c r="B505" s="31">
        <v>1</v>
      </c>
    </row>
    <row r="506" spans="1:2" x14ac:dyDescent="0.3">
      <c r="A506" s="21" t="s">
        <v>140</v>
      </c>
      <c r="B506" s="31">
        <v>1</v>
      </c>
    </row>
    <row r="507" spans="1:2" x14ac:dyDescent="0.3">
      <c r="A507" s="21" t="s">
        <v>425</v>
      </c>
      <c r="B507" s="31">
        <v>1</v>
      </c>
    </row>
    <row r="508" spans="1:2" x14ac:dyDescent="0.3">
      <c r="A508" s="21" t="s">
        <v>129</v>
      </c>
      <c r="B508" s="31">
        <v>1</v>
      </c>
    </row>
    <row r="509" spans="1:2" x14ac:dyDescent="0.3">
      <c r="A509" s="21" t="s">
        <v>488</v>
      </c>
      <c r="B509" s="31">
        <v>1</v>
      </c>
    </row>
    <row r="510" spans="1:2" x14ac:dyDescent="0.3">
      <c r="A510" s="21" t="s">
        <v>620</v>
      </c>
      <c r="B510" s="31">
        <v>1</v>
      </c>
    </row>
    <row r="511" spans="1:2" x14ac:dyDescent="0.3">
      <c r="A511" s="21" t="s">
        <v>417</v>
      </c>
      <c r="B511" s="31">
        <v>1</v>
      </c>
    </row>
    <row r="512" spans="1:2" x14ac:dyDescent="0.3">
      <c r="A512" s="21" t="s">
        <v>142</v>
      </c>
      <c r="B512" s="31">
        <v>1</v>
      </c>
    </row>
    <row r="513" spans="1:2" x14ac:dyDescent="0.3">
      <c r="A513" s="21" t="s">
        <v>470</v>
      </c>
      <c r="B513" s="31">
        <v>1</v>
      </c>
    </row>
    <row r="514" spans="1:2" x14ac:dyDescent="0.3">
      <c r="A514" s="21" t="s">
        <v>519</v>
      </c>
      <c r="B514" s="31">
        <v>1</v>
      </c>
    </row>
    <row r="515" spans="1:2" x14ac:dyDescent="0.3">
      <c r="A515" s="21" t="s">
        <v>386</v>
      </c>
      <c r="B515" s="31">
        <v>1</v>
      </c>
    </row>
    <row r="516" spans="1:2" x14ac:dyDescent="0.3">
      <c r="A516" s="21" t="s">
        <v>501</v>
      </c>
      <c r="B516" s="31">
        <v>1</v>
      </c>
    </row>
    <row r="517" spans="1:2" x14ac:dyDescent="0.3">
      <c r="A517" s="21" t="s">
        <v>114</v>
      </c>
      <c r="B517" s="31">
        <v>1</v>
      </c>
    </row>
    <row r="518" spans="1:2" x14ac:dyDescent="0.3">
      <c r="A518" s="21" t="s">
        <v>298</v>
      </c>
      <c r="B518" s="31">
        <v>1</v>
      </c>
    </row>
    <row r="519" spans="1:2" x14ac:dyDescent="0.3">
      <c r="A519" s="21" t="s">
        <v>536</v>
      </c>
      <c r="B519" s="31">
        <v>1</v>
      </c>
    </row>
    <row r="520" spans="1:2" x14ac:dyDescent="0.3">
      <c r="A520" s="21" t="s">
        <v>616</v>
      </c>
      <c r="B520" s="31">
        <v>1</v>
      </c>
    </row>
    <row r="521" spans="1:2" x14ac:dyDescent="0.3">
      <c r="A521" s="21" t="s">
        <v>181</v>
      </c>
      <c r="B521" s="31">
        <v>1</v>
      </c>
    </row>
    <row r="522" spans="1:2" x14ac:dyDescent="0.3">
      <c r="A522" s="21" t="s">
        <v>549</v>
      </c>
      <c r="B522" s="31">
        <v>1</v>
      </c>
    </row>
    <row r="523" spans="1:2" x14ac:dyDescent="0.3">
      <c r="A523" s="21" t="s">
        <v>627</v>
      </c>
      <c r="B523" s="31">
        <v>1</v>
      </c>
    </row>
    <row r="524" spans="1:2" x14ac:dyDescent="0.3">
      <c r="A524" s="21" t="s">
        <v>186</v>
      </c>
      <c r="B524" s="31">
        <v>1</v>
      </c>
    </row>
    <row r="525" spans="1:2" x14ac:dyDescent="0.3">
      <c r="A525" s="21" t="s">
        <v>428</v>
      </c>
      <c r="B525" s="31">
        <v>1</v>
      </c>
    </row>
    <row r="526" spans="1:2" x14ac:dyDescent="0.3">
      <c r="A526" s="21" t="s">
        <v>655</v>
      </c>
      <c r="B526" s="31">
        <v>1</v>
      </c>
    </row>
    <row r="527" spans="1:2" x14ac:dyDescent="0.3">
      <c r="A527" s="21" t="s">
        <v>195</v>
      </c>
      <c r="B527" s="31">
        <v>1</v>
      </c>
    </row>
    <row r="528" spans="1:2" x14ac:dyDescent="0.3">
      <c r="A528" s="21" t="s">
        <v>494</v>
      </c>
      <c r="B528" s="31">
        <v>1</v>
      </c>
    </row>
    <row r="529" spans="1:2" x14ac:dyDescent="0.3">
      <c r="A529" s="21" t="s">
        <v>580</v>
      </c>
      <c r="B529" s="31">
        <v>1</v>
      </c>
    </row>
    <row r="530" spans="1:2" x14ac:dyDescent="0.3">
      <c r="A530" s="21" t="s">
        <v>193</v>
      </c>
      <c r="B530" s="31">
        <v>1</v>
      </c>
    </row>
    <row r="531" spans="1:2" x14ac:dyDescent="0.3">
      <c r="A531" s="21" t="s">
        <v>198</v>
      </c>
      <c r="B531" s="31">
        <v>1</v>
      </c>
    </row>
    <row r="532" spans="1:2" x14ac:dyDescent="0.3">
      <c r="A532" s="21" t="s">
        <v>256</v>
      </c>
      <c r="B532" s="31">
        <v>1</v>
      </c>
    </row>
    <row r="533" spans="1:2" x14ac:dyDescent="0.3">
      <c r="A533" s="21" t="s">
        <v>301</v>
      </c>
      <c r="B533" s="31">
        <v>1</v>
      </c>
    </row>
    <row r="534" spans="1:2" x14ac:dyDescent="0.3">
      <c r="A534" s="21" t="s">
        <v>511</v>
      </c>
      <c r="B534" s="31">
        <v>1</v>
      </c>
    </row>
    <row r="535" spans="1:2" x14ac:dyDescent="0.3">
      <c r="A535" s="21" t="s">
        <v>623</v>
      </c>
      <c r="B535" s="31">
        <v>1</v>
      </c>
    </row>
    <row r="536" spans="1:2" x14ac:dyDescent="0.3">
      <c r="A536" s="21" t="s">
        <v>133</v>
      </c>
      <c r="B536" s="31">
        <v>1</v>
      </c>
    </row>
    <row r="537" spans="1:2" x14ac:dyDescent="0.3">
      <c r="A537" s="21" t="s">
        <v>461</v>
      </c>
      <c r="B537" s="31">
        <v>1</v>
      </c>
    </row>
    <row r="538" spans="1:2" x14ac:dyDescent="0.3">
      <c r="A538" s="21" t="s">
        <v>138</v>
      </c>
      <c r="B538" s="31">
        <v>1</v>
      </c>
    </row>
    <row r="539" spans="1:2" x14ac:dyDescent="0.3">
      <c r="A539" s="21" t="s">
        <v>602</v>
      </c>
      <c r="B539" s="31">
        <v>1</v>
      </c>
    </row>
    <row r="540" spans="1:2" x14ac:dyDescent="0.3">
      <c r="A540" s="21" t="s">
        <v>209</v>
      </c>
      <c r="B540" s="31">
        <v>1</v>
      </c>
    </row>
    <row r="541" spans="1:2" x14ac:dyDescent="0.3">
      <c r="A541" s="21" t="s">
        <v>173</v>
      </c>
      <c r="B541" s="31">
        <v>1</v>
      </c>
    </row>
    <row r="542" spans="1:2" x14ac:dyDescent="0.3">
      <c r="A542" s="21" t="s">
        <v>433</v>
      </c>
      <c r="B542" s="31">
        <v>1</v>
      </c>
    </row>
    <row r="543" spans="1:2" x14ac:dyDescent="0.3">
      <c r="A543" s="21" t="s">
        <v>514</v>
      </c>
      <c r="B543" s="31">
        <v>1</v>
      </c>
    </row>
    <row r="544" spans="1:2" x14ac:dyDescent="0.3">
      <c r="A544" s="21" t="s">
        <v>268</v>
      </c>
      <c r="B544" s="31">
        <v>1</v>
      </c>
    </row>
    <row r="545" spans="1:2" x14ac:dyDescent="0.3">
      <c r="A545" s="21" t="s">
        <v>495</v>
      </c>
      <c r="B545" s="31">
        <v>1</v>
      </c>
    </row>
    <row r="546" spans="1:2" x14ac:dyDescent="0.3">
      <c r="A546" s="21" t="s">
        <v>535</v>
      </c>
      <c r="B546" s="31">
        <v>1</v>
      </c>
    </row>
    <row r="547" spans="1:2" x14ac:dyDescent="0.3">
      <c r="A547" s="21" t="s">
        <v>504</v>
      </c>
      <c r="B547" s="31">
        <v>1</v>
      </c>
    </row>
    <row r="548" spans="1:2" x14ac:dyDescent="0.3">
      <c r="A548" s="21" t="s">
        <v>638</v>
      </c>
      <c r="B548" s="31">
        <v>1</v>
      </c>
    </row>
    <row r="549" spans="1:2" x14ac:dyDescent="0.3">
      <c r="A549" s="21" t="s">
        <v>110</v>
      </c>
      <c r="B549" s="31">
        <v>1</v>
      </c>
    </row>
    <row r="550" spans="1:2" x14ac:dyDescent="0.3">
      <c r="A550" s="21" t="s">
        <v>414</v>
      </c>
      <c r="B550" s="31">
        <v>1</v>
      </c>
    </row>
    <row r="551" spans="1:2" x14ac:dyDescent="0.3">
      <c r="A551" s="21" t="s">
        <v>430</v>
      </c>
      <c r="B551" s="31">
        <v>1</v>
      </c>
    </row>
    <row r="552" spans="1:2" x14ac:dyDescent="0.3">
      <c r="A552" s="21" t="s">
        <v>583</v>
      </c>
      <c r="B552" s="31">
        <v>1</v>
      </c>
    </row>
    <row r="553" spans="1:2" x14ac:dyDescent="0.3">
      <c r="A553" s="21" t="s">
        <v>458</v>
      </c>
      <c r="B553" s="31">
        <v>1</v>
      </c>
    </row>
    <row r="554" spans="1:2" x14ac:dyDescent="0.3">
      <c r="A554" s="21" t="s">
        <v>489</v>
      </c>
      <c r="B554" s="31">
        <v>1</v>
      </c>
    </row>
    <row r="555" spans="1:2" x14ac:dyDescent="0.3">
      <c r="A555" s="21" t="s">
        <v>214</v>
      </c>
      <c r="B555" s="31">
        <v>1</v>
      </c>
    </row>
    <row r="556" spans="1:2" x14ac:dyDescent="0.3">
      <c r="A556" s="21" t="s">
        <v>487</v>
      </c>
      <c r="B556" s="31">
        <v>1</v>
      </c>
    </row>
    <row r="557" spans="1:2" x14ac:dyDescent="0.3">
      <c r="A557" s="21" t="s">
        <v>267</v>
      </c>
      <c r="B557" s="31">
        <v>1</v>
      </c>
    </row>
    <row r="558" spans="1:2" x14ac:dyDescent="0.3">
      <c r="A558" s="21" t="s">
        <v>618</v>
      </c>
      <c r="B558" s="31">
        <v>1</v>
      </c>
    </row>
    <row r="559" spans="1:2" x14ac:dyDescent="0.3">
      <c r="A559" s="21" t="s">
        <v>371</v>
      </c>
      <c r="B559" s="31">
        <v>1</v>
      </c>
    </row>
    <row r="560" spans="1:2" x14ac:dyDescent="0.3">
      <c r="A560" s="21" t="s">
        <v>313</v>
      </c>
      <c r="B560" s="31">
        <v>1</v>
      </c>
    </row>
    <row r="561" spans="1:2" x14ac:dyDescent="0.3">
      <c r="A561" s="21" t="s">
        <v>577</v>
      </c>
      <c r="B561" s="31">
        <v>1</v>
      </c>
    </row>
    <row r="562" spans="1:2" x14ac:dyDescent="0.3">
      <c r="A562" s="21" t="s">
        <v>271</v>
      </c>
      <c r="B562" s="31">
        <v>1</v>
      </c>
    </row>
    <row r="563" spans="1:2" x14ac:dyDescent="0.3">
      <c r="A563" s="21" t="s">
        <v>365</v>
      </c>
      <c r="B563" s="31">
        <v>1</v>
      </c>
    </row>
    <row r="564" spans="1:2" x14ac:dyDescent="0.3">
      <c r="A564" s="21" t="s">
        <v>559</v>
      </c>
      <c r="B564" s="31">
        <v>1</v>
      </c>
    </row>
    <row r="565" spans="1:2" x14ac:dyDescent="0.3">
      <c r="A565" s="21" t="s">
        <v>227</v>
      </c>
      <c r="B565" s="31">
        <v>1</v>
      </c>
    </row>
    <row r="566" spans="1:2" x14ac:dyDescent="0.3">
      <c r="A566" s="21" t="s">
        <v>249</v>
      </c>
      <c r="B566" s="31">
        <v>1</v>
      </c>
    </row>
    <row r="567" spans="1:2" x14ac:dyDescent="0.3">
      <c r="A567" s="21" t="s">
        <v>477</v>
      </c>
      <c r="B567" s="31">
        <v>1</v>
      </c>
    </row>
    <row r="568" spans="1:2" x14ac:dyDescent="0.3">
      <c r="A568" s="21" t="s">
        <v>481</v>
      </c>
      <c r="B568" s="31">
        <v>1</v>
      </c>
    </row>
    <row r="569" spans="1:2" x14ac:dyDescent="0.3">
      <c r="A569" s="21" t="s">
        <v>681</v>
      </c>
      <c r="B569" s="31">
        <v>767</v>
      </c>
    </row>
    <row r="577" spans="1:2" x14ac:dyDescent="0.3">
      <c r="A577" s="20" t="s">
        <v>680</v>
      </c>
      <c r="B577" t="s">
        <v>705</v>
      </c>
    </row>
    <row r="578" spans="1:2" x14ac:dyDescent="0.3">
      <c r="A578" s="28" t="s">
        <v>712</v>
      </c>
      <c r="B578" s="31">
        <v>203</v>
      </c>
    </row>
    <row r="579" spans="1:2" x14ac:dyDescent="0.3">
      <c r="A579" s="28" t="s">
        <v>714</v>
      </c>
      <c r="B579" s="31">
        <v>192</v>
      </c>
    </row>
    <row r="580" spans="1:2" x14ac:dyDescent="0.3">
      <c r="A580" s="28" t="s">
        <v>715</v>
      </c>
      <c r="B580" s="31">
        <v>190</v>
      </c>
    </row>
    <row r="581" spans="1:2" x14ac:dyDescent="0.3">
      <c r="A581" s="28" t="s">
        <v>713</v>
      </c>
      <c r="B581" s="31">
        <v>182</v>
      </c>
    </row>
    <row r="582" spans="1:2" x14ac:dyDescent="0.3">
      <c r="A582" s="21" t="s">
        <v>681</v>
      </c>
      <c r="B582" s="31">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cocina_def</vt:lpstr>
      <vt:lpstr>sala_def</vt:lpstr>
      <vt:lpstr>Tablas_Dinamicas_Pedidas</vt:lpstr>
      <vt:lpstr>Reporte_Principal</vt:lpstr>
      <vt:lpstr>pruebas_sucio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Fernandez</dc:creator>
  <cp:lastModifiedBy>Jose Luis Fernandez</cp:lastModifiedBy>
  <dcterms:created xsi:type="dcterms:W3CDTF">2024-07-17T16:47:14Z</dcterms:created>
  <dcterms:modified xsi:type="dcterms:W3CDTF">2024-09-02T15:14:58Z</dcterms:modified>
</cp:coreProperties>
</file>