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383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18" i="1"/>
  <c r="C18"/>
  <c r="B18"/>
  <c r="C20"/>
  <c r="B20"/>
  <c r="D21"/>
  <c r="D22"/>
  <c r="C22"/>
  <c r="B22"/>
  <c r="B19"/>
  <c r="D19"/>
  <c r="C19"/>
  <c r="D20"/>
  <c r="C21"/>
  <c r="B21"/>
  <c r="D23" l="1"/>
  <c r="B23"/>
  <c r="C23"/>
  <c r="E23" l="1"/>
  <c r="C24" s="1"/>
</calcChain>
</file>

<file path=xl/sharedStrings.xml><?xml version="1.0" encoding="utf-8"?>
<sst xmlns="http://schemas.openxmlformats.org/spreadsheetml/2006/main" count="17" uniqueCount="17">
  <si>
    <t>CENAD “San Gregorio”</t>
  </si>
  <si>
    <t>PLMM / Medio Ambiente</t>
  </si>
  <si>
    <t>PREDICCIÓN DEL ÍNDICE DE PELIGRO DE INCENDIOS (IPI)</t>
  </si>
  <si>
    <t xml:space="preserve">Notas: </t>
  </si>
  <si>
    <t>El objeto es permitir que los CG/PLMs de Unidades usuarias puedan programar sus ejercicios de tiro.</t>
  </si>
  <si>
    <t>Esta tabla no tiene valor legal alguno para pedir responsabilidades sobre la cancelación o autorización de ejercicios.</t>
  </si>
  <si>
    <t>Uso:</t>
  </si>
  <si>
    <t>Puede obtenerse una predicción de datos meteorológicos para el centro del CENAD SG bastante aproximada en</t>
  </si>
  <si>
    <t>Temperatura (ºC)</t>
  </si>
  <si>
    <t>Humedad (%)</t>
  </si>
  <si>
    <t>Viento (km/h)</t>
  </si>
  <si>
    <t xml:space="preserve">Predicción de IPI: </t>
  </si>
  <si>
    <t>Introduzca en las casillas la previsión de datos meteorológicos para el momento en que quiera realizar un ejercicio de tiro.</t>
  </si>
  <si>
    <t>http://www.meteoblue.com/es_ES/tiempo/pronostico/semana/balsete-de-puiblanco_es_38539</t>
  </si>
  <si>
    <t>El algoritmo de confección del IPI es complejo y se basa en datos meteorológicos reales y el cálculo de la humedad básica del combustible ligero muerto..</t>
  </si>
  <si>
    <t>Este archivo sólo es una herramienta de planeamiento.</t>
  </si>
  <si>
    <t>La presente tabla permite hacer una estimación previa basada en predicciones meteorológicas.</t>
  </si>
</sst>
</file>

<file path=xl/styles.xml><?xml version="1.0" encoding="utf-8"?>
<styleSheet xmlns="http://schemas.openxmlformats.org/spreadsheetml/2006/main">
  <fonts count="11">
    <font>
      <sz val="10"/>
      <name val="Arial"/>
      <family val="2"/>
    </font>
    <font>
      <sz val="10"/>
      <name val="Mangal"/>
      <family val="2"/>
    </font>
    <font>
      <sz val="10"/>
      <color indexed="16"/>
      <name val="Mangal"/>
      <family val="2"/>
    </font>
    <font>
      <sz val="10"/>
      <color indexed="13"/>
      <name val="Mang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6"/>
      <color theme="0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60"/>
      </patternFill>
    </fill>
    <fill>
      <patternFill patternType="solid">
        <fgColor indexed="43"/>
        <bgColor indexed="26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5" borderId="3" xfId="0" applyFill="1" applyBorder="1" applyAlignment="1" applyProtection="1">
      <alignment horizontal="center"/>
      <protection locked="0"/>
    </xf>
    <xf numFmtId="0" fontId="7" fillId="0" borderId="0" xfId="0" applyFont="1"/>
    <xf numFmtId="0" fontId="8" fillId="0" borderId="0" xfId="0" applyFont="1"/>
    <xf numFmtId="2" fontId="7" fillId="0" borderId="0" xfId="0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2" fontId="0" fillId="0" borderId="4" xfId="0" applyNumberFormat="1" applyBorder="1" applyAlignment="1">
      <alignment horizontal="center"/>
    </xf>
    <xf numFmtId="0" fontId="10" fillId="0" borderId="0" xfId="10" applyFont="1" applyAlignment="1" applyProtection="1"/>
  </cellXfs>
  <cellStyles count="11">
    <cellStyle name="Hipervínculo" xfId="10" builtinId="8"/>
    <cellStyle name="Normal" xfId="0" builtinId="0"/>
    <cellStyle name="Sin nombre1" xfId="1"/>
    <cellStyle name="Sin nombre2" xfId="2"/>
    <cellStyle name="Sin nombre3" xfId="3"/>
    <cellStyle name="Sin nombre4" xfId="4"/>
    <cellStyle name="Sin nombre5" xfId="5"/>
    <cellStyle name="Sin nombre6" xfId="6"/>
    <cellStyle name="Sin nombre7" xfId="7"/>
    <cellStyle name="Sin nombre8" xfId="8"/>
    <cellStyle name="Sin nombre9" xfId="9"/>
  </cellStyles>
  <dxfs count="3"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eoblue.com/es_ES/tiempo/pronostico/semana/balsete-de-puiblanco_es_385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topLeftCell="A13" workbookViewId="0">
      <selection activeCell="D18" sqref="D18"/>
    </sheetView>
  </sheetViews>
  <sheetFormatPr baseColWidth="10" defaultColWidth="11.5703125" defaultRowHeight="12.75"/>
  <cols>
    <col min="2" max="4" width="15.28515625" customWidth="1"/>
  </cols>
  <sheetData>
    <row r="1" spans="1:6" ht="15">
      <c r="A1" s="1" t="s">
        <v>0</v>
      </c>
      <c r="B1" s="1"/>
      <c r="C1" s="1"/>
      <c r="D1" s="1"/>
      <c r="E1" s="1" t="s">
        <v>1</v>
      </c>
      <c r="F1" s="1"/>
    </row>
    <row r="3" spans="1:6" ht="15.75">
      <c r="B3" s="2" t="s">
        <v>2</v>
      </c>
    </row>
    <row r="5" spans="1:6">
      <c r="A5" t="s">
        <v>3</v>
      </c>
      <c r="B5" t="s">
        <v>14</v>
      </c>
    </row>
    <row r="6" spans="1:6" ht="15.75">
      <c r="B6" s="2" t="s">
        <v>16</v>
      </c>
    </row>
    <row r="7" spans="1:6" ht="15.75">
      <c r="B7" s="2" t="s">
        <v>15</v>
      </c>
    </row>
    <row r="8" spans="1:6">
      <c r="B8" t="s">
        <v>4</v>
      </c>
    </row>
    <row r="9" spans="1:6">
      <c r="B9" t="s">
        <v>5</v>
      </c>
    </row>
    <row r="11" spans="1:6">
      <c r="A11" t="s">
        <v>6</v>
      </c>
      <c r="B11" t="s">
        <v>12</v>
      </c>
    </row>
    <row r="12" spans="1:6">
      <c r="B12" t="s">
        <v>7</v>
      </c>
    </row>
    <row r="13" spans="1:6">
      <c r="B13" s="13" t="s">
        <v>13</v>
      </c>
    </row>
    <row r="16" spans="1:6">
      <c r="B16" s="6" t="s">
        <v>8</v>
      </c>
      <c r="C16" s="6" t="s">
        <v>9</v>
      </c>
      <c r="D16" s="6" t="s">
        <v>10</v>
      </c>
    </row>
    <row r="17" spans="1:5">
      <c r="B17" s="7">
        <v>18</v>
      </c>
      <c r="C17" s="7">
        <v>30</v>
      </c>
      <c r="D17" s="7">
        <v>18</v>
      </c>
    </row>
    <row r="18" spans="1:5">
      <c r="A18" s="8">
        <v>4</v>
      </c>
      <c r="B18" s="4">
        <f>IF(B17&gt;30,4.5,0)</f>
        <v>0</v>
      </c>
      <c r="C18" s="4">
        <f>IF(C17&lt;25.1,4.5,0)</f>
        <v>0</v>
      </c>
      <c r="D18" s="4">
        <f>IF(D17&gt;39.9,4.5,0)</f>
        <v>0</v>
      </c>
      <c r="E18" s="9"/>
    </row>
    <row r="19" spans="1:5" ht="9.9499999999999993" customHeight="1">
      <c r="A19" s="3">
        <v>3</v>
      </c>
      <c r="B19" s="4">
        <f>IF(B17&gt;26.99,3,0)</f>
        <v>0</v>
      </c>
      <c r="C19" s="4">
        <f>IF(C17&lt;35,3,0)</f>
        <v>3</v>
      </c>
      <c r="D19" s="4">
        <f>IF(D17&gt;29.99,3,0)</f>
        <v>0</v>
      </c>
      <c r="E19" s="9"/>
    </row>
    <row r="20" spans="1:5" ht="9.9499999999999993" customHeight="1">
      <c r="A20" s="3">
        <v>2</v>
      </c>
      <c r="B20" s="4">
        <f>IF(B17&gt;20.99,2,0)</f>
        <v>0</v>
      </c>
      <c r="C20" s="4">
        <f>IF(C17&lt;45,2,0)</f>
        <v>2</v>
      </c>
      <c r="D20" s="4">
        <f>IF(D17&gt;20,2,0)</f>
        <v>0</v>
      </c>
      <c r="E20" s="9"/>
    </row>
    <row r="21" spans="1:5" ht="9.9499999999999993" customHeight="1">
      <c r="A21" s="3">
        <v>1</v>
      </c>
      <c r="B21" s="4">
        <f>IF(B17&gt;10,1,0)</f>
        <v>1</v>
      </c>
      <c r="C21" s="4">
        <f>IF(C17&lt;80,1,0)</f>
        <v>1</v>
      </c>
      <c r="D21" s="4">
        <f>IF(D17&gt;9.99,1,0)</f>
        <v>1</v>
      </c>
      <c r="E21" s="9"/>
    </row>
    <row r="22" spans="1:5" ht="9.9499999999999993" customHeight="1">
      <c r="A22" s="3">
        <v>0</v>
      </c>
      <c r="B22" s="4">
        <f>IF(B17&lt;10,0,0)</f>
        <v>0</v>
      </c>
      <c r="C22" s="4">
        <f>IF(C17&gt;80,0,0)</f>
        <v>0</v>
      </c>
      <c r="D22" s="4">
        <f>IF(D17&lt;10,0,0)</f>
        <v>0</v>
      </c>
      <c r="E22" s="9"/>
    </row>
    <row r="23" spans="1:5" ht="9.9499999999999993" customHeight="1" thickBot="1">
      <c r="A23" s="3"/>
      <c r="B23" s="4">
        <f>MAX(B18:B22)</f>
        <v>1</v>
      </c>
      <c r="C23" s="4">
        <f t="shared" ref="C23:D23" si="0">MAX(C18:C22)</f>
        <v>3</v>
      </c>
      <c r="D23" s="4">
        <f t="shared" si="0"/>
        <v>1</v>
      </c>
      <c r="E23" s="10">
        <f>AVERAGE(B23:D23)</f>
        <v>1.6666666666666667</v>
      </c>
    </row>
    <row r="24" spans="1:5" ht="13.5" thickBot="1">
      <c r="A24" s="5"/>
      <c r="B24" s="11" t="s">
        <v>11</v>
      </c>
      <c r="C24" s="12">
        <f>IF(E23&gt;3,3,E23)</f>
        <v>1.6666666666666667</v>
      </c>
    </row>
  </sheetData>
  <sheetProtection password="CC3D" sheet="1" objects="1" scenarios="1"/>
  <conditionalFormatting sqref="C24">
    <cfRule type="cellIs" dxfId="2" priority="1" operator="lessThan">
      <formula>1.51</formula>
    </cfRule>
    <cfRule type="cellIs" dxfId="1" priority="2" operator="between">
      <formula>1.51</formula>
      <formula>2.49</formula>
    </cfRule>
    <cfRule type="cellIs" dxfId="0" priority="3" operator="greaterThan">
      <formula>2.49</formula>
    </cfRule>
  </conditionalFormatting>
  <hyperlinks>
    <hyperlink ref="B13" r:id="rId1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pacoescri</cp:lastModifiedBy>
  <dcterms:created xsi:type="dcterms:W3CDTF">2013-06-13T06:46:24Z</dcterms:created>
  <dcterms:modified xsi:type="dcterms:W3CDTF">2013-07-02T07:49:23Z</dcterms:modified>
</cp:coreProperties>
</file>