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75" windowWidth="19530" windowHeight="4215" activeTab="4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24" i="6" l="1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<sst xmlns="http://schemas.openxmlformats.org/spreadsheetml/2006/main" count="3659" uniqueCount="378">
  <si>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</si>
  <si>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</si>
  <si>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</si>
  <si>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</si>
  <si>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</si>
  <si>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</si>
  <si>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</si>
  <si>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</si>
  <si>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</si>
  <si>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</si>
  <si>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</si>
  <si>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</si>
  <si>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</si>
  <si>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</si>
  <si>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</si>
  <si>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</si>
  <si>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</si>
  <si>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</si>
  <si>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</si>
  <si>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</si>
  <si>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</si>
  <si>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</si>
  <si>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</si>
  <si>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</si>
  <si>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</si>
  <si>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</si>
  <si>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</si>
  <si>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</si>
  <si>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</si>
  <si>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</si>
  <si>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</si>
  <si>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</si>
  <si>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</si>
  <si>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</si>
  <si>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</si>
  <si>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</si>
  <si>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</si>
  <si>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</si>
  <si>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</si>
  <si>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</si>
  <si>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</si>
  <si>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</si>
  <si>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</si>
  <si>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</si>
  <si>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</si>
  <si>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</si>
  <si>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</si>
  <si>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</si>
  <si>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</si>
  <si>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</si>
  <si>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</si>
  <si>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</si>
  <si>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</si>
  <si>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</si>
  <si>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</si>
  <si>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</si>
  <si>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</si>
  <si>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</si>
  <si>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</si>
  <si>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</si>
  <si>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</si>
  <si>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</si>
  <si>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</si>
  <si>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</si>
  <si>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</si>
  <si>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</si>
  <si>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</si>
  <si>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</si>
  <si>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</si>
  <si>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</si>
  <si>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</si>
  <si>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</si>
  <si>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</si>
  <si>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</si>
  <si>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</si>
  <si>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</si>
  <si>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</si>
  <si>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</si>
  <si>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</si>
  <si>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</si>
  <si>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</si>
  <si>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</si>
  <si>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</si>
  <si>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</si>
  <si>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</si>
  <si>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</si>
  <si>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</si>
  <si>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</si>
  <si>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</si>
  <si>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</si>
  <si>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</si>
  <si>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</si>
  <si>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</si>
  <si>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</si>
  <si>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</si>
  <si>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</si>
  <si>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</si>
  <si>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</si>
  <si>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</si>
  <si>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</si>
  <si>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</si>
  <si>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</si>
  <si>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</si>
  <si>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</si>
  <si>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</si>
  <si>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</si>
  <si>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</si>
  <si>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</si>
  <si>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</si>
  <si>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</si>
  <si>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</si>
  <si>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</si>
  <si>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</si>
  <si>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</si>
  <si>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</si>
  <si>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</si>
  <si>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</si>
  <si>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</si>
  <si>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</si>
  <si>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</si>
  <si>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</si>
  <si>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</si>
  <si>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</si>
  <si>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</si>
  <si>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</si>
  <si>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</si>
  <si>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</si>
  <si>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</si>
  <si>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</si>
  <si>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</si>
  <si>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</si>
  <si>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</si>
  <si>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</si>
  <si>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</si>
  <si>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</si>
  <si>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</si>
  <si>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</si>
  <si>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</si>
  <si>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</si>
  <si>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</si>
  <si>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</si>
  <si>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</si>
  <si>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</si>
  <si>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</si>
  <si>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</si>
  <si>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</si>
  <si>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</si>
  <si>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</si>
  <si>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</si>
  <si>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</si>
  <si>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</si>
  <si>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</si>
  <si>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</si>
  <si>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</si>
  <si>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</si>
  <si>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</si>
  <si>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</si>
  <si>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</si>
  <si>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</si>
  <si>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</si>
  <si>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</si>
  <si>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</si>
  <si>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</si>
  <si>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</si>
  <si>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</si>
  <si>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</si>
  <si>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</si>
  <si>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</si>
  <si>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</si>
  <si>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</si>
  <si>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</si>
  <si>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</si>
  <si>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</si>
  <si>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</si>
  <si>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</si>
  <si>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</si>
  <si>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</si>
  <si>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</si>
  <si>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</si>
  <si>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</si>
  <si>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</si>
  <si>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</si>
  <si>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</si>
  <si>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</si>
  <si>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</si>
  <si>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</si>
  <si>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</si>
  <si>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</si>
  <si>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</si>
  <si>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</si>
  <si>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</si>
  <si>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</si>
  <si>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</si>
  <si>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</si>
  <si>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</si>
  <si>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</si>
  <si>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</si>
  <si>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</si>
  <si>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</si>
  <si>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</si>
  <si>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</si>
  <si>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</si>
  <si>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</si>
  <si>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</si>
  <si>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</si>
  <si>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</si>
  <si>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</si>
  <si>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</si>
  <si>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</si>
  <si>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</si>
  <si>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</si>
  <si>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</si>
  <si>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</si>
  <si>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</si>
  <si>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</si>
  <si>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</si>
  <si>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</si>
  <si>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</si>
  <si>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</si>
  <si>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</si>
  <si>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</si>
  <si>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</si>
  <si>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</si>
  <si>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</si>
  <si>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</si>
  <si>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</si>
  <si>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</si>
  <si>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</si>
  <si>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</si>
  <si>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</si>
  <si>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</si>
  <si>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</si>
  <si>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</si>
  <si>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</si>
  <si>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</si>
  <si>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</si>
  <si>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</si>
  <si>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</si>
  <si>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</si>
  <si>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</si>
  <si>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</si>
  <si>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</si>
  <si>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</si>
  <si>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</si>
  <si>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</si>
  <si>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</si>
  <si>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</si>
  <si>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</si>
  <si>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</si>
  <si>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</si>
  <si>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</si>
  <si>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</si>
  <si>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</si>
  <si>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</si>
  <si>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</si>
  <si>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</si>
  <si>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</si>
  <si>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</si>
  <si>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</si>
  <si>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</si>
  <si>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</si>
  <si>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</si>
  <si>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</si>
  <si>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</si>
  <si>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</si>
  <si>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</si>
  <si>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</si>
  <si>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</si>
  <si>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</si>
  <si>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</si>
  <si>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</si>
  <si>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</si>
  <si>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</si>
  <si>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</si>
  <si>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</si>
  <si>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</si>
  <si>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</si>
  <si>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</si>
  <si>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</si>
  <si>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</si>
  <si>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</si>
  <si>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</si>
  <si>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</si>
  <si>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</si>
  <si>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</si>
  <si>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</si>
  <si>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</si>
  <si>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</si>
  <si>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</si>
  <si>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</si>
  <si>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</si>
  <si>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</si>
  <si>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</si>
  <si>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</si>
  <si>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</si>
  <si>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</si>
  <si>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</si>
  <si>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</si>
  <si>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</si>
  <si>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</si>
  <si>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</si>
  <si>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</si>
  <si>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</si>
  <si>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</si>
  <si>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</si>
  <si>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</si>
  <si>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</si>
  <si>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</si>
  <si>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</si>
  <si>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</si>
  <si>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</si>
  <si>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</si>
  <si>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</si>
  <si>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</si>
  <si>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</si>
  <si>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</si>
  <si>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</si>
  <si>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</si>
  <si>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</si>
  <si>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</si>
  <si>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</si>
  <si>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</si>
  <si>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</si>
  <si>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</si>
  <si>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</si>
  <si>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</si>
  <si>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</si>
  <si>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</si>
  <si>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Año</t>
  </si>
  <si>
    <t>ALA070208RG7</t>
  </si>
  <si>
    <t>http://173.236.250.90:8069</t>
  </si>
  <si>
    <t>Linea</t>
  </si>
  <si>
    <t>Clave</t>
  </si>
  <si>
    <t>ENERO 2016</t>
  </si>
  <si>
    <t>VATM791213H60</t>
  </si>
  <si>
    <t>VOM8203188X0</t>
  </si>
  <si>
    <t>AUVM890816VA8</t>
  </si>
  <si>
    <t>XXXXXXXXXXXX</t>
  </si>
  <si>
    <t>EL CHAPULIN COLORADO</t>
  </si>
  <si>
    <t>admin</t>
  </si>
  <si>
    <t>ARITEX</t>
  </si>
  <si>
    <t>anima_test</t>
  </si>
  <si>
    <t>Moneda</t>
  </si>
  <si>
    <t>MXN</t>
  </si>
  <si>
    <t>Divisa</t>
  </si>
  <si>
    <t>Director</t>
  </si>
  <si>
    <t>Line producer</t>
  </si>
  <si>
    <t>Production coordinator</t>
  </si>
  <si>
    <t xml:space="preserve">2D Backgrounds </t>
  </si>
  <si>
    <t>Lighting and composition supervisor</t>
  </si>
  <si>
    <t>EUR</t>
  </si>
  <si>
    <t>Art director</t>
  </si>
  <si>
    <t>Consultants (Creative / Educational)</t>
  </si>
  <si>
    <t>Character design</t>
  </si>
  <si>
    <t>Props design</t>
  </si>
  <si>
    <t>Storyboard supervisor</t>
  </si>
  <si>
    <t>Characters model packs</t>
  </si>
  <si>
    <t>Props model packs</t>
  </si>
  <si>
    <t>Technical supervisor</t>
  </si>
  <si>
    <t>Layout supervisor</t>
  </si>
  <si>
    <t>Layout artists</t>
  </si>
  <si>
    <t>Animation Director</t>
  </si>
  <si>
    <t>CG Animation supervisor</t>
  </si>
  <si>
    <t>Matte painting</t>
  </si>
  <si>
    <t>Sets textures</t>
  </si>
  <si>
    <t>Lighting</t>
  </si>
  <si>
    <t>Office rent</t>
  </si>
  <si>
    <t>Travels</t>
  </si>
  <si>
    <t>Transportation</t>
  </si>
  <si>
    <t>Travel Expenses</t>
  </si>
  <si>
    <t>Voice actors</t>
  </si>
  <si>
    <t>Recording studio / Enginner</t>
  </si>
  <si>
    <t>Voice director</t>
  </si>
  <si>
    <t>Insurance</t>
  </si>
  <si>
    <t xml:space="preserve">CG Animation </t>
  </si>
  <si>
    <t>Music licensing</t>
  </si>
  <si>
    <t>USD</t>
  </si>
  <si>
    <t>ISLA CALACA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</si>
</sst>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_-\$* #,##0.00_-;&quot;-$&quot;* #,##0.00_-;_-\$* \-??_-;_-@_-"/>
    <numFmt numFmtId="173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9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2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2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2" fontId="33" fillId="16" borderId="10" xfId="0" applyNumberFormat="1" applyFont="1" applyFill="1" applyBorder="1" applyAlignment="1">
      <alignment horizontal="center" vertical="center"/>
    </xf>
    <xf numFmtId="172" fontId="0" fillId="29" borderId="10" xfId="0" applyNumberFormat="1" applyFill="1" applyBorder="1" applyAlignment="1" applyProtection="1">
      <alignment horizontal="center" vertical="center"/>
    </xf>
    <xf numFmtId="172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2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3" fontId="47" fillId="16" borderId="0" xfId="0" applyNumberFormat="1" applyFont="1" applyFill="1" applyBorder="1" applyAlignment="1">
      <alignment horizontal="center" vertical="center"/>
    </xf>
    <xf numFmtId="173" fontId="49" fillId="16" borderId="0" xfId="0" applyNumberFormat="1" applyFont="1" applyFill="1" applyBorder="1" applyAlignment="1">
      <alignment vertical="center"/>
    </xf>
    <xf numFmtId="172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49" fontId="0" fillId="0" borderId="0" xfId="0" applyNumberFormat="1" applyFont="1"/>
    <xf numFmtId="8" fontId="56" fillId="34" borderId="16" xfId="0" applyNumberFormat="1" applyFont="1" applyFill="1" applyBorder="1" applyAlignment="1">
      <alignment vertical="center"/>
    </xf>
    <xf numFmtId="8" fontId="56" fillId="34" borderId="16" xfId="0" applyNumberFormat="1" applyFont="1" applyFill="1" applyBorder="1" applyAlignment="1">
      <alignment horizontal="center" vertical="center"/>
    </xf>
    <xf numFmtId="0" fontId="34" fillId="16" borderId="0" xfId="0" applyFont="1" applyFill="1" applyBorder="1" applyAlignment="1">
      <alignment horizontal="center" vertical="center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8" fontId="0" fillId="0" borderId="0" xfId="0" applyNumberFormat="1"/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3.236.250.90:8069/" TargetMode="External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15.75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15.75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15.7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15.75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workbookViewId="0">
      <selection activeCell="B2" sqref="B2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330</v>
      </c>
      <c r="C1" s="151" t="s">
        <v>330</v>
      </c>
      <c r="D1" s="151"/>
      <c r="G1" s="151"/>
    </row>
    <row r="2" spans="1:7" x14ac:dyDescent="0.25">
      <c r="A2" t="s">
        <v>1</v>
      </c>
      <c r="B2" t="s">
        <v>341</v>
      </c>
    </row>
    <row r="3" spans="1:7" x14ac:dyDescent="0.25">
      <c r="A3" t="s">
        <v>2</v>
      </c>
      <c r="B3" s="151" t="s">
        <v>339</v>
      </c>
    </row>
    <row r="4" spans="1:7" x14ac:dyDescent="0.25">
      <c r="A4" t="s">
        <v>254</v>
      </c>
      <c r="B4" t="s">
        <v>339</v>
      </c>
    </row>
    <row r="5" spans="1:7" x14ac:dyDescent="0.25">
      <c r="A5" t="s">
        <v>255</v>
      </c>
      <c r="B5">
        <v>2015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B3" sqref="B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18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31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42"/>
  <sheetViews>
    <sheetView tabSelected="1" workbookViewId="0"/>
  </sheetViews>
  <sheetFormatPr defaultRowHeight="15" x14ac:dyDescent="0.25"/>
  <cols>
    <col min="1" max="1" width="22.7109375" customWidth="1"/>
    <col min="2" max="3" width="20" customWidth="1"/>
  </cols>
  <sheetData>
    <row r="1" spans="1:39" x14ac:dyDescent="0.25">
      <c r="A1" t="s">
        <v>256</v>
      </c>
      <c r="B1" t="s">
        <v>377</v>
      </c>
    </row>
    <row r="2" spans="1:39" x14ac:dyDescent="0.25">
      <c r="A2" t="s">
        <v>257</v>
      </c>
      <c r="B2">
        <v>2014</v>
      </c>
    </row>
    <row r="3" spans="1:39" x14ac:dyDescent="0.25">
      <c r="A3" t="s">
        <v>342</v>
      </c>
      <c r="B3" t="s">
        <v>331</v>
      </c>
      <c r="C3" t="s">
        <v>332</v>
      </c>
      <c r="D3" t="s">
        <v>258</v>
      </c>
      <c r="E3" t="s">
        <v>259</v>
      </c>
      <c r="F3" t="s">
        <v>260</v>
      </c>
      <c r="G3" t="s">
        <v>261</v>
      </c>
      <c r="H3" t="s">
        <v>262</v>
      </c>
      <c r="I3" t="s">
        <v>263</v>
      </c>
      <c r="J3" t="s">
        <v>264</v>
      </c>
      <c r="K3" t="s">
        <v>265</v>
      </c>
      <c r="L3" t="s">
        <v>266</v>
      </c>
      <c r="M3" t="s">
        <v>267</v>
      </c>
      <c r="N3" t="s">
        <v>268</v>
      </c>
      <c r="O3" t="s">
        <v>269</v>
      </c>
      <c r="P3" t="s">
        <v>258</v>
      </c>
      <c r="Q3" t="s">
        <v>259</v>
      </c>
      <c r="R3" t="s">
        <v>260</v>
      </c>
      <c r="S3" t="s">
        <v>261</v>
      </c>
      <c r="T3" t="s">
        <v>262</v>
      </c>
      <c r="U3" t="s">
        <v>263</v>
      </c>
      <c r="V3" t="s">
        <v>264</v>
      </c>
      <c r="W3" t="s">
        <v>265</v>
      </c>
      <c r="X3" t="s">
        <v>266</v>
      </c>
      <c r="Y3" t="s">
        <v>267</v>
      </c>
      <c r="Z3" t="s">
        <v>268</v>
      </c>
      <c r="AA3" t="s">
        <v>269</v>
      </c>
      <c r="AB3" t="s">
        <v>258</v>
      </c>
      <c r="AC3" t="s">
        <v>259</v>
      </c>
      <c r="AD3" t="s">
        <v>260</v>
      </c>
      <c r="AE3" t="s">
        <v>261</v>
      </c>
      <c r="AF3" t="s">
        <v>262</v>
      </c>
      <c r="AG3" t="s">
        <v>263</v>
      </c>
      <c r="AH3" t="s">
        <v>264</v>
      </c>
      <c r="AI3" t="s">
        <v>265</v>
      </c>
      <c r="AJ3" t="s">
        <v>266</v>
      </c>
      <c r="AK3" t="s">
        <v>267</v>
      </c>
      <c r="AL3" t="s">
        <v>268</v>
      </c>
      <c r="AM3" t="s">
        <v>269</v>
      </c>
    </row>
    <row r="4" spans="1:39" x14ac:dyDescent="0.25">
      <c r="A4" t="s">
        <v>350</v>
      </c>
      <c r="B4" t="s">
        <v>154</v>
      </c>
      <c r="C4">
        <v>502</v>
      </c>
      <c r="Q4" s="268">
        <v>295</v>
      </c>
      <c r="S4" s="268">
        <v>5000</v>
      </c>
      <c r="U4" s="268">
        <v>7500</v>
      </c>
      <c r="V4" s="268">
        <v>5000</v>
      </c>
    </row>
    <row r="5" spans="1:39" x14ac:dyDescent="0.25">
      <c r="A5" t="s">
        <v>343</v>
      </c>
      <c r="B5" t="s">
        <v>345</v>
      </c>
      <c r="C5">
        <v>101</v>
      </c>
      <c r="K5" s="268">
        <v>30000</v>
      </c>
      <c r="L5" s="268">
        <v>30000</v>
      </c>
      <c r="M5" s="268">
        <v>30000</v>
      </c>
      <c r="N5" s="268">
        <v>30000</v>
      </c>
      <c r="O5" s="268">
        <v>30000</v>
      </c>
      <c r="P5" s="268">
        <v>40000</v>
      </c>
      <c r="Q5" s="268">
        <v>40000</v>
      </c>
      <c r="R5" s="268">
        <v>40000</v>
      </c>
      <c r="S5" s="268">
        <v>40000</v>
      </c>
      <c r="T5" s="268">
        <v>40000</v>
      </c>
      <c r="U5" s="268">
        <v>40000</v>
      </c>
      <c r="V5" s="268">
        <v>40000</v>
      </c>
      <c r="W5" s="268">
        <v>40000</v>
      </c>
      <c r="X5" s="268">
        <v>40000</v>
      </c>
      <c r="Y5" s="268">
        <v>40000</v>
      </c>
      <c r="Z5" s="268">
        <v>40000</v>
      </c>
      <c r="AA5" s="268">
        <v>40000</v>
      </c>
      <c r="AB5" s="268">
        <v>40000</v>
      </c>
      <c r="AC5" s="268">
        <v>40000</v>
      </c>
      <c r="AD5" s="268">
        <v>40000</v>
      </c>
      <c r="AE5" s="268">
        <v>40000</v>
      </c>
    </row>
    <row r="6" spans="1:39" x14ac:dyDescent="0.25">
      <c r="A6" t="s">
        <v>343</v>
      </c>
      <c r="B6" t="s">
        <v>351</v>
      </c>
      <c r="C6">
        <v>103</v>
      </c>
      <c r="L6" s="268">
        <v>45916.62</v>
      </c>
      <c r="M6" s="268">
        <v>45916.62</v>
      </c>
      <c r="N6" s="268">
        <v>45916.62</v>
      </c>
      <c r="O6" s="268">
        <v>45916.62</v>
      </c>
      <c r="P6" s="268">
        <v>45916.62</v>
      </c>
      <c r="Q6" s="268">
        <v>45917.62</v>
      </c>
      <c r="R6" s="268">
        <v>45918.62</v>
      </c>
      <c r="S6" s="268">
        <v>45919.62</v>
      </c>
      <c r="T6" s="268">
        <v>65920.62</v>
      </c>
      <c r="U6" s="268">
        <v>45921.62</v>
      </c>
      <c r="V6" s="268">
        <v>45922.62</v>
      </c>
      <c r="W6" s="268">
        <v>45923.62</v>
      </c>
      <c r="X6" s="268">
        <v>45924.62</v>
      </c>
      <c r="Y6" s="268">
        <v>45925.62</v>
      </c>
      <c r="Z6" s="268">
        <v>45926.62</v>
      </c>
      <c r="AA6" s="268">
        <v>45927.62</v>
      </c>
      <c r="AB6" s="268">
        <v>45916.62</v>
      </c>
      <c r="AC6" s="268">
        <v>45917.62</v>
      </c>
      <c r="AD6" s="268">
        <v>45918.62</v>
      </c>
      <c r="AE6" s="268">
        <v>45919.62</v>
      </c>
    </row>
    <row r="7" spans="1:39" x14ac:dyDescent="0.25">
      <c r="A7" t="s">
        <v>343</v>
      </c>
      <c r="B7">
        <v>0</v>
      </c>
      <c r="C7">
        <v>161</v>
      </c>
      <c r="Q7" s="268">
        <v>33000</v>
      </c>
      <c r="T7" s="268">
        <v>11500</v>
      </c>
    </row>
    <row r="8" spans="1:39" x14ac:dyDescent="0.25">
      <c r="A8" t="s">
        <v>343</v>
      </c>
      <c r="B8" t="s">
        <v>352</v>
      </c>
      <c r="C8">
        <v>202</v>
      </c>
      <c r="O8" s="268">
        <v>20000</v>
      </c>
      <c r="P8" s="268">
        <v>20000</v>
      </c>
      <c r="Q8" s="268">
        <v>25000</v>
      </c>
      <c r="T8" s="268">
        <v>56000</v>
      </c>
      <c r="V8" s="268">
        <v>40000</v>
      </c>
      <c r="X8" s="268">
        <v>15000</v>
      </c>
    </row>
    <row r="9" spans="1:39" x14ac:dyDescent="0.25">
      <c r="A9" t="s">
        <v>343</v>
      </c>
      <c r="B9" t="s">
        <v>353</v>
      </c>
      <c r="C9">
        <v>301</v>
      </c>
      <c r="K9" s="268">
        <v>4900</v>
      </c>
      <c r="L9" s="268">
        <v>10000</v>
      </c>
      <c r="M9" s="268">
        <v>10000</v>
      </c>
      <c r="N9" s="268">
        <v>10000</v>
      </c>
      <c r="O9" s="268">
        <v>10000</v>
      </c>
      <c r="P9" s="268">
        <v>18000</v>
      </c>
      <c r="Q9" s="268">
        <v>18000</v>
      </c>
      <c r="R9" s="268">
        <v>18000</v>
      </c>
      <c r="S9" s="268">
        <v>18000</v>
      </c>
      <c r="T9" s="268">
        <v>18000</v>
      </c>
      <c r="U9" s="268">
        <v>18000</v>
      </c>
      <c r="V9" s="268">
        <v>18000</v>
      </c>
      <c r="W9" s="268">
        <v>18000</v>
      </c>
      <c r="X9" s="268">
        <v>18000</v>
      </c>
      <c r="Y9" s="268">
        <v>18000</v>
      </c>
      <c r="Z9" s="268">
        <v>18000</v>
      </c>
    </row>
    <row r="10" spans="1:39" x14ac:dyDescent="0.25">
      <c r="A10" t="s">
        <v>343</v>
      </c>
      <c r="B10" t="s">
        <v>354</v>
      </c>
      <c r="C10">
        <v>303</v>
      </c>
      <c r="R10" s="268">
        <v>7000</v>
      </c>
    </row>
    <row r="11" spans="1:39" x14ac:dyDescent="0.25">
      <c r="A11" t="s">
        <v>343</v>
      </c>
      <c r="B11" t="s">
        <v>355</v>
      </c>
      <c r="C11">
        <v>501</v>
      </c>
      <c r="Q11" s="268">
        <v>19500</v>
      </c>
      <c r="R11" s="268">
        <v>19500</v>
      </c>
      <c r="S11" s="268">
        <v>19500</v>
      </c>
      <c r="T11" s="268">
        <v>19500</v>
      </c>
      <c r="U11" s="268">
        <v>19500</v>
      </c>
      <c r="V11" s="268">
        <v>19500</v>
      </c>
      <c r="W11" s="268">
        <v>19500</v>
      </c>
      <c r="X11" s="268">
        <v>19500</v>
      </c>
      <c r="Y11" s="268">
        <v>23000</v>
      </c>
      <c r="Z11" s="268">
        <v>23000</v>
      </c>
      <c r="AA11" s="268">
        <v>23000</v>
      </c>
      <c r="AB11" s="268">
        <v>23000</v>
      </c>
    </row>
    <row r="12" spans="1:39" x14ac:dyDescent="0.25">
      <c r="A12" t="s">
        <v>343</v>
      </c>
      <c r="B12" t="s">
        <v>154</v>
      </c>
      <c r="C12">
        <v>502</v>
      </c>
      <c r="L12" s="268">
        <v>15000</v>
      </c>
      <c r="M12" s="268">
        <v>15000</v>
      </c>
      <c r="N12" s="268">
        <v>15000</v>
      </c>
      <c r="O12" s="268">
        <v>15000</v>
      </c>
      <c r="P12" s="268">
        <v>15000</v>
      </c>
      <c r="Q12" s="268">
        <v>15000</v>
      </c>
      <c r="R12" s="268">
        <v>42000</v>
      </c>
      <c r="S12" s="268">
        <v>35250</v>
      </c>
      <c r="T12" s="268">
        <v>42000</v>
      </c>
      <c r="U12" s="268">
        <v>42000</v>
      </c>
      <c r="V12" s="268">
        <v>58000</v>
      </c>
      <c r="W12" s="268">
        <v>58000</v>
      </c>
      <c r="X12" s="268">
        <v>58000</v>
      </c>
      <c r="Y12" s="268">
        <v>6000</v>
      </c>
      <c r="Z12" s="268">
        <v>16000</v>
      </c>
      <c r="AA12" s="268">
        <v>16000</v>
      </c>
    </row>
    <row r="13" spans="1:39" x14ac:dyDescent="0.25">
      <c r="A13" t="s">
        <v>343</v>
      </c>
      <c r="B13" t="s">
        <v>156</v>
      </c>
      <c r="C13">
        <v>601</v>
      </c>
      <c r="S13" s="268">
        <v>17500</v>
      </c>
      <c r="T13" s="268">
        <v>15000</v>
      </c>
      <c r="U13" s="268">
        <v>15000</v>
      </c>
      <c r="V13" s="268">
        <v>15000</v>
      </c>
      <c r="W13" s="268">
        <v>30000</v>
      </c>
      <c r="X13" s="268">
        <v>15000</v>
      </c>
      <c r="Y13" s="268">
        <v>16000</v>
      </c>
      <c r="Z13" s="268">
        <v>16000</v>
      </c>
      <c r="AA13" s="268">
        <v>16000</v>
      </c>
      <c r="AB13" s="268">
        <v>17500</v>
      </c>
      <c r="AC13" s="268">
        <v>17500</v>
      </c>
      <c r="AD13" s="268">
        <v>17500</v>
      </c>
      <c r="AE13" s="268">
        <v>17500</v>
      </c>
    </row>
    <row r="14" spans="1:39" x14ac:dyDescent="0.25">
      <c r="A14" t="s">
        <v>343</v>
      </c>
      <c r="B14" t="s">
        <v>356</v>
      </c>
      <c r="C14">
        <v>701</v>
      </c>
      <c r="P14" s="268">
        <v>22000</v>
      </c>
      <c r="Q14" s="268">
        <v>16000</v>
      </c>
      <c r="R14" s="268">
        <v>30600</v>
      </c>
      <c r="S14" s="268">
        <v>24800</v>
      </c>
      <c r="T14" s="268">
        <v>31200</v>
      </c>
      <c r="U14" s="268">
        <v>30000</v>
      </c>
    </row>
    <row r="15" spans="1:39" x14ac:dyDescent="0.25">
      <c r="A15" t="s">
        <v>343</v>
      </c>
      <c r="B15" t="s">
        <v>357</v>
      </c>
      <c r="C15">
        <v>702</v>
      </c>
      <c r="S15" s="268">
        <v>16760</v>
      </c>
      <c r="T15" s="268">
        <v>21330</v>
      </c>
      <c r="U15" s="268">
        <v>3500</v>
      </c>
      <c r="V15" s="268">
        <v>1600</v>
      </c>
    </row>
    <row r="16" spans="1:39" x14ac:dyDescent="0.25">
      <c r="A16" t="s">
        <v>343</v>
      </c>
      <c r="B16" t="s">
        <v>358</v>
      </c>
      <c r="C16">
        <v>901</v>
      </c>
      <c r="O16" s="268">
        <v>8000</v>
      </c>
      <c r="P16" s="268">
        <v>12500</v>
      </c>
      <c r="Q16" s="268">
        <v>15000</v>
      </c>
      <c r="S16" s="268">
        <v>15000</v>
      </c>
      <c r="U16" s="268">
        <v>12500</v>
      </c>
      <c r="V16" s="268">
        <v>12500</v>
      </c>
      <c r="W16" s="268">
        <v>12500</v>
      </c>
      <c r="X16" s="268">
        <v>12500</v>
      </c>
      <c r="Y16" s="268">
        <v>12500</v>
      </c>
      <c r="Z16" s="268">
        <v>12500</v>
      </c>
      <c r="AA16" s="268">
        <v>25000</v>
      </c>
      <c r="AB16" s="268">
        <v>25000</v>
      </c>
      <c r="AC16" s="268">
        <v>25000</v>
      </c>
      <c r="AD16" s="268">
        <v>25000</v>
      </c>
      <c r="AE16" s="268">
        <v>25000</v>
      </c>
    </row>
    <row r="17" spans="1:31" x14ac:dyDescent="0.25">
      <c r="A17" t="s">
        <v>343</v>
      </c>
      <c r="B17" t="s">
        <v>346</v>
      </c>
      <c r="C17">
        <v>1101</v>
      </c>
      <c r="L17" s="268">
        <v>24000</v>
      </c>
      <c r="M17" s="268">
        <v>24000</v>
      </c>
      <c r="N17" s="268">
        <v>24000</v>
      </c>
      <c r="O17" s="268">
        <v>24000</v>
      </c>
      <c r="P17" s="268">
        <v>24000</v>
      </c>
      <c r="Q17" s="268">
        <v>24000</v>
      </c>
      <c r="R17" s="268">
        <v>24000</v>
      </c>
      <c r="S17" s="268">
        <v>24000</v>
      </c>
      <c r="T17" s="268">
        <v>24000</v>
      </c>
      <c r="U17" s="268">
        <v>24000</v>
      </c>
      <c r="V17" s="268">
        <v>24000</v>
      </c>
      <c r="W17" s="268">
        <v>24000</v>
      </c>
      <c r="X17" s="268">
        <v>24000</v>
      </c>
      <c r="Y17" s="268">
        <v>26500</v>
      </c>
      <c r="Z17" s="268">
        <v>26500</v>
      </c>
      <c r="AA17" s="268">
        <v>26500</v>
      </c>
      <c r="AB17" s="268">
        <v>26500</v>
      </c>
      <c r="AC17" s="268">
        <v>26500</v>
      </c>
      <c r="AD17" s="268">
        <v>26500</v>
      </c>
      <c r="AE17" s="268">
        <v>26500</v>
      </c>
    </row>
    <row r="18" spans="1:31" x14ac:dyDescent="0.25">
      <c r="A18" t="s">
        <v>343</v>
      </c>
      <c r="B18" t="s">
        <v>347</v>
      </c>
      <c r="C18">
        <v>1102</v>
      </c>
      <c r="L18" s="268">
        <v>12000</v>
      </c>
      <c r="M18" s="268">
        <v>12000</v>
      </c>
      <c r="N18" s="268">
        <v>12000</v>
      </c>
      <c r="O18" s="268">
        <v>21000</v>
      </c>
      <c r="P18" s="268">
        <v>12000</v>
      </c>
      <c r="Q18" s="268">
        <v>32000</v>
      </c>
      <c r="R18" s="268">
        <v>30000</v>
      </c>
      <c r="S18" s="268">
        <v>30000</v>
      </c>
      <c r="T18" s="268">
        <v>30000</v>
      </c>
      <c r="U18" s="268">
        <v>30000</v>
      </c>
      <c r="V18" s="268">
        <v>30000</v>
      </c>
      <c r="W18" s="268">
        <v>30000</v>
      </c>
      <c r="X18" s="268">
        <v>30000</v>
      </c>
      <c r="Y18" s="268">
        <v>30000</v>
      </c>
      <c r="Z18" s="268">
        <v>30000</v>
      </c>
      <c r="AA18" s="268">
        <v>30000</v>
      </c>
      <c r="AB18" s="268">
        <v>30000</v>
      </c>
      <c r="AC18" s="268">
        <v>30000</v>
      </c>
      <c r="AD18" s="268">
        <v>30000</v>
      </c>
      <c r="AE18" s="268">
        <v>30000</v>
      </c>
    </row>
    <row r="19" spans="1:31" x14ac:dyDescent="0.25">
      <c r="A19" t="s">
        <v>343</v>
      </c>
      <c r="B19" t="s">
        <v>359</v>
      </c>
      <c r="C19">
        <v>1301</v>
      </c>
      <c r="T19" s="268">
        <v>11000</v>
      </c>
      <c r="U19" s="268">
        <v>22000</v>
      </c>
      <c r="V19" s="268">
        <v>22000</v>
      </c>
      <c r="W19" s="268">
        <v>22000</v>
      </c>
      <c r="X19" s="268">
        <v>22000</v>
      </c>
      <c r="Y19" s="268">
        <v>22000</v>
      </c>
      <c r="Z19" s="268">
        <v>22000</v>
      </c>
      <c r="AA19" s="268">
        <v>22000</v>
      </c>
    </row>
    <row r="20" spans="1:31" x14ac:dyDescent="0.25">
      <c r="A20" t="s">
        <v>343</v>
      </c>
      <c r="B20" t="s">
        <v>360</v>
      </c>
      <c r="C20">
        <v>1302</v>
      </c>
      <c r="P20" s="268">
        <v>26000</v>
      </c>
      <c r="Q20" s="268">
        <v>26000</v>
      </c>
      <c r="R20" s="268">
        <v>39000</v>
      </c>
      <c r="S20" s="268">
        <v>39000</v>
      </c>
      <c r="T20" s="268">
        <v>39000</v>
      </c>
      <c r="U20" s="268">
        <v>55000</v>
      </c>
      <c r="V20" s="268">
        <v>55000</v>
      </c>
      <c r="W20" s="268">
        <v>55000</v>
      </c>
      <c r="X20" s="268">
        <v>55000</v>
      </c>
      <c r="Y20" s="268">
        <v>62000</v>
      </c>
      <c r="Z20" s="268">
        <v>62000</v>
      </c>
      <c r="AA20" s="268">
        <v>62000</v>
      </c>
      <c r="AB20" s="268">
        <v>7000</v>
      </c>
    </row>
    <row r="21" spans="1:31" x14ac:dyDescent="0.25">
      <c r="A21" t="s">
        <v>343</v>
      </c>
      <c r="B21" t="s">
        <v>361</v>
      </c>
      <c r="C21">
        <v>1401</v>
      </c>
      <c r="S21" s="268">
        <v>42750</v>
      </c>
      <c r="T21" s="268">
        <v>28500</v>
      </c>
      <c r="U21" s="268">
        <v>28500</v>
      </c>
      <c r="V21" s="268">
        <v>28500</v>
      </c>
      <c r="W21" s="268">
        <v>28500</v>
      </c>
      <c r="X21" s="268">
        <v>28500</v>
      </c>
      <c r="Y21" s="268">
        <v>28500</v>
      </c>
      <c r="Z21" s="268">
        <v>28500</v>
      </c>
      <c r="AA21" s="268">
        <v>28500</v>
      </c>
      <c r="AB21" s="268">
        <v>28500</v>
      </c>
      <c r="AC21" s="268">
        <v>28500</v>
      </c>
      <c r="AD21" s="268">
        <v>40000</v>
      </c>
    </row>
    <row r="22" spans="1:31" x14ac:dyDescent="0.25">
      <c r="A22" t="s">
        <v>343</v>
      </c>
      <c r="B22" t="s">
        <v>362</v>
      </c>
      <c r="C22">
        <v>1402</v>
      </c>
      <c r="T22" s="268">
        <v>25000</v>
      </c>
      <c r="U22" s="268">
        <v>45000</v>
      </c>
      <c r="V22" s="268">
        <v>45000</v>
      </c>
      <c r="W22" s="268">
        <v>45000</v>
      </c>
      <c r="X22" s="268">
        <v>45000</v>
      </c>
      <c r="Y22" s="268">
        <v>45000</v>
      </c>
      <c r="Z22" s="268">
        <v>45000</v>
      </c>
      <c r="AA22" s="268">
        <v>45000</v>
      </c>
      <c r="AB22" s="268">
        <v>45000</v>
      </c>
      <c r="AC22" s="268">
        <v>45000</v>
      </c>
    </row>
    <row r="23" spans="1:31" x14ac:dyDescent="0.25">
      <c r="A23" t="s">
        <v>343</v>
      </c>
      <c r="B23" t="s">
        <v>348</v>
      </c>
      <c r="C23">
        <v>1602</v>
      </c>
      <c r="L23" s="268">
        <v>16000</v>
      </c>
      <c r="M23" s="268">
        <v>16000</v>
      </c>
      <c r="N23" s="268">
        <v>16000</v>
      </c>
      <c r="O23" s="268">
        <v>16000</v>
      </c>
      <c r="P23" s="268">
        <v>52000</v>
      </c>
      <c r="Q23" s="268">
        <v>52000</v>
      </c>
      <c r="R23" s="268">
        <v>52000</v>
      </c>
      <c r="S23" s="268">
        <v>52000</v>
      </c>
      <c r="T23" s="268">
        <v>52000</v>
      </c>
      <c r="U23" s="268">
        <v>34000</v>
      </c>
      <c r="V23" s="268">
        <v>18000</v>
      </c>
    </row>
    <row r="24" spans="1:31" x14ac:dyDescent="0.25">
      <c r="A24" t="s">
        <v>343</v>
      </c>
      <c r="B24" t="s">
        <v>363</v>
      </c>
      <c r="C24">
        <v>1604</v>
      </c>
      <c r="X24" s="268">
        <v>1400</v>
      </c>
      <c r="Y24" s="268">
        <v>16000</v>
      </c>
      <c r="Z24" s="268">
        <v>31000</v>
      </c>
      <c r="AA24" s="268">
        <v>29600</v>
      </c>
      <c r="AB24" s="268">
        <v>15000</v>
      </c>
    </row>
    <row r="25" spans="1:31" x14ac:dyDescent="0.25">
      <c r="A25" t="s">
        <v>343</v>
      </c>
      <c r="B25" t="s">
        <v>364</v>
      </c>
      <c r="C25">
        <v>1702</v>
      </c>
      <c r="W25" s="268">
        <v>77000</v>
      </c>
      <c r="X25" s="268">
        <v>77000</v>
      </c>
      <c r="Y25" s="268">
        <v>18000</v>
      </c>
      <c r="Z25" s="268">
        <v>18000</v>
      </c>
      <c r="AA25" s="268">
        <v>18000</v>
      </c>
    </row>
    <row r="26" spans="1:31" x14ac:dyDescent="0.25">
      <c r="A26" t="s">
        <v>343</v>
      </c>
      <c r="B26" t="s">
        <v>349</v>
      </c>
      <c r="C26">
        <v>2301</v>
      </c>
      <c r="Y26" s="268">
        <v>25000</v>
      </c>
      <c r="Z26" s="268">
        <v>25000</v>
      </c>
      <c r="AA26" s="268">
        <v>25000</v>
      </c>
      <c r="AB26" s="268">
        <v>25000</v>
      </c>
      <c r="AC26" s="268">
        <v>25000</v>
      </c>
      <c r="AD26" s="268">
        <v>25000</v>
      </c>
      <c r="AE26" s="268">
        <v>25000</v>
      </c>
    </row>
    <row r="27" spans="1:31" x14ac:dyDescent="0.25">
      <c r="A27" t="s">
        <v>343</v>
      </c>
      <c r="B27" t="s">
        <v>365</v>
      </c>
      <c r="C27">
        <v>2303</v>
      </c>
      <c r="AA27" s="268">
        <v>36000</v>
      </c>
      <c r="AB27" s="268">
        <v>36000</v>
      </c>
      <c r="AC27" s="268">
        <v>36000</v>
      </c>
      <c r="AD27" s="268">
        <v>36000</v>
      </c>
    </row>
    <row r="28" spans="1:31" x14ac:dyDescent="0.25">
      <c r="A28" t="s">
        <v>343</v>
      </c>
      <c r="B28" t="s">
        <v>366</v>
      </c>
      <c r="C28">
        <v>3201</v>
      </c>
      <c r="R28" s="268">
        <v>25000</v>
      </c>
      <c r="V28" s="268">
        <v>25000</v>
      </c>
      <c r="W28" s="268">
        <v>25000</v>
      </c>
      <c r="X28" s="268">
        <v>25000</v>
      </c>
      <c r="Y28" s="268">
        <v>25000</v>
      </c>
      <c r="Z28" s="268">
        <v>25000</v>
      </c>
      <c r="AA28" s="268">
        <v>25000</v>
      </c>
    </row>
    <row r="29" spans="1:31" x14ac:dyDescent="0.25">
      <c r="A29" t="s">
        <v>343</v>
      </c>
      <c r="B29" t="s">
        <v>367</v>
      </c>
      <c r="C29">
        <v>3301</v>
      </c>
      <c r="U29" s="268">
        <v>9889</v>
      </c>
    </row>
    <row r="30" spans="1:31" x14ac:dyDescent="0.25">
      <c r="A30" t="s">
        <v>343</v>
      </c>
      <c r="B30" t="s">
        <v>368</v>
      </c>
      <c r="C30">
        <v>3302</v>
      </c>
      <c r="R30" s="268">
        <v>60910</v>
      </c>
      <c r="U30" s="268">
        <v>11962.76</v>
      </c>
    </row>
    <row r="31" spans="1:31" x14ac:dyDescent="0.25">
      <c r="A31" t="s">
        <v>343</v>
      </c>
      <c r="B31" t="s">
        <v>369</v>
      </c>
      <c r="C31">
        <v>3303</v>
      </c>
      <c r="Q31" s="268">
        <v>7000</v>
      </c>
      <c r="S31" s="268">
        <v>7000</v>
      </c>
      <c r="V31" s="268">
        <v>14000</v>
      </c>
      <c r="W31" s="268">
        <v>14000</v>
      </c>
      <c r="X31" s="268">
        <v>14000</v>
      </c>
      <c r="Y31" s="268">
        <v>14000</v>
      </c>
      <c r="Z31" s="268">
        <v>14000</v>
      </c>
      <c r="AA31" s="268">
        <v>7000</v>
      </c>
    </row>
    <row r="32" spans="1:31" x14ac:dyDescent="0.25">
      <c r="A32" t="s">
        <v>376</v>
      </c>
      <c r="B32" t="s">
        <v>352</v>
      </c>
      <c r="C32">
        <v>202</v>
      </c>
      <c r="Q32" s="268">
        <v>6250</v>
      </c>
      <c r="W32" s="268">
        <v>2500</v>
      </c>
      <c r="X32" s="268">
        <v>11500</v>
      </c>
    </row>
    <row r="33" spans="1:32" x14ac:dyDescent="0.25">
      <c r="A33" t="s">
        <v>376</v>
      </c>
      <c r="B33" t="s">
        <v>147</v>
      </c>
      <c r="C33">
        <v>401</v>
      </c>
      <c r="P33" s="268">
        <v>8016</v>
      </c>
      <c r="T33" s="268">
        <v>4016</v>
      </c>
      <c r="W33" s="268">
        <v>4000</v>
      </c>
    </row>
    <row r="34" spans="1:32" x14ac:dyDescent="0.25">
      <c r="A34" t="s">
        <v>376</v>
      </c>
      <c r="B34" t="s">
        <v>370</v>
      </c>
      <c r="C34">
        <v>403</v>
      </c>
      <c r="U34" s="268">
        <v>24715</v>
      </c>
      <c r="W34" s="268">
        <v>37393.1</v>
      </c>
      <c r="AC34" s="268">
        <v>25000</v>
      </c>
    </row>
    <row r="35" spans="1:32" x14ac:dyDescent="0.25">
      <c r="A35" t="s">
        <v>376</v>
      </c>
      <c r="B35" t="s">
        <v>371</v>
      </c>
      <c r="C35">
        <v>404</v>
      </c>
      <c r="U35" s="268">
        <v>2543.5300000000002</v>
      </c>
      <c r="V35" s="268">
        <v>200</v>
      </c>
      <c r="W35" s="268">
        <v>7025.69</v>
      </c>
      <c r="AC35" s="268">
        <v>3500</v>
      </c>
    </row>
    <row r="36" spans="1:32" x14ac:dyDescent="0.25">
      <c r="A36" t="s">
        <v>376</v>
      </c>
      <c r="B36" t="s">
        <v>372</v>
      </c>
      <c r="C36">
        <v>405</v>
      </c>
      <c r="T36" s="268">
        <v>2616</v>
      </c>
      <c r="W36" s="268">
        <v>5216</v>
      </c>
      <c r="AC36" s="268">
        <v>3000</v>
      </c>
    </row>
    <row r="37" spans="1:32" x14ac:dyDescent="0.25">
      <c r="A37" t="s">
        <v>376</v>
      </c>
      <c r="B37" t="s">
        <v>373</v>
      </c>
      <c r="C37">
        <v>406</v>
      </c>
      <c r="U37" s="268">
        <v>2700</v>
      </c>
      <c r="AC37" s="268">
        <v>2700</v>
      </c>
    </row>
    <row r="38" spans="1:32" x14ac:dyDescent="0.25">
      <c r="A38" t="s">
        <v>376</v>
      </c>
      <c r="B38" t="s">
        <v>374</v>
      </c>
      <c r="C38">
        <v>1405</v>
      </c>
      <c r="P38" s="268">
        <v>64125</v>
      </c>
      <c r="U38" s="268">
        <v>64125</v>
      </c>
      <c r="Y38" s="268">
        <v>64125</v>
      </c>
      <c r="AA38" s="268">
        <v>64125</v>
      </c>
      <c r="AB38" s="268">
        <v>64125</v>
      </c>
      <c r="AD38" s="268">
        <v>64125</v>
      </c>
      <c r="AF38" s="268">
        <v>42750</v>
      </c>
    </row>
    <row r="39" spans="1:32" x14ac:dyDescent="0.25">
      <c r="A39" t="s">
        <v>376</v>
      </c>
      <c r="B39" t="s">
        <v>364</v>
      </c>
      <c r="C39">
        <v>1702</v>
      </c>
      <c r="Y39" s="268">
        <v>12500</v>
      </c>
      <c r="Z39" s="268">
        <v>12500</v>
      </c>
      <c r="AA39" s="268">
        <v>12500</v>
      </c>
      <c r="AB39" s="268">
        <v>12500</v>
      </c>
    </row>
    <row r="40" spans="1:32" x14ac:dyDescent="0.25">
      <c r="A40" t="s">
        <v>376</v>
      </c>
      <c r="B40" t="s">
        <v>375</v>
      </c>
      <c r="C40">
        <v>2504</v>
      </c>
      <c r="AA40" s="268">
        <v>10000</v>
      </c>
      <c r="AC40" s="268">
        <v>10000</v>
      </c>
      <c r="AE40" s="268">
        <v>10000</v>
      </c>
    </row>
    <row r="41" spans="1:32" x14ac:dyDescent="0.25">
      <c r="A41" t="s">
        <v>376</v>
      </c>
      <c r="B41" t="s">
        <v>368</v>
      </c>
      <c r="C41">
        <v>3302</v>
      </c>
      <c r="V41" s="268">
        <v>5092</v>
      </c>
    </row>
    <row r="42" spans="1:32" x14ac:dyDescent="0.25">
      <c r="A42" t="s">
        <v>376</v>
      </c>
      <c r="B42" t="s">
        <v>369</v>
      </c>
      <c r="C42">
        <v>3303</v>
      </c>
      <c r="R42" s="268">
        <v>1939</v>
      </c>
      <c r="U42" s="268">
        <v>819.9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7" workbookViewId="0">
      <selection activeCell="E11" sqref="E11"/>
    </sheetView>
  </sheetViews>
  <sheetFormatPr defaultRowHeight="15" x14ac:dyDescent="0.25"/>
  <cols>
    <col min="1" max="1" width="9.5703125" customWidth="1"/>
    <col min="2" max="2" width="26.42578125" customWidth="1"/>
    <col min="3" max="3" width="23.85546875" customWidth="1"/>
    <col min="5" max="5" width="10.42578125" bestFit="1" customWidth="1"/>
    <col min="12" max="12" width="13" customWidth="1"/>
    <col min="31" max="31" width="19.140625" customWidth="1"/>
    <col min="32" max="32" width="17" customWidth="1"/>
    <col min="33" max="33" width="15.85546875" customWidth="1"/>
    <col min="38" max="38" width="12.71093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8" t="s">
        <v>308</v>
      </c>
      <c r="D6" s="258"/>
      <c r="E6" s="258"/>
      <c r="AA6" s="259" t="s">
        <v>273</v>
      </c>
      <c r="AB6" s="259"/>
      <c r="AC6" s="260" t="s">
        <v>274</v>
      </c>
      <c r="AD6" s="260"/>
      <c r="AE6" s="260"/>
      <c r="AG6" s="263" t="s">
        <v>275</v>
      </c>
      <c r="AH6" s="263"/>
    </row>
    <row r="7" spans="1:45" ht="15.75" thickBot="1" x14ac:dyDescent="0.3">
      <c r="A7" s="152"/>
      <c r="B7" s="152"/>
      <c r="C7" s="258"/>
      <c r="D7" s="258"/>
      <c r="E7" s="258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8"/>
      <c r="D8" s="258"/>
      <c r="E8" s="258"/>
      <c r="H8" s="264" t="s">
        <v>276</v>
      </c>
      <c r="I8" s="264"/>
      <c r="J8" s="264"/>
      <c r="K8" s="159"/>
      <c r="N8" s="265"/>
      <c r="O8" s="265"/>
      <c r="P8" s="265"/>
      <c r="Q8" s="265"/>
      <c r="R8" s="265"/>
      <c r="AA8" s="266" t="s">
        <v>277</v>
      </c>
      <c r="AB8" s="266"/>
      <c r="AC8" s="266" t="s">
        <v>278</v>
      </c>
      <c r="AD8" s="266"/>
      <c r="AE8" s="266"/>
      <c r="AG8" s="267">
        <v>42231</v>
      </c>
      <c r="AH8" s="267"/>
    </row>
    <row r="9" spans="1:45" ht="15.75" thickBot="1" x14ac:dyDescent="0.3">
      <c r="A9" s="152"/>
      <c r="B9" s="152"/>
      <c r="C9" s="258"/>
      <c r="D9" s="258"/>
      <c r="E9" s="258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8"/>
      <c r="D10" s="258"/>
      <c r="E10" s="258"/>
      <c r="F10" s="162"/>
      <c r="G10" s="162"/>
      <c r="H10" s="261" t="s">
        <v>279</v>
      </c>
      <c r="I10" s="163"/>
      <c r="J10" s="262" t="s">
        <v>280</v>
      </c>
      <c r="K10" s="164"/>
      <c r="L10" s="261" t="s">
        <v>281</v>
      </c>
      <c r="M10" s="163"/>
      <c r="N10" s="262" t="s">
        <v>282</v>
      </c>
      <c r="O10" s="163"/>
      <c r="P10" s="256" t="s">
        <v>283</v>
      </c>
      <c r="Q10" s="165"/>
      <c r="R10" s="256" t="s">
        <v>284</v>
      </c>
      <c r="S10" s="162"/>
      <c r="T10" s="166" t="s">
        <v>309</v>
      </c>
      <c r="U10" s="167" t="s">
        <v>310</v>
      </c>
      <c r="V10" s="166" t="s">
        <v>311</v>
      </c>
      <c r="W10" s="168" t="s">
        <v>312</v>
      </c>
      <c r="X10" s="166" t="s">
        <v>313</v>
      </c>
      <c r="Y10" s="168" t="s">
        <v>314</v>
      </c>
      <c r="Z10" s="166" t="s">
        <v>315</v>
      </c>
      <c r="AA10" s="168" t="s">
        <v>316</v>
      </c>
      <c r="AB10" s="166" t="s">
        <v>317</v>
      </c>
      <c r="AC10" s="168" t="s">
        <v>318</v>
      </c>
      <c r="AD10" s="166" t="s">
        <v>319</v>
      </c>
      <c r="AE10" s="168" t="s">
        <v>320</v>
      </c>
      <c r="AF10" s="166" t="s">
        <v>321</v>
      </c>
      <c r="AG10" s="168" t="s">
        <v>322</v>
      </c>
      <c r="AH10" s="166" t="s">
        <v>323</v>
      </c>
      <c r="AI10" s="168" t="s">
        <v>324</v>
      </c>
      <c r="AJ10" s="168" t="s">
        <v>325</v>
      </c>
      <c r="AK10" s="166" t="s">
        <v>326</v>
      </c>
      <c r="AL10" s="168" t="s">
        <v>333</v>
      </c>
      <c r="AM10" s="168" t="s">
        <v>316</v>
      </c>
      <c r="AN10" s="166" t="s">
        <v>327</v>
      </c>
      <c r="AO10" s="169"/>
      <c r="AP10" s="170"/>
      <c r="AQ10" s="169"/>
      <c r="AR10" s="171"/>
      <c r="AS10" s="169"/>
    </row>
    <row r="11" spans="1:45" ht="23.25" thickBot="1" x14ac:dyDescent="0.3">
      <c r="A11" s="162"/>
      <c r="B11" s="162"/>
      <c r="C11" s="172" t="s">
        <v>256</v>
      </c>
      <c r="D11" s="173"/>
      <c r="E11" s="174" t="s">
        <v>338</v>
      </c>
      <c r="F11" t="s">
        <v>285</v>
      </c>
      <c r="G11" s="220" t="s">
        <v>328</v>
      </c>
      <c r="H11" s="261"/>
      <c r="I11" s="163"/>
      <c r="J11" s="262"/>
      <c r="K11" s="164"/>
      <c r="L11" s="261"/>
      <c r="M11" s="163"/>
      <c r="N11" s="262"/>
      <c r="O11" s="163"/>
      <c r="P11" s="256"/>
      <c r="Q11" s="165"/>
      <c r="R11" s="256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249" t="s">
        <v>333</v>
      </c>
      <c r="F12">
        <v>1</v>
      </c>
      <c r="G12">
        <v>2016</v>
      </c>
      <c r="H12" s="261"/>
      <c r="I12" s="163"/>
      <c r="J12" s="262"/>
      <c r="K12" s="164"/>
      <c r="L12" s="261"/>
      <c r="M12" s="163"/>
      <c r="N12" s="262"/>
      <c r="O12" s="163"/>
      <c r="P12" s="256"/>
      <c r="Q12" s="165"/>
      <c r="R12" s="256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5" t="s">
        <v>285</v>
      </c>
      <c r="D13" s="152"/>
      <c r="E13" s="152"/>
      <c r="F13" s="152"/>
      <c r="G13" s="152"/>
      <c r="H13" s="261"/>
      <c r="I13" s="163"/>
      <c r="J13" s="262"/>
      <c r="K13" s="164"/>
      <c r="L13" s="261"/>
      <c r="M13" s="163"/>
      <c r="N13" s="262"/>
      <c r="O13" s="163"/>
      <c r="P13" s="256"/>
      <c r="Q13" s="176"/>
      <c r="R13" s="256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7"/>
      <c r="AS13" s="153"/>
    </row>
    <row r="14" spans="1:45" ht="16.5" thickBot="1" x14ac:dyDescent="0.3">
      <c r="A14" s="252" t="s">
        <v>344</v>
      </c>
      <c r="B14" s="178" t="s">
        <v>270</v>
      </c>
      <c r="C14" s="179" t="s">
        <v>286</v>
      </c>
      <c r="D14" s="169"/>
      <c r="E14" s="180" t="s">
        <v>287</v>
      </c>
      <c r="F14" s="169"/>
      <c r="G14" s="169"/>
      <c r="H14" s="261"/>
      <c r="I14" s="163"/>
      <c r="J14" s="262"/>
      <c r="K14" s="164"/>
      <c r="L14" s="261"/>
      <c r="M14" s="163"/>
      <c r="N14" s="262"/>
      <c r="O14" s="163"/>
      <c r="P14" s="256"/>
      <c r="Q14" s="181"/>
      <c r="R14" s="256"/>
      <c r="S14" s="169"/>
      <c r="T14" s="182">
        <v>25</v>
      </c>
      <c r="U14" s="183">
        <v>25</v>
      </c>
      <c r="V14" s="182">
        <v>25</v>
      </c>
      <c r="W14" s="184">
        <v>24</v>
      </c>
      <c r="X14" s="182">
        <v>25</v>
      </c>
      <c r="Y14" s="184">
        <v>26</v>
      </c>
      <c r="Z14" s="182">
        <v>26</v>
      </c>
      <c r="AA14" s="184">
        <v>25</v>
      </c>
      <c r="AB14" s="182">
        <v>25</v>
      </c>
      <c r="AC14" s="184">
        <v>25</v>
      </c>
      <c r="AD14" s="182">
        <v>25</v>
      </c>
      <c r="AE14" s="184">
        <v>25</v>
      </c>
      <c r="AF14" s="182">
        <v>25</v>
      </c>
      <c r="AG14" s="184">
        <v>24</v>
      </c>
      <c r="AH14" s="185">
        <v>25</v>
      </c>
      <c r="AI14" s="184">
        <v>25</v>
      </c>
      <c r="AJ14" s="184">
        <v>25</v>
      </c>
      <c r="AK14" s="182">
        <v>25</v>
      </c>
      <c r="AL14" s="186">
        <v>25</v>
      </c>
      <c r="AM14" s="182">
        <v>25</v>
      </c>
      <c r="AN14" s="184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7"/>
      <c r="B15" s="187"/>
      <c r="C15" s="253" t="s">
        <v>288</v>
      </c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187"/>
      <c r="T15" s="188"/>
      <c r="U15" s="189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  <c r="AF15" s="188"/>
      <c r="AG15" s="188"/>
      <c r="AH15" s="190"/>
      <c r="AI15" s="190"/>
      <c r="AJ15" s="190"/>
      <c r="AK15" s="190"/>
      <c r="AL15" s="190"/>
      <c r="AM15" s="190"/>
      <c r="AN15" s="190"/>
    </row>
    <row r="16" spans="1:45" ht="51.75" x14ac:dyDescent="0.25">
      <c r="A16" s="187" t="s">
        <v>343</v>
      </c>
      <c r="B16" s="221" t="s">
        <v>329</v>
      </c>
      <c r="C16" s="222" t="s">
        <v>289</v>
      </c>
      <c r="D16" s="223"/>
      <c r="E16" s="222" t="s">
        <v>290</v>
      </c>
      <c r="F16" s="223"/>
      <c r="G16" s="223"/>
      <c r="H16" s="222" t="s">
        <v>291</v>
      </c>
      <c r="I16" s="223"/>
      <c r="J16" s="222" t="s">
        <v>291</v>
      </c>
      <c r="K16" s="223"/>
      <c r="L16" s="224">
        <v>104</v>
      </c>
      <c r="M16" s="225"/>
      <c r="N16" s="226" t="str">
        <f>IF(ISNA(VLOOKUP(#REF!,'[2]Referente Presupuestos-Viejo'!$B$4:$C$169,2,FALSE)),0,VLOOKUP(L16,'[2]Referente Presupuestos-Viejo'!$B$4:$C$169,2,FALSE))</f>
        <v>Supervisor de animación</v>
      </c>
      <c r="O16" s="227"/>
      <c r="P16" s="228">
        <v>2601</v>
      </c>
      <c r="Q16" s="229"/>
      <c r="R16" s="230" t="str">
        <f>IF(ISNA(VLOOKUP(#REF!,[2]General!D62,2,FALSE)),0,VLOOKUP(P16,[2]General!$B$3:$D$163,2,FALSE))</f>
        <v>Sound design</v>
      </c>
      <c r="S16" s="227"/>
      <c r="T16" s="231">
        <v>5400</v>
      </c>
      <c r="U16" s="232">
        <v>5400</v>
      </c>
      <c r="V16" s="233">
        <v>5400</v>
      </c>
      <c r="W16" s="233">
        <v>5400</v>
      </c>
      <c r="X16" s="233">
        <v>5400</v>
      </c>
      <c r="Y16" s="233">
        <v>5400</v>
      </c>
      <c r="Z16" s="233">
        <v>5400</v>
      </c>
      <c r="AA16" s="233">
        <v>5400</v>
      </c>
      <c r="AB16" s="233">
        <v>5400</v>
      </c>
      <c r="AC16" s="233">
        <v>5400</v>
      </c>
      <c r="AD16" s="233">
        <v>5400</v>
      </c>
      <c r="AE16" s="233">
        <v>5400</v>
      </c>
      <c r="AF16" s="233">
        <v>5400</v>
      </c>
      <c r="AG16" s="234">
        <v>5400</v>
      </c>
      <c r="AH16" s="231"/>
      <c r="AI16" s="233"/>
      <c r="AJ16" s="233"/>
      <c r="AK16" s="233"/>
      <c r="AL16" s="250">
        <v>21000</v>
      </c>
      <c r="AM16" s="233"/>
      <c r="AN16" s="233"/>
      <c r="AO16" s="225">
        <v>1</v>
      </c>
      <c r="AP16" s="235"/>
      <c r="AQ16" s="236"/>
      <c r="AR16" s="237">
        <f t="shared" ref="AR16:AR24" si="0">SUM(T16:AP16)</f>
        <v>96601</v>
      </c>
    </row>
    <row r="17" spans="1:44" ht="39" x14ac:dyDescent="0.25">
      <c r="A17" s="187" t="s">
        <v>343</v>
      </c>
      <c r="B17" s="221" t="s">
        <v>334</v>
      </c>
      <c r="C17" s="222" t="s">
        <v>292</v>
      </c>
      <c r="D17" s="223"/>
      <c r="E17" s="222" t="s">
        <v>293</v>
      </c>
      <c r="F17" s="227"/>
      <c r="G17" s="227"/>
      <c r="H17" s="222" t="s">
        <v>291</v>
      </c>
      <c r="I17" s="227"/>
      <c r="J17" s="222" t="s">
        <v>291</v>
      </c>
      <c r="K17" s="223"/>
      <c r="L17" s="224">
        <v>1101</v>
      </c>
      <c r="M17" s="235"/>
      <c r="N17" s="226" t="str">
        <f>IF(ISNA(VLOOKUP(#REF!,'[2]Referente Presupuestos-Viejo'!$B$4:$C$169,2,FALSE)),0,VLOOKUP(L17,'[2]Referente Presupuestos-Viejo'!$B$4:$C$169,2,FALSE))</f>
        <v>Productor de línea</v>
      </c>
      <c r="O17" s="227"/>
      <c r="P17" s="228">
        <v>2502</v>
      </c>
      <c r="Q17" s="229"/>
      <c r="R17" s="230" t="str">
        <f>IF(ISNA(VLOOKUP(#REF!,[2]General!$B$3:$D$163,2,FALSE)),0,VLOOKUP(P17,[2]General!$B$3:$D$163,2,FALSE))</f>
        <v>Original score</v>
      </c>
      <c r="S17" s="227"/>
      <c r="T17" s="231">
        <v>13500</v>
      </c>
      <c r="U17" s="232">
        <v>18000</v>
      </c>
      <c r="V17" s="233">
        <v>18000</v>
      </c>
      <c r="W17" s="233">
        <v>18000</v>
      </c>
      <c r="X17" s="233">
        <v>18000</v>
      </c>
      <c r="Y17" s="233">
        <v>18000</v>
      </c>
      <c r="Z17" s="233">
        <v>23000</v>
      </c>
      <c r="AA17" s="233">
        <v>23000</v>
      </c>
      <c r="AB17" s="233">
        <v>23000</v>
      </c>
      <c r="AC17" s="233">
        <v>23000</v>
      </c>
      <c r="AD17" s="233">
        <v>23000</v>
      </c>
      <c r="AE17" s="233">
        <v>23000</v>
      </c>
      <c r="AF17" s="233">
        <v>23000</v>
      </c>
      <c r="AG17" s="234">
        <v>23000</v>
      </c>
      <c r="AH17" s="231"/>
      <c r="AI17" s="233"/>
      <c r="AJ17" s="233"/>
      <c r="AK17" s="233"/>
      <c r="AL17" s="250">
        <v>37500</v>
      </c>
      <c r="AM17" s="233"/>
      <c r="AN17" s="233"/>
      <c r="AO17" s="225">
        <v>2</v>
      </c>
      <c r="AP17" s="235"/>
      <c r="AQ17" s="236"/>
      <c r="AR17" s="237">
        <f t="shared" si="0"/>
        <v>325002</v>
      </c>
    </row>
    <row r="18" spans="1:44" ht="39" customHeight="1" x14ac:dyDescent="0.25">
      <c r="A18" s="187" t="s">
        <v>343</v>
      </c>
      <c r="B18" s="221" t="s">
        <v>334</v>
      </c>
      <c r="C18" s="222" t="s">
        <v>294</v>
      </c>
      <c r="D18" s="223"/>
      <c r="E18" s="222" t="s">
        <v>295</v>
      </c>
      <c r="F18" s="227"/>
      <c r="G18" s="227"/>
      <c r="H18" s="238" t="s">
        <v>291</v>
      </c>
      <c r="I18" s="227"/>
      <c r="J18" s="222" t="s">
        <v>291</v>
      </c>
      <c r="K18" s="223"/>
      <c r="L18" s="239">
        <v>1408</v>
      </c>
      <c r="M18" s="235"/>
      <c r="N18" s="226" t="str">
        <f>IF(ISNA(VLOOKUP(#REF!,'[2]Referente Presupuestos-Viejo'!$B$4:$C$169,2,FALSE)),0,VLOOKUP(L18,'[2]Referente Presupuestos-Viejo'!$B$4:$C$169,2,FALSE))</f>
        <v>Animación 2D</v>
      </c>
      <c r="O18" s="227"/>
      <c r="P18" s="228">
        <v>2602</v>
      </c>
      <c r="Q18" s="229"/>
      <c r="R18" s="230" t="str">
        <f>IF(ISNA(VLOOKUP(#REF!,[2]General!$B$3:$D$163,2,FALSE)),0,VLOOKUP(P18,[2]General!$B$3:$D$163,2,FALSE))</f>
        <v>Mix 5.1</v>
      </c>
      <c r="S18" s="227"/>
      <c r="T18" s="240">
        <v>15000</v>
      </c>
      <c r="U18" s="232">
        <v>15000</v>
      </c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40"/>
      <c r="AI18" s="233"/>
      <c r="AJ18" s="233"/>
      <c r="AK18" s="233"/>
      <c r="AL18" s="250">
        <v>21000</v>
      </c>
      <c r="AM18" s="233"/>
      <c r="AN18" s="233"/>
      <c r="AO18" s="225"/>
      <c r="AP18" s="235"/>
      <c r="AQ18" s="236"/>
      <c r="AR18" s="237">
        <f t="shared" si="0"/>
        <v>51000</v>
      </c>
    </row>
    <row r="19" spans="1:44" ht="64.5" customHeight="1" x14ac:dyDescent="0.25">
      <c r="A19" s="187" t="s">
        <v>343</v>
      </c>
      <c r="B19" s="221" t="s">
        <v>335</v>
      </c>
      <c r="C19" s="222" t="s">
        <v>296</v>
      </c>
      <c r="D19" s="223"/>
      <c r="E19" s="222" t="s">
        <v>297</v>
      </c>
      <c r="F19" s="227"/>
      <c r="G19" s="227"/>
      <c r="H19" s="238" t="s">
        <v>291</v>
      </c>
      <c r="I19" s="227"/>
      <c r="J19" s="222" t="s">
        <v>291</v>
      </c>
      <c r="K19" s="223"/>
      <c r="L19" s="239">
        <v>901</v>
      </c>
      <c r="M19" s="235"/>
      <c r="N19" s="226" t="str">
        <f>IF(ISNA(VLOOKUP(#REF!,'[2]Referente Presupuestos-Viejo'!$B$4:$C$169,2,FALSE)),0,VLOOKUP(L19,'[2]Referente Presupuestos-Viejo'!$B$4:$C$169,2,FALSE))</f>
        <v xml:space="preserve">Supervisor técnico                </v>
      </c>
      <c r="O19" s="227"/>
      <c r="P19" s="228">
        <v>2404</v>
      </c>
      <c r="Q19" s="229"/>
      <c r="R19" s="230" t="str">
        <f>IF(ISNA(VLOOKUP(#REF!,[2]General!$B$3:$D$163,2,FALSE)),0,VLOOKUP(P19,[2]General!$B$3:$D$163,2,FALSE))</f>
        <v>Render</v>
      </c>
      <c r="S19" s="227"/>
      <c r="T19" s="240">
        <v>11250</v>
      </c>
      <c r="U19" s="232">
        <v>21500</v>
      </c>
      <c r="V19" s="233">
        <v>16500</v>
      </c>
      <c r="W19" s="233">
        <v>16500</v>
      </c>
      <c r="X19" s="233">
        <v>16500</v>
      </c>
      <c r="Y19" s="233">
        <v>16500</v>
      </c>
      <c r="Z19" s="233">
        <v>19000</v>
      </c>
      <c r="AA19" s="233">
        <v>19000</v>
      </c>
      <c r="AB19" s="233">
        <v>19000</v>
      </c>
      <c r="AC19" s="233">
        <v>19000</v>
      </c>
      <c r="AD19" s="233">
        <v>19000</v>
      </c>
      <c r="AE19" s="233">
        <v>19000</v>
      </c>
      <c r="AF19" s="233">
        <v>19000</v>
      </c>
      <c r="AG19" s="234">
        <v>19000</v>
      </c>
      <c r="AH19" s="240"/>
      <c r="AI19" s="233"/>
      <c r="AJ19" s="233"/>
      <c r="AK19" s="233"/>
      <c r="AL19" s="233"/>
      <c r="AM19" s="233"/>
      <c r="AN19" s="233"/>
      <c r="AO19" s="225">
        <v>3</v>
      </c>
      <c r="AP19" s="235"/>
      <c r="AQ19" s="236"/>
      <c r="AR19" s="237">
        <f t="shared" si="0"/>
        <v>250753</v>
      </c>
    </row>
    <row r="20" spans="1:44" ht="39" customHeight="1" x14ac:dyDescent="0.25">
      <c r="A20" s="187" t="s">
        <v>343</v>
      </c>
      <c r="B20" s="221" t="s">
        <v>335</v>
      </c>
      <c r="C20" s="222" t="s">
        <v>298</v>
      </c>
      <c r="D20" s="223"/>
      <c r="E20" s="222" t="s">
        <v>299</v>
      </c>
      <c r="F20" s="227"/>
      <c r="G20" s="227"/>
      <c r="H20" s="238" t="s">
        <v>291</v>
      </c>
      <c r="I20" s="227"/>
      <c r="J20" s="222" t="s">
        <v>291</v>
      </c>
      <c r="K20" s="223"/>
      <c r="L20" s="239">
        <v>1408</v>
      </c>
      <c r="M20" s="235"/>
      <c r="N20" s="226" t="str">
        <f>IF(ISNA(VLOOKUP(#REF!,'[2]Referente Presupuestos-Viejo'!$B$4:$C$169,2,FALSE)),0,VLOOKUP(L20,'[2]Referente Presupuestos-Viejo'!$B$4:$C$169,2,FALSE))</f>
        <v>Animación 2D</v>
      </c>
      <c r="O20" s="227"/>
      <c r="P20" s="228">
        <v>2404</v>
      </c>
      <c r="Q20" s="229"/>
      <c r="R20" s="230" t="str">
        <f>IF(ISNA(VLOOKUP(#REF!,[2]General!$B$3:$D$163,2,FALSE)),0,VLOOKUP(P20,[2]General!$B$3:$D$163,2,FALSE))</f>
        <v>Render</v>
      </c>
      <c r="S20" s="227"/>
      <c r="T20" s="241">
        <v>7500</v>
      </c>
      <c r="U20" s="232">
        <v>15000</v>
      </c>
      <c r="V20" s="242">
        <v>15000</v>
      </c>
      <c r="W20" s="242">
        <v>15000</v>
      </c>
      <c r="X20" s="242">
        <v>15000</v>
      </c>
      <c r="Y20" s="242">
        <v>15000</v>
      </c>
      <c r="Z20" s="242">
        <v>15000</v>
      </c>
      <c r="AA20" s="242"/>
      <c r="AB20" s="242"/>
      <c r="AC20" s="242"/>
      <c r="AD20" s="242"/>
      <c r="AE20" s="242"/>
      <c r="AF20" s="242"/>
      <c r="AG20" s="242"/>
      <c r="AH20" s="241"/>
      <c r="AI20" s="242"/>
      <c r="AJ20" s="242"/>
      <c r="AK20" s="242"/>
      <c r="AL20" s="251">
        <v>20000</v>
      </c>
      <c r="AM20" s="242"/>
      <c r="AN20" s="242"/>
      <c r="AO20" s="225"/>
      <c r="AP20" s="235"/>
      <c r="AQ20" s="236"/>
      <c r="AR20" s="237">
        <f t="shared" si="0"/>
        <v>117500</v>
      </c>
    </row>
    <row r="21" spans="1:44" ht="39" x14ac:dyDescent="0.25">
      <c r="A21" s="187" t="s">
        <v>343</v>
      </c>
      <c r="B21" s="221" t="s">
        <v>335</v>
      </c>
      <c r="C21" s="222" t="s">
        <v>300</v>
      </c>
      <c r="D21" s="223"/>
      <c r="E21" s="222" t="s">
        <v>301</v>
      </c>
      <c r="F21" s="227"/>
      <c r="G21" s="227"/>
      <c r="H21" s="238" t="s">
        <v>291</v>
      </c>
      <c r="I21" s="227"/>
      <c r="J21" s="222" t="s">
        <v>291</v>
      </c>
      <c r="K21" s="223"/>
      <c r="L21" s="239">
        <v>1408</v>
      </c>
      <c r="M21" s="235"/>
      <c r="N21" s="226" t="str">
        <f>IF(ISNA(VLOOKUP(#REF!,'[2]Referente Presupuestos-Viejo'!$B$4:$C$169,2,FALSE)),0,VLOOKUP(L21,'[2]Referente Presupuestos-Viejo'!$B$4:$C$169,2,FALSE))</f>
        <v>Animación 2D</v>
      </c>
      <c r="O21" s="227"/>
      <c r="P21" s="228">
        <v>2403</v>
      </c>
      <c r="Q21" s="229"/>
      <c r="R21" s="230" t="str">
        <f>IF(ISNA(VLOOKUP(#REF!,[2]General!$B$3:$D$163,2,FALSE)),0,VLOOKUP(P21,[2]General!$B$3:$D$163,2,FALSE))</f>
        <v>Color correction</v>
      </c>
      <c r="S21" s="227"/>
      <c r="T21" s="241">
        <v>11250</v>
      </c>
      <c r="U21" s="232">
        <v>15000</v>
      </c>
      <c r="V21" s="242">
        <v>15000</v>
      </c>
      <c r="W21" s="242">
        <v>15000</v>
      </c>
      <c r="X21" s="242">
        <v>15000</v>
      </c>
      <c r="Y21" s="242">
        <v>15000</v>
      </c>
      <c r="Z21" s="242">
        <v>15000</v>
      </c>
      <c r="AA21" s="242">
        <v>15000</v>
      </c>
      <c r="AB21" s="242">
        <v>15000</v>
      </c>
      <c r="AC21" s="242">
        <v>15000</v>
      </c>
      <c r="AD21" s="242">
        <v>15000</v>
      </c>
      <c r="AE21" s="242">
        <v>15000</v>
      </c>
      <c r="AF21" s="242">
        <v>15000</v>
      </c>
      <c r="AG21" s="243">
        <v>15000</v>
      </c>
      <c r="AH21" s="241"/>
      <c r="AI21" s="242"/>
      <c r="AJ21" s="242"/>
      <c r="AK21" s="242"/>
      <c r="AL21" s="251">
        <v>15750</v>
      </c>
      <c r="AM21" s="242"/>
      <c r="AN21" s="242"/>
      <c r="AO21" s="225">
        <v>4</v>
      </c>
      <c r="AP21" s="235"/>
      <c r="AQ21" s="236"/>
      <c r="AR21" s="237">
        <f t="shared" si="0"/>
        <v>222004</v>
      </c>
    </row>
    <row r="22" spans="1:44" ht="39" customHeight="1" x14ac:dyDescent="0.25">
      <c r="A22" s="187" t="s">
        <v>343</v>
      </c>
      <c r="B22" s="221" t="s">
        <v>335</v>
      </c>
      <c r="C22" s="222" t="s">
        <v>302</v>
      </c>
      <c r="D22" s="223"/>
      <c r="E22" s="222" t="s">
        <v>303</v>
      </c>
      <c r="F22" s="227"/>
      <c r="G22" s="227"/>
      <c r="H22" s="238" t="s">
        <v>291</v>
      </c>
      <c r="I22" s="227"/>
      <c r="J22" s="222" t="s">
        <v>291</v>
      </c>
      <c r="K22" s="223"/>
      <c r="L22" s="239">
        <v>1408</v>
      </c>
      <c r="M22" s="235"/>
      <c r="N22" s="226" t="str">
        <f>IF(ISNA(VLOOKUP(#REF!,'[2]Referente Presupuestos-Viejo'!$B$4:$C$169,2,FALSE)),0,VLOOKUP(L22,'[2]Referente Presupuestos-Viejo'!$B$4:$C$169,2,FALSE))</f>
        <v>Animación 2D</v>
      </c>
      <c r="O22" s="227"/>
      <c r="P22" s="228">
        <v>2404</v>
      </c>
      <c r="Q22" s="229"/>
      <c r="R22" s="230" t="str">
        <f>IF(ISNA(VLOOKUP(#REF!,[2]General!$B$3:$D$163,2,FALSE)),0,VLOOKUP(P22,[2]General!$B$3:$D$163,2,FALSE))</f>
        <v>Render</v>
      </c>
      <c r="S22" s="227"/>
      <c r="T22" s="241">
        <v>10500</v>
      </c>
      <c r="U22" s="232">
        <v>14000</v>
      </c>
      <c r="V22" s="242">
        <v>14000</v>
      </c>
      <c r="W22" s="242">
        <v>14000</v>
      </c>
      <c r="X22" s="242">
        <v>14000</v>
      </c>
      <c r="Y22" s="242">
        <v>14000</v>
      </c>
      <c r="Z22" s="242">
        <v>14000</v>
      </c>
      <c r="AA22" s="242">
        <v>14000</v>
      </c>
      <c r="AB22" s="242">
        <v>14000</v>
      </c>
      <c r="AC22" s="242">
        <v>14000</v>
      </c>
      <c r="AD22" s="242">
        <v>14000</v>
      </c>
      <c r="AE22" s="244"/>
      <c r="AF22" s="244"/>
      <c r="AG22" s="242"/>
      <c r="AH22" s="241"/>
      <c r="AI22" s="242"/>
      <c r="AJ22" s="242"/>
      <c r="AK22" s="242"/>
      <c r="AL22" s="242"/>
      <c r="AM22" s="242"/>
      <c r="AN22" s="242"/>
      <c r="AO22" s="225"/>
      <c r="AP22" s="235"/>
      <c r="AQ22" s="236"/>
      <c r="AR22" s="237">
        <f t="shared" si="0"/>
        <v>150500</v>
      </c>
    </row>
    <row r="23" spans="1:44" ht="39" x14ac:dyDescent="0.25">
      <c r="A23" s="187" t="s">
        <v>343</v>
      </c>
      <c r="B23" s="221" t="s">
        <v>336</v>
      </c>
      <c r="C23" s="222" t="s">
        <v>304</v>
      </c>
      <c r="D23" s="223"/>
      <c r="E23" s="222" t="s">
        <v>305</v>
      </c>
      <c r="F23" s="227"/>
      <c r="G23" s="227"/>
      <c r="H23" s="238" t="s">
        <v>291</v>
      </c>
      <c r="I23" s="227"/>
      <c r="J23" s="222" t="s">
        <v>291</v>
      </c>
      <c r="K23" s="223"/>
      <c r="L23" s="239">
        <v>1408</v>
      </c>
      <c r="M23" s="235"/>
      <c r="N23" s="226" t="str">
        <f>IF(ISNA(VLOOKUP(#REF!,'[2]Referente Presupuestos-Viejo'!$B$4:$C$169,2,FALSE)),0,VLOOKUP(L23,'[2]Referente Presupuestos-Viejo'!$B$4:$C$169,2,FALSE))</f>
        <v>Animación 2D</v>
      </c>
      <c r="O23" s="227"/>
      <c r="P23" s="228">
        <v>2101</v>
      </c>
      <c r="Q23" s="229"/>
      <c r="R23" s="230" t="str">
        <f>IF(ISNA(VLOOKUP(#REF!,[2]General!$B$3:$D$163,2,FALSE)),0,VLOOKUP(P23,[2]General!$B$3:$D$163,2,FALSE))</f>
        <v>Post producer</v>
      </c>
      <c r="S23" s="227"/>
      <c r="T23" s="241">
        <v>12500</v>
      </c>
      <c r="U23" s="232">
        <v>15000</v>
      </c>
      <c r="V23" s="242">
        <v>15000</v>
      </c>
      <c r="W23" s="242">
        <v>15000</v>
      </c>
      <c r="X23" s="242">
        <v>15000</v>
      </c>
      <c r="Y23" s="242">
        <v>15000</v>
      </c>
      <c r="Z23" s="242">
        <v>15000</v>
      </c>
      <c r="AA23" s="242">
        <v>15000</v>
      </c>
      <c r="AB23" s="242">
        <v>15000</v>
      </c>
      <c r="AC23" s="242">
        <v>15000</v>
      </c>
      <c r="AD23" s="242">
        <v>15000</v>
      </c>
      <c r="AE23" s="242">
        <v>15000</v>
      </c>
      <c r="AF23" s="242">
        <v>15000</v>
      </c>
      <c r="AG23" s="243">
        <v>15000</v>
      </c>
      <c r="AH23" s="241"/>
      <c r="AI23" s="242"/>
      <c r="AJ23" s="242"/>
      <c r="AK23" s="242"/>
      <c r="AL23" s="251">
        <v>5500</v>
      </c>
      <c r="AM23" s="242"/>
      <c r="AN23" s="242"/>
      <c r="AO23" s="225">
        <v>5</v>
      </c>
      <c r="AP23" s="235"/>
      <c r="AQ23" s="236"/>
      <c r="AR23" s="237">
        <f t="shared" si="0"/>
        <v>213005</v>
      </c>
    </row>
    <row r="24" spans="1:44" ht="39" x14ac:dyDescent="0.25">
      <c r="A24" s="187" t="s">
        <v>343</v>
      </c>
      <c r="B24" s="221" t="s">
        <v>337</v>
      </c>
      <c r="C24" s="222" t="s">
        <v>306</v>
      </c>
      <c r="D24" s="223"/>
      <c r="E24" s="222" t="s">
        <v>307</v>
      </c>
      <c r="F24" s="227"/>
      <c r="G24" s="227"/>
      <c r="H24" s="238" t="s">
        <v>291</v>
      </c>
      <c r="I24" s="227"/>
      <c r="J24" s="222" t="s">
        <v>291</v>
      </c>
      <c r="K24" s="223"/>
      <c r="L24" s="239">
        <v>1408</v>
      </c>
      <c r="M24" s="235"/>
      <c r="N24" s="226" t="str">
        <f>IF(ISNA(VLOOKUP(#REF!,'[2]Referente Presupuestos-Viejo'!$B$4:$C$169,2,FALSE)),0,VLOOKUP(L24,'[2]Referente Presupuestos-Viejo'!$B$4:$C$169,2,FALSE))</f>
        <v>Animación 2D</v>
      </c>
      <c r="O24" s="227"/>
      <c r="P24" s="228">
        <v>2101</v>
      </c>
      <c r="Q24" s="229"/>
      <c r="R24" s="230" t="str">
        <f>IF(ISNA(VLOOKUP(#REF!,[2]General!$B$3:$D$163,2,FALSE)),0,VLOOKUP(P24,[2]General!$B$3:$D$163,2,FALSE))</f>
        <v>Post producer</v>
      </c>
      <c r="S24" s="227"/>
      <c r="T24" s="241">
        <v>8750</v>
      </c>
      <c r="U24" s="232">
        <v>17500</v>
      </c>
      <c r="V24" s="242">
        <v>17500</v>
      </c>
      <c r="W24" s="242">
        <v>17500</v>
      </c>
      <c r="X24" s="242">
        <v>17500</v>
      </c>
      <c r="Y24" s="242">
        <v>17500</v>
      </c>
      <c r="Z24" s="242">
        <v>17500</v>
      </c>
      <c r="AA24" s="242">
        <v>17500</v>
      </c>
      <c r="AB24" s="242">
        <v>17500</v>
      </c>
      <c r="AC24" s="242">
        <v>17500</v>
      </c>
      <c r="AD24" s="242">
        <v>17500</v>
      </c>
      <c r="AE24" s="242">
        <v>17500</v>
      </c>
      <c r="AF24" s="242">
        <v>17500</v>
      </c>
      <c r="AG24" s="243">
        <v>17500</v>
      </c>
      <c r="AH24" s="241"/>
      <c r="AI24" s="242"/>
      <c r="AJ24" s="242"/>
      <c r="AK24" s="242"/>
      <c r="AL24" s="242"/>
      <c r="AM24" s="242"/>
      <c r="AN24" s="242"/>
      <c r="AO24" s="225">
        <v>6</v>
      </c>
      <c r="AP24" s="235"/>
      <c r="AQ24" s="236"/>
      <c r="AR24" s="237">
        <f t="shared" si="0"/>
        <v>236256</v>
      </c>
    </row>
    <row r="25" spans="1:44" x14ac:dyDescent="0.25">
      <c r="A25" s="187"/>
      <c r="B25" s="221"/>
      <c r="C25" s="222"/>
      <c r="D25" s="223"/>
      <c r="E25" s="222"/>
      <c r="F25" s="227"/>
      <c r="G25" s="227"/>
      <c r="H25" s="238"/>
      <c r="I25" s="227"/>
      <c r="J25" s="222"/>
      <c r="K25" s="223"/>
      <c r="L25" s="239"/>
      <c r="M25" s="235"/>
      <c r="N25" s="226"/>
      <c r="O25" s="227"/>
      <c r="P25" s="228"/>
      <c r="Q25" s="229"/>
      <c r="R25" s="230"/>
      <c r="S25" s="227"/>
      <c r="T25" s="241"/>
      <c r="U25" s="232"/>
      <c r="V25" s="242"/>
      <c r="W25" s="242"/>
      <c r="X25" s="242"/>
      <c r="Y25" s="242"/>
      <c r="Z25" s="242"/>
      <c r="AA25" s="242"/>
      <c r="AB25" s="242"/>
      <c r="AC25" s="242"/>
      <c r="AD25" s="242"/>
      <c r="AE25" s="242"/>
      <c r="AF25" s="242"/>
      <c r="AG25" s="242"/>
      <c r="AH25" s="241"/>
      <c r="AI25" s="242"/>
      <c r="AJ25" s="242"/>
      <c r="AK25" s="242"/>
      <c r="AL25" s="242"/>
      <c r="AM25" s="242"/>
      <c r="AN25" s="242"/>
      <c r="AO25" s="225"/>
      <c r="AP25" s="235"/>
      <c r="AQ25" s="236"/>
      <c r="AR25" s="237"/>
    </row>
    <row r="26" spans="1:44" x14ac:dyDescent="0.25">
      <c r="A26" s="187"/>
      <c r="B26" s="221"/>
      <c r="C26" s="222"/>
      <c r="D26" s="223"/>
      <c r="E26" s="222"/>
      <c r="F26" s="227"/>
      <c r="G26" s="227"/>
      <c r="H26" s="238"/>
      <c r="I26" s="227"/>
      <c r="J26" s="222"/>
      <c r="K26" s="223"/>
      <c r="L26" s="239"/>
      <c r="M26" s="235"/>
      <c r="N26" s="226"/>
      <c r="O26" s="227"/>
      <c r="P26" s="228"/>
      <c r="Q26" s="229"/>
      <c r="R26" s="230"/>
      <c r="S26" s="227"/>
      <c r="T26" s="241"/>
      <c r="U26" s="23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  <c r="AH26" s="241"/>
      <c r="AI26" s="242"/>
      <c r="AJ26" s="242"/>
      <c r="AK26" s="242"/>
      <c r="AL26" s="242"/>
      <c r="AM26" s="242"/>
      <c r="AN26" s="242"/>
      <c r="AO26" s="225"/>
      <c r="AP26" s="235"/>
      <c r="AQ26" s="236"/>
      <c r="AR26" s="237"/>
    </row>
    <row r="27" spans="1:44" x14ac:dyDescent="0.25">
      <c r="A27" s="187"/>
      <c r="B27" s="221"/>
      <c r="C27" s="222"/>
      <c r="D27" s="223"/>
      <c r="E27" s="222"/>
      <c r="F27" s="227"/>
      <c r="G27" s="227"/>
      <c r="H27" s="238"/>
      <c r="I27" s="227"/>
      <c r="J27" s="222"/>
      <c r="K27" s="223"/>
      <c r="L27" s="239"/>
      <c r="M27" s="235"/>
      <c r="N27" s="226"/>
      <c r="O27" s="227"/>
      <c r="P27" s="228"/>
      <c r="Q27" s="229"/>
      <c r="R27" s="230"/>
      <c r="S27" s="227"/>
      <c r="T27" s="241"/>
      <c r="U27" s="23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3"/>
      <c r="AH27" s="241"/>
      <c r="AI27" s="242"/>
      <c r="AJ27" s="242"/>
      <c r="AK27" s="242"/>
      <c r="AL27" s="242"/>
      <c r="AM27" s="242"/>
      <c r="AN27" s="242"/>
      <c r="AO27" s="225"/>
      <c r="AP27" s="235"/>
      <c r="AQ27" s="236"/>
      <c r="AR27" s="237"/>
    </row>
    <row r="28" spans="1:44" x14ac:dyDescent="0.25">
      <c r="A28" s="187"/>
      <c r="B28" s="221"/>
      <c r="C28" s="222"/>
      <c r="D28" s="223"/>
      <c r="E28" s="222"/>
      <c r="F28" s="227"/>
      <c r="G28" s="227"/>
      <c r="H28" s="238"/>
      <c r="I28" s="227"/>
      <c r="J28" s="222"/>
      <c r="K28" s="223"/>
      <c r="L28" s="239"/>
      <c r="M28" s="235"/>
      <c r="N28" s="226"/>
      <c r="O28" s="227"/>
      <c r="P28" s="228"/>
      <c r="Q28" s="229"/>
      <c r="R28" s="230"/>
      <c r="S28" s="227"/>
      <c r="T28" s="241"/>
      <c r="U28" s="23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3"/>
      <c r="AH28" s="241"/>
      <c r="AI28" s="242"/>
      <c r="AJ28" s="242"/>
      <c r="AK28" s="242"/>
      <c r="AL28" s="242"/>
      <c r="AM28" s="242"/>
      <c r="AN28" s="242"/>
      <c r="AO28" s="225"/>
      <c r="AP28" s="235"/>
      <c r="AQ28" s="236"/>
      <c r="AR28" s="237"/>
    </row>
    <row r="29" spans="1:44" x14ac:dyDescent="0.25">
      <c r="A29" s="187"/>
      <c r="B29" s="221"/>
      <c r="C29" s="222"/>
      <c r="D29" s="223"/>
      <c r="E29" s="222"/>
      <c r="F29" s="227"/>
      <c r="G29" s="227"/>
      <c r="H29" s="238"/>
      <c r="I29" s="227"/>
      <c r="J29" s="222"/>
      <c r="K29" s="223"/>
      <c r="L29" s="239"/>
      <c r="M29" s="235"/>
      <c r="N29" s="226"/>
      <c r="O29" s="227"/>
      <c r="P29" s="228"/>
      <c r="Q29" s="229"/>
      <c r="R29" s="230"/>
      <c r="S29" s="227"/>
      <c r="T29" s="241"/>
      <c r="U29" s="232"/>
      <c r="V29" s="242"/>
      <c r="W29" s="242"/>
      <c r="X29" s="242"/>
      <c r="Y29" s="242"/>
      <c r="Z29" s="242"/>
      <c r="AA29" s="242"/>
      <c r="AB29" s="242"/>
      <c r="AC29" s="242"/>
      <c r="AD29" s="242"/>
      <c r="AE29" s="242"/>
      <c r="AF29" s="242"/>
      <c r="AG29" s="243"/>
      <c r="AH29" s="241"/>
      <c r="AI29" s="242"/>
      <c r="AJ29" s="242"/>
      <c r="AK29" s="242"/>
      <c r="AL29" s="242"/>
      <c r="AM29" s="242"/>
      <c r="AN29" s="242"/>
      <c r="AO29" s="225"/>
      <c r="AP29" s="235"/>
      <c r="AQ29" s="236"/>
      <c r="AR29" s="237"/>
    </row>
    <row r="30" spans="1:44" x14ac:dyDescent="0.25">
      <c r="A30" s="187"/>
      <c r="B30" s="221"/>
      <c r="C30" s="222"/>
      <c r="D30" s="223"/>
      <c r="E30" s="222"/>
      <c r="F30" s="227"/>
      <c r="G30" s="227"/>
      <c r="H30" s="238"/>
      <c r="I30" s="227"/>
      <c r="J30" s="222"/>
      <c r="K30" s="223"/>
      <c r="L30" s="239"/>
      <c r="M30" s="235"/>
      <c r="N30" s="226"/>
      <c r="O30" s="227"/>
      <c r="P30" s="228"/>
      <c r="Q30" s="229"/>
      <c r="R30" s="230"/>
      <c r="S30" s="227"/>
      <c r="T30" s="241"/>
      <c r="U30" s="23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3"/>
      <c r="AH30" s="241"/>
      <c r="AI30" s="242"/>
      <c r="AJ30" s="242"/>
      <c r="AK30" s="242"/>
      <c r="AL30" s="242"/>
      <c r="AM30" s="242"/>
      <c r="AN30" s="242"/>
      <c r="AO30" s="225"/>
      <c r="AP30" s="235"/>
      <c r="AQ30" s="236"/>
      <c r="AR30" s="237"/>
    </row>
    <row r="31" spans="1:44" x14ac:dyDescent="0.25">
      <c r="A31" s="187"/>
      <c r="B31" s="221"/>
      <c r="C31" s="222"/>
      <c r="D31" s="223"/>
      <c r="E31" s="222"/>
      <c r="F31" s="227"/>
      <c r="G31" s="227"/>
      <c r="H31" s="238"/>
      <c r="I31" s="227"/>
      <c r="J31" s="222"/>
      <c r="K31" s="223"/>
      <c r="L31" s="239"/>
      <c r="M31" s="235"/>
      <c r="N31" s="226"/>
      <c r="O31" s="227"/>
      <c r="P31" s="228"/>
      <c r="Q31" s="229"/>
      <c r="R31" s="230"/>
      <c r="S31" s="227"/>
      <c r="T31" s="241"/>
      <c r="U31" s="23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3"/>
      <c r="AH31" s="241"/>
      <c r="AI31" s="242"/>
      <c r="AJ31" s="242"/>
      <c r="AK31" s="242"/>
      <c r="AL31" s="242"/>
      <c r="AM31" s="242"/>
      <c r="AN31" s="242"/>
      <c r="AO31" s="225"/>
      <c r="AP31" s="235"/>
      <c r="AQ31" s="236"/>
      <c r="AR31" s="237"/>
    </row>
    <row r="32" spans="1:44" x14ac:dyDescent="0.25">
      <c r="A32" s="187"/>
      <c r="B32" s="221"/>
      <c r="C32" s="222"/>
      <c r="D32" s="223"/>
      <c r="E32" s="222"/>
      <c r="F32" s="227"/>
      <c r="G32" s="227"/>
      <c r="H32" s="238"/>
      <c r="I32" s="227"/>
      <c r="J32" s="222"/>
      <c r="K32" s="223"/>
      <c r="L32" s="239"/>
      <c r="M32" s="235"/>
      <c r="N32" s="226"/>
      <c r="O32" s="227"/>
      <c r="P32" s="228"/>
      <c r="Q32" s="229"/>
      <c r="R32" s="230"/>
      <c r="S32" s="227"/>
      <c r="T32" s="241"/>
      <c r="U32" s="23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5"/>
      <c r="AG32" s="243"/>
      <c r="AH32" s="241"/>
      <c r="AI32" s="242"/>
      <c r="AJ32" s="242"/>
      <c r="AK32" s="242"/>
      <c r="AL32" s="242"/>
      <c r="AM32" s="242"/>
      <c r="AN32" s="242"/>
      <c r="AO32" s="225"/>
      <c r="AP32" s="235"/>
      <c r="AQ32" s="236"/>
      <c r="AR32" s="237"/>
    </row>
    <row r="33" spans="1:45" x14ac:dyDescent="0.25">
      <c r="A33" s="187"/>
      <c r="B33" s="221"/>
      <c r="C33" s="222"/>
      <c r="D33" s="223"/>
      <c r="E33" s="222"/>
      <c r="F33" s="227"/>
      <c r="G33" s="227"/>
      <c r="H33" s="238"/>
      <c r="I33" s="227"/>
      <c r="J33" s="222"/>
      <c r="K33" s="223"/>
      <c r="L33" s="239"/>
      <c r="M33" s="235"/>
      <c r="N33" s="226"/>
      <c r="O33" s="227"/>
      <c r="P33" s="228"/>
      <c r="Q33" s="229"/>
      <c r="R33" s="230"/>
      <c r="S33" s="227"/>
      <c r="T33" s="241"/>
      <c r="U33" s="23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5"/>
      <c r="AG33" s="243"/>
      <c r="AH33" s="241"/>
      <c r="AI33" s="242"/>
      <c r="AJ33" s="242"/>
      <c r="AK33" s="242"/>
      <c r="AL33" s="242"/>
      <c r="AM33" s="242"/>
      <c r="AN33" s="242"/>
      <c r="AO33" s="225"/>
      <c r="AP33" s="235"/>
      <c r="AQ33" s="236"/>
      <c r="AR33" s="237"/>
    </row>
    <row r="34" spans="1:45" x14ac:dyDescent="0.25">
      <c r="A34" s="187"/>
      <c r="B34" s="221"/>
      <c r="C34" s="222"/>
      <c r="D34" s="223"/>
      <c r="E34" s="222"/>
      <c r="F34" s="227"/>
      <c r="G34" s="227"/>
      <c r="H34" s="238"/>
      <c r="I34" s="227"/>
      <c r="J34" s="222"/>
      <c r="K34" s="223"/>
      <c r="L34" s="239"/>
      <c r="M34" s="235"/>
      <c r="N34" s="226"/>
      <c r="O34" s="227"/>
      <c r="P34" s="228"/>
      <c r="Q34" s="229"/>
      <c r="R34" s="230"/>
      <c r="S34" s="227"/>
      <c r="T34" s="241"/>
      <c r="U34" s="23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5"/>
      <c r="AG34" s="243"/>
      <c r="AH34" s="241"/>
      <c r="AI34" s="242"/>
      <c r="AJ34" s="242"/>
      <c r="AK34" s="242"/>
      <c r="AL34" s="242"/>
      <c r="AM34" s="242"/>
      <c r="AN34" s="242"/>
      <c r="AO34" s="225"/>
      <c r="AP34" s="235"/>
      <c r="AQ34" s="236"/>
      <c r="AR34" s="237"/>
    </row>
    <row r="35" spans="1:45" x14ac:dyDescent="0.25">
      <c r="A35" s="187"/>
      <c r="B35" s="221"/>
      <c r="C35" s="222"/>
      <c r="D35" s="223"/>
      <c r="E35" s="222"/>
      <c r="F35" s="227"/>
      <c r="G35" s="227"/>
      <c r="H35" s="238"/>
      <c r="I35" s="227"/>
      <c r="J35" s="222"/>
      <c r="K35" s="223"/>
      <c r="L35" s="239"/>
      <c r="M35" s="235"/>
      <c r="N35" s="226"/>
      <c r="O35" s="227"/>
      <c r="P35" s="228"/>
      <c r="Q35" s="229"/>
      <c r="R35" s="230"/>
      <c r="S35" s="227"/>
      <c r="T35" s="241"/>
      <c r="U35" s="23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5"/>
      <c r="AG35" s="242"/>
      <c r="AH35" s="241"/>
      <c r="AI35" s="242"/>
      <c r="AJ35" s="242"/>
      <c r="AK35" s="242"/>
      <c r="AL35" s="242"/>
      <c r="AM35" s="242"/>
      <c r="AN35" s="242"/>
      <c r="AO35" s="225"/>
      <c r="AP35" s="235"/>
      <c r="AQ35" s="236"/>
      <c r="AR35" s="237"/>
    </row>
    <row r="36" spans="1:45" x14ac:dyDescent="0.25">
      <c r="A36" s="187"/>
      <c r="B36" s="221"/>
      <c r="C36" s="222"/>
      <c r="D36" s="223"/>
      <c r="E36" s="222"/>
      <c r="F36" s="227"/>
      <c r="G36" s="227"/>
      <c r="H36" s="238"/>
      <c r="I36" s="227"/>
      <c r="J36" s="222"/>
      <c r="K36" s="223"/>
      <c r="L36" s="239"/>
      <c r="M36" s="235"/>
      <c r="N36" s="226"/>
      <c r="O36" s="227"/>
      <c r="P36" s="228"/>
      <c r="Q36" s="229"/>
      <c r="R36" s="230"/>
      <c r="S36" s="227"/>
      <c r="T36" s="241"/>
      <c r="U36" s="232"/>
      <c r="V36" s="242"/>
      <c r="W36" s="242"/>
      <c r="X36" s="242"/>
      <c r="Y36" s="242"/>
      <c r="Z36" s="242"/>
      <c r="AA36" s="242"/>
      <c r="AB36" s="246"/>
      <c r="AC36" s="246"/>
      <c r="AD36" s="246"/>
      <c r="AE36" s="246"/>
      <c r="AF36" s="245"/>
      <c r="AG36" s="242"/>
      <c r="AH36" s="241"/>
      <c r="AI36" s="242"/>
      <c r="AJ36" s="242"/>
      <c r="AK36" s="242"/>
      <c r="AL36" s="242"/>
      <c r="AM36" s="242"/>
      <c r="AN36" s="242"/>
      <c r="AO36" s="225"/>
      <c r="AP36" s="235"/>
      <c r="AQ36" s="236"/>
      <c r="AR36" s="237"/>
    </row>
    <row r="37" spans="1:45" x14ac:dyDescent="0.25">
      <c r="A37" s="187"/>
      <c r="B37" s="221"/>
      <c r="C37" s="222"/>
      <c r="D37" s="223"/>
      <c r="E37" s="222"/>
      <c r="F37" s="227"/>
      <c r="G37" s="227"/>
      <c r="H37" s="238"/>
      <c r="I37" s="227"/>
      <c r="J37" s="222"/>
      <c r="K37" s="223"/>
      <c r="L37" s="239"/>
      <c r="M37" s="235"/>
      <c r="N37" s="226"/>
      <c r="O37" s="227"/>
      <c r="P37" s="228"/>
      <c r="Q37" s="229"/>
      <c r="R37" s="230"/>
      <c r="S37" s="227"/>
      <c r="T37" s="241"/>
      <c r="U37" s="23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5"/>
      <c r="AG37" s="243"/>
      <c r="AH37" s="241"/>
      <c r="AI37" s="242"/>
      <c r="AJ37" s="242"/>
      <c r="AK37" s="242"/>
      <c r="AL37" s="242"/>
      <c r="AM37" s="242"/>
      <c r="AN37" s="242"/>
      <c r="AO37" s="225"/>
      <c r="AP37" s="235"/>
      <c r="AQ37" s="236"/>
      <c r="AR37" s="237"/>
    </row>
    <row r="38" spans="1:45" x14ac:dyDescent="0.25">
      <c r="A38" s="187"/>
      <c r="B38" s="221"/>
      <c r="C38" s="222"/>
      <c r="D38" s="223"/>
      <c r="E38" s="222"/>
      <c r="F38" s="227"/>
      <c r="G38" s="227"/>
      <c r="H38" s="238"/>
      <c r="I38" s="227"/>
      <c r="J38" s="222"/>
      <c r="K38" s="223"/>
      <c r="L38" s="239"/>
      <c r="M38" s="235"/>
      <c r="N38" s="226"/>
      <c r="O38" s="236"/>
      <c r="P38" s="228"/>
      <c r="Q38" s="229"/>
      <c r="R38" s="230"/>
      <c r="S38" s="227"/>
      <c r="T38" s="241"/>
      <c r="U38" s="23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3"/>
      <c r="AH38" s="241"/>
      <c r="AI38" s="242"/>
      <c r="AJ38" s="242"/>
      <c r="AK38" s="242"/>
      <c r="AL38" s="242"/>
      <c r="AM38" s="242"/>
      <c r="AN38" s="242"/>
      <c r="AO38" s="225"/>
      <c r="AP38" s="235"/>
      <c r="AQ38" s="236"/>
      <c r="AR38" s="237"/>
    </row>
    <row r="39" spans="1:45" x14ac:dyDescent="0.25">
      <c r="A39" s="187"/>
      <c r="B39" s="221"/>
      <c r="C39" s="222"/>
      <c r="D39" s="223"/>
      <c r="E39" s="222"/>
      <c r="F39" s="227"/>
      <c r="G39" s="227"/>
      <c r="H39" s="238"/>
      <c r="I39" s="227"/>
      <c r="J39" s="222"/>
      <c r="K39" s="227"/>
      <c r="L39" s="239"/>
      <c r="M39" s="227"/>
      <c r="N39" s="226"/>
      <c r="O39" s="236"/>
      <c r="P39" s="228"/>
      <c r="Q39" s="229"/>
      <c r="R39" s="230"/>
      <c r="S39" s="227"/>
      <c r="T39" s="241"/>
      <c r="U39" s="23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  <c r="AG39" s="243"/>
      <c r="AH39" s="241"/>
      <c r="AI39" s="242"/>
      <c r="AJ39" s="242"/>
      <c r="AK39" s="242"/>
      <c r="AL39" s="242"/>
      <c r="AM39" s="242"/>
      <c r="AN39" s="242"/>
      <c r="AO39" s="225"/>
      <c r="AP39" s="235"/>
      <c r="AQ39" s="236"/>
      <c r="AR39" s="237"/>
    </row>
    <row r="40" spans="1:45" x14ac:dyDescent="0.25">
      <c r="A40" s="187"/>
      <c r="B40" s="221"/>
      <c r="C40" s="222"/>
      <c r="D40" s="223"/>
      <c r="E40" s="222"/>
      <c r="F40" s="227"/>
      <c r="G40" s="227"/>
      <c r="H40" s="238"/>
      <c r="I40" s="227"/>
      <c r="J40" s="222"/>
      <c r="K40" s="227"/>
      <c r="L40" s="239"/>
      <c r="M40" s="227"/>
      <c r="N40" s="226"/>
      <c r="O40" s="236"/>
      <c r="P40" s="228"/>
      <c r="Q40" s="229"/>
      <c r="R40" s="230"/>
      <c r="S40" s="227"/>
      <c r="T40" s="241"/>
      <c r="U40" s="23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3"/>
      <c r="AH40" s="241"/>
      <c r="AI40" s="242"/>
      <c r="AJ40" s="242"/>
      <c r="AK40" s="242"/>
      <c r="AL40" s="242"/>
      <c r="AM40" s="242"/>
      <c r="AN40" s="242"/>
      <c r="AO40" s="225"/>
      <c r="AP40" s="235"/>
      <c r="AQ40" s="236"/>
      <c r="AR40" s="237"/>
    </row>
    <row r="41" spans="1:45" x14ac:dyDescent="0.25">
      <c r="A41" s="187"/>
      <c r="B41" s="221"/>
      <c r="C41" s="222"/>
      <c r="D41" s="223"/>
      <c r="E41" s="222"/>
      <c r="F41" s="227"/>
      <c r="G41" s="227"/>
      <c r="H41" s="238"/>
      <c r="I41" s="227"/>
      <c r="J41" s="222"/>
      <c r="K41" s="227"/>
      <c r="L41" s="239"/>
      <c r="M41" s="227"/>
      <c r="N41" s="226"/>
      <c r="O41" s="236"/>
      <c r="P41" s="228"/>
      <c r="Q41" s="229"/>
      <c r="R41" s="230"/>
      <c r="S41" s="227"/>
      <c r="T41" s="241"/>
      <c r="U41" s="232"/>
      <c r="V41" s="242"/>
      <c r="W41" s="242"/>
      <c r="X41" s="242"/>
      <c r="Y41" s="242"/>
      <c r="Z41" s="242"/>
      <c r="AA41" s="242"/>
      <c r="AB41" s="242"/>
      <c r="AC41" s="242"/>
      <c r="AD41" s="242"/>
      <c r="AE41" s="242"/>
      <c r="AF41" s="242"/>
      <c r="AG41" s="242"/>
      <c r="AH41" s="241"/>
      <c r="AI41" s="242"/>
      <c r="AJ41" s="242"/>
      <c r="AK41" s="242"/>
      <c r="AL41" s="242"/>
      <c r="AM41" s="242"/>
      <c r="AN41" s="242"/>
      <c r="AO41" s="225"/>
      <c r="AP41" s="235"/>
      <c r="AQ41" s="236"/>
      <c r="AR41" s="237"/>
    </row>
    <row r="42" spans="1:45" x14ac:dyDescent="0.25">
      <c r="A42" s="187"/>
      <c r="B42" s="221"/>
      <c r="C42" s="247"/>
      <c r="D42" s="223"/>
      <c r="E42" s="222"/>
      <c r="F42" s="227"/>
      <c r="G42" s="227"/>
      <c r="H42" s="238"/>
      <c r="I42" s="227"/>
      <c r="J42" s="222"/>
      <c r="K42" s="227"/>
      <c r="L42" s="239"/>
      <c r="M42" s="227"/>
      <c r="N42" s="226"/>
      <c r="O42" s="236"/>
      <c r="P42" s="228"/>
      <c r="Q42" s="229"/>
      <c r="R42" s="230"/>
      <c r="S42" s="227"/>
      <c r="T42" s="241"/>
      <c r="U42" s="23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3"/>
      <c r="AH42" s="241"/>
      <c r="AI42" s="242"/>
      <c r="AJ42" s="242"/>
      <c r="AK42" s="242"/>
      <c r="AL42" s="242"/>
      <c r="AM42" s="242"/>
      <c r="AN42" s="242"/>
      <c r="AO42" s="225"/>
      <c r="AP42" s="235"/>
      <c r="AQ42" s="236"/>
      <c r="AR42" s="237"/>
    </row>
    <row r="43" spans="1:45" x14ac:dyDescent="0.25">
      <c r="A43" s="187"/>
      <c r="B43" s="221"/>
      <c r="C43" s="222"/>
      <c r="D43" s="223"/>
      <c r="E43" s="222"/>
      <c r="F43" s="227"/>
      <c r="G43" s="227"/>
      <c r="H43" s="238"/>
      <c r="I43" s="227"/>
      <c r="J43" s="222"/>
      <c r="K43" s="227"/>
      <c r="L43" s="239"/>
      <c r="M43" s="227"/>
      <c r="N43" s="226"/>
      <c r="O43" s="236"/>
      <c r="P43" s="228"/>
      <c r="Q43" s="229"/>
      <c r="R43" s="230"/>
      <c r="S43" s="227"/>
      <c r="T43" s="241"/>
      <c r="U43" s="248"/>
      <c r="V43" s="242"/>
      <c r="W43" s="242"/>
      <c r="X43" s="242"/>
      <c r="Y43" s="242"/>
      <c r="Z43" s="242"/>
      <c r="AA43" s="242"/>
      <c r="AB43" s="242"/>
      <c r="AC43" s="242"/>
      <c r="AD43" s="242"/>
      <c r="AE43" s="242"/>
      <c r="AF43" s="245"/>
      <c r="AG43" s="243"/>
      <c r="AH43" s="241"/>
      <c r="AI43" s="242"/>
      <c r="AJ43" s="242"/>
      <c r="AK43" s="242"/>
      <c r="AL43" s="242"/>
      <c r="AM43" s="242"/>
      <c r="AN43" s="242"/>
      <c r="AO43" s="225"/>
      <c r="AP43" s="235"/>
      <c r="AQ43" s="236"/>
      <c r="AR43" s="237"/>
    </row>
    <row r="44" spans="1:45" x14ac:dyDescent="0.25">
      <c r="A44" s="187"/>
      <c r="B44" s="221"/>
      <c r="C44" s="222"/>
      <c r="D44" s="223"/>
      <c r="E44" s="222"/>
      <c r="F44" s="227"/>
      <c r="G44" s="227"/>
      <c r="H44" s="238"/>
      <c r="I44" s="227"/>
      <c r="J44" s="222"/>
      <c r="K44" s="227"/>
      <c r="L44" s="239"/>
      <c r="M44" s="227"/>
      <c r="N44" s="226"/>
      <c r="O44" s="236"/>
      <c r="P44" s="228"/>
      <c r="Q44" s="229"/>
      <c r="R44" s="230"/>
      <c r="S44" s="227"/>
      <c r="T44" s="241"/>
      <c r="U44" s="23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241"/>
      <c r="AI44" s="242"/>
      <c r="AJ44" s="242"/>
      <c r="AK44" s="242"/>
      <c r="AL44" s="242"/>
      <c r="AM44" s="242"/>
      <c r="AN44" s="242"/>
      <c r="AO44" s="225"/>
      <c r="AP44" s="235"/>
      <c r="AQ44" s="236"/>
      <c r="AR44" s="237"/>
    </row>
    <row r="45" spans="1:45" x14ac:dyDescent="0.25">
      <c r="A45" s="187"/>
      <c r="B45" s="221"/>
      <c r="C45" s="222"/>
      <c r="D45" s="223"/>
      <c r="E45" s="222"/>
      <c r="F45" s="227"/>
      <c r="G45" s="227"/>
      <c r="H45" s="238"/>
      <c r="I45" s="227"/>
      <c r="J45" s="222"/>
      <c r="K45" s="227"/>
      <c r="L45" s="239"/>
      <c r="M45" s="227"/>
      <c r="N45" s="226"/>
      <c r="O45" s="236"/>
      <c r="P45" s="228"/>
      <c r="Q45" s="229"/>
      <c r="R45" s="230"/>
      <c r="S45" s="227"/>
      <c r="T45" s="241"/>
      <c r="U45" s="23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3"/>
      <c r="AH45" s="241"/>
      <c r="AI45" s="242"/>
      <c r="AJ45" s="242"/>
      <c r="AK45" s="242"/>
      <c r="AL45" s="242"/>
      <c r="AM45" s="242"/>
      <c r="AN45" s="242"/>
      <c r="AO45" s="225"/>
      <c r="AP45" s="235"/>
      <c r="AQ45" s="236"/>
      <c r="AR45" s="237"/>
    </row>
    <row r="46" spans="1:45" x14ac:dyDescent="0.25">
      <c r="A46" s="187"/>
      <c r="B46" s="187"/>
      <c r="C46" s="191"/>
      <c r="D46" s="193"/>
      <c r="E46" s="191"/>
      <c r="H46" s="192"/>
      <c r="J46" s="191"/>
      <c r="L46" s="205"/>
      <c r="N46" s="194"/>
      <c r="P46" s="196"/>
      <c r="Q46" s="197"/>
      <c r="R46" s="201"/>
      <c r="S46" s="187"/>
      <c r="T46" s="206"/>
      <c r="U46" s="202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8"/>
      <c r="AH46" s="206"/>
      <c r="AI46" s="207"/>
      <c r="AJ46" s="207"/>
      <c r="AK46" s="207"/>
      <c r="AL46" s="207"/>
      <c r="AM46" s="207"/>
      <c r="AN46" s="207"/>
      <c r="AO46" s="200"/>
      <c r="AP46" s="199"/>
      <c r="AQ46" s="203"/>
      <c r="AR46" s="204"/>
    </row>
    <row r="47" spans="1:45" x14ac:dyDescent="0.25">
      <c r="A47" s="187"/>
      <c r="B47" s="187"/>
      <c r="C47" s="191"/>
      <c r="E47" s="210"/>
      <c r="H47" s="192"/>
      <c r="J47" s="192"/>
      <c r="L47" s="198"/>
      <c r="N47" s="194"/>
      <c r="P47" s="196"/>
      <c r="Q47" s="197"/>
      <c r="R47" s="201"/>
      <c r="S47" s="187"/>
      <c r="T47" s="206"/>
      <c r="U47" s="202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8"/>
      <c r="AH47" s="206"/>
      <c r="AI47" s="207"/>
      <c r="AJ47" s="207"/>
      <c r="AK47" s="207"/>
      <c r="AL47" s="207"/>
      <c r="AM47" s="207"/>
      <c r="AN47" s="207"/>
      <c r="AO47" s="200"/>
      <c r="AR47" s="204"/>
    </row>
    <row r="48" spans="1:45" ht="15.75" thickBot="1" x14ac:dyDescent="0.3">
      <c r="A48" s="187"/>
      <c r="B48" s="187"/>
      <c r="C48" s="191"/>
      <c r="E48" s="191"/>
      <c r="H48" s="192"/>
      <c r="J48" s="192"/>
      <c r="L48" s="198"/>
      <c r="N48" s="194"/>
      <c r="P48" s="196"/>
      <c r="Q48" s="197"/>
      <c r="R48" s="201"/>
      <c r="S48" s="187"/>
      <c r="T48" s="206"/>
      <c r="U48" s="202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11"/>
      <c r="AH48" s="206"/>
      <c r="AI48" s="207"/>
      <c r="AJ48" s="207"/>
      <c r="AK48" s="207"/>
      <c r="AL48" s="207"/>
      <c r="AM48" s="207"/>
      <c r="AN48" s="207"/>
      <c r="AO48" s="200"/>
      <c r="AR48" s="204"/>
      <c r="AS48" s="212"/>
    </row>
    <row r="49" spans="1:45" ht="19.5" thickBot="1" x14ac:dyDescent="0.3">
      <c r="A49" s="187"/>
      <c r="B49" s="187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187"/>
      <c r="T49" s="213"/>
      <c r="U49" s="214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5"/>
      <c r="AI49" s="215"/>
      <c r="AJ49" s="215"/>
      <c r="AK49" s="215"/>
      <c r="AL49" s="215"/>
      <c r="AM49" s="215"/>
      <c r="AN49" s="215"/>
      <c r="AR49" s="204"/>
      <c r="AS49" s="187"/>
    </row>
    <row r="50" spans="1:45" x14ac:dyDescent="0.25">
      <c r="A50" s="187"/>
      <c r="B50" s="187"/>
      <c r="C50" s="191"/>
      <c r="E50" s="191"/>
      <c r="F50" s="187"/>
      <c r="G50" s="187"/>
      <c r="H50" s="192"/>
      <c r="I50" s="187"/>
      <c r="J50" s="192"/>
      <c r="L50" s="198"/>
      <c r="N50" s="194"/>
      <c r="P50" s="196"/>
      <c r="Q50" s="197"/>
      <c r="R50" s="201"/>
      <c r="S50" s="187"/>
      <c r="T50" s="206"/>
      <c r="U50" s="202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6"/>
      <c r="AI50" s="207"/>
      <c r="AJ50" s="207"/>
      <c r="AK50" s="207"/>
      <c r="AL50" s="207"/>
      <c r="AM50" s="207"/>
      <c r="AN50" s="207"/>
      <c r="AR50" s="204"/>
      <c r="AS50" s="187"/>
    </row>
    <row r="51" spans="1:45" x14ac:dyDescent="0.25">
      <c r="A51" s="187"/>
      <c r="B51" s="187"/>
      <c r="C51" s="191"/>
      <c r="E51" s="191"/>
      <c r="F51" s="187"/>
      <c r="G51" s="187"/>
      <c r="H51" s="192"/>
      <c r="I51" s="187"/>
      <c r="J51" s="192"/>
      <c r="L51" s="198"/>
      <c r="N51" s="194"/>
      <c r="P51" s="196"/>
      <c r="Q51" s="197"/>
      <c r="R51" s="201"/>
      <c r="S51" s="187"/>
      <c r="T51" s="206"/>
      <c r="U51" s="202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6"/>
      <c r="AI51" s="207"/>
      <c r="AJ51" s="207"/>
      <c r="AK51" s="207"/>
      <c r="AL51" s="207"/>
      <c r="AM51" s="207"/>
      <c r="AN51" s="207"/>
      <c r="AR51" s="204"/>
      <c r="AS51" s="187"/>
    </row>
    <row r="52" spans="1:45" x14ac:dyDescent="0.25">
      <c r="A52" s="187"/>
      <c r="B52" s="187"/>
      <c r="C52" s="191"/>
      <c r="E52" s="191"/>
      <c r="F52" s="187"/>
      <c r="G52" s="187"/>
      <c r="H52" s="192"/>
      <c r="I52" s="187"/>
      <c r="J52" s="192"/>
      <c r="L52" s="198"/>
      <c r="N52" s="194"/>
      <c r="P52" s="196"/>
      <c r="Q52" s="197"/>
      <c r="R52" s="201"/>
      <c r="S52" s="187"/>
      <c r="T52" s="206"/>
      <c r="U52" s="202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6"/>
      <c r="AI52" s="207"/>
      <c r="AJ52" s="207"/>
      <c r="AK52" s="207"/>
      <c r="AL52" s="207"/>
      <c r="AM52" s="207"/>
      <c r="AN52" s="207"/>
      <c r="AR52" s="204"/>
      <c r="AS52" s="187"/>
    </row>
    <row r="53" spans="1:45" x14ac:dyDescent="0.25">
      <c r="A53" s="187"/>
      <c r="B53" s="187"/>
      <c r="C53" s="191"/>
      <c r="E53" s="191"/>
      <c r="F53" s="187"/>
      <c r="G53" s="187"/>
      <c r="H53" s="192"/>
      <c r="I53" s="187"/>
      <c r="J53" s="192"/>
      <c r="L53" s="198"/>
      <c r="N53" s="194"/>
      <c r="P53" s="196"/>
      <c r="Q53" s="197"/>
      <c r="R53" s="201"/>
      <c r="S53" s="187"/>
      <c r="T53" s="206"/>
      <c r="U53" s="202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6"/>
      <c r="AI53" s="207"/>
      <c r="AJ53" s="207"/>
      <c r="AK53" s="207"/>
      <c r="AL53" s="207"/>
      <c r="AM53" s="207"/>
      <c r="AN53" s="207"/>
      <c r="AR53" s="204"/>
      <c r="AS53" s="187"/>
    </row>
    <row r="54" spans="1:45" x14ac:dyDescent="0.25">
      <c r="A54" s="187"/>
      <c r="B54" s="187"/>
      <c r="C54" s="191"/>
      <c r="E54" s="191"/>
      <c r="F54" s="187"/>
      <c r="G54" s="187"/>
      <c r="H54" s="192"/>
      <c r="I54" s="187"/>
      <c r="J54" s="192"/>
      <c r="L54" s="198"/>
      <c r="N54" s="194"/>
      <c r="P54" s="196"/>
      <c r="Q54" s="197"/>
      <c r="R54" s="201"/>
      <c r="S54" s="187"/>
      <c r="T54" s="206"/>
      <c r="U54" s="202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6"/>
      <c r="AI54" s="207"/>
      <c r="AJ54" s="207"/>
      <c r="AK54" s="207"/>
      <c r="AL54" s="207"/>
      <c r="AM54" s="207"/>
      <c r="AN54" s="207"/>
      <c r="AR54" s="204"/>
      <c r="AS54" s="187"/>
    </row>
    <row r="55" spans="1:45" x14ac:dyDescent="0.25">
      <c r="A55" s="187"/>
      <c r="B55" s="187"/>
      <c r="C55" s="191"/>
      <c r="E55" s="191"/>
      <c r="F55" s="187"/>
      <c r="G55" s="187"/>
      <c r="H55" s="192"/>
      <c r="I55" s="187"/>
      <c r="J55" s="192"/>
      <c r="L55" s="198"/>
      <c r="N55" s="194"/>
      <c r="P55" s="196"/>
      <c r="Q55" s="197"/>
      <c r="R55" s="201"/>
      <c r="S55" s="187"/>
      <c r="T55" s="206"/>
      <c r="U55" s="202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6"/>
      <c r="AI55" s="207"/>
      <c r="AJ55" s="207"/>
      <c r="AK55" s="207"/>
      <c r="AL55" s="207"/>
      <c r="AM55" s="207"/>
      <c r="AN55" s="207"/>
      <c r="AR55" s="204">
        <f t="shared" ref="AR55:AR59" si="1">SUM(T55:AP55)</f>
        <v>0</v>
      </c>
      <c r="AS55" s="187"/>
    </row>
    <row r="56" spans="1:45" x14ac:dyDescent="0.25">
      <c r="A56" s="187"/>
      <c r="B56" s="187"/>
      <c r="C56" s="191"/>
      <c r="E56" s="191"/>
      <c r="F56" s="187"/>
      <c r="G56" s="187"/>
      <c r="H56" s="192"/>
      <c r="I56" s="187"/>
      <c r="J56" s="192"/>
      <c r="L56" s="198"/>
      <c r="N56" s="194"/>
      <c r="P56" s="196"/>
      <c r="Q56" s="197"/>
      <c r="R56" s="201"/>
      <c r="S56" s="187"/>
      <c r="T56" s="206"/>
      <c r="U56" s="202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6"/>
      <c r="AI56" s="207"/>
      <c r="AJ56" s="207"/>
      <c r="AK56" s="207"/>
      <c r="AL56" s="207"/>
      <c r="AM56" s="207"/>
      <c r="AN56" s="207"/>
      <c r="AR56" s="204">
        <f t="shared" si="1"/>
        <v>0</v>
      </c>
      <c r="AS56" s="187"/>
    </row>
    <row r="57" spans="1:45" x14ac:dyDescent="0.25">
      <c r="A57" s="187"/>
      <c r="B57" s="187"/>
      <c r="C57" s="191"/>
      <c r="D57" s="193"/>
      <c r="E57" s="191"/>
      <c r="F57" s="187"/>
      <c r="G57" s="187"/>
      <c r="H57" s="192"/>
      <c r="I57" s="187"/>
      <c r="J57" s="191"/>
      <c r="K57" s="193"/>
      <c r="L57" s="205"/>
      <c r="M57" s="199"/>
      <c r="N57" s="194"/>
      <c r="O57" s="195"/>
      <c r="P57" s="196"/>
      <c r="Q57" s="197"/>
      <c r="R57" s="201"/>
      <c r="S57" s="187"/>
      <c r="T57" s="206"/>
      <c r="U57" s="202"/>
      <c r="V57" s="207"/>
      <c r="W57" s="207"/>
      <c r="X57" s="207"/>
      <c r="Y57" s="207"/>
      <c r="Z57" s="207"/>
      <c r="AA57" s="207"/>
      <c r="AB57" s="207"/>
      <c r="AC57" s="207"/>
      <c r="AD57" s="207"/>
      <c r="AE57" s="209"/>
      <c r="AF57" s="209"/>
      <c r="AG57" s="207"/>
      <c r="AH57" s="206"/>
      <c r="AI57" s="207"/>
      <c r="AJ57" s="207"/>
      <c r="AK57" s="207"/>
      <c r="AL57" s="207"/>
      <c r="AM57" s="207"/>
      <c r="AN57" s="207"/>
      <c r="AO57" s="199"/>
      <c r="AP57" s="199"/>
      <c r="AQ57" s="203"/>
      <c r="AR57" s="204">
        <f t="shared" si="1"/>
        <v>0</v>
      </c>
      <c r="AS57" s="187"/>
    </row>
    <row r="58" spans="1:45" x14ac:dyDescent="0.25">
      <c r="A58" s="187"/>
      <c r="B58" s="187"/>
      <c r="C58" s="191"/>
      <c r="D58" s="187"/>
      <c r="E58" s="191"/>
      <c r="F58" s="187"/>
      <c r="G58" s="187"/>
      <c r="H58" s="192"/>
      <c r="I58" s="187"/>
      <c r="J58" s="192"/>
      <c r="K58" s="187"/>
      <c r="L58" s="198"/>
      <c r="M58" s="187"/>
      <c r="N58" s="194"/>
      <c r="O58" s="216"/>
      <c r="P58" s="255"/>
      <c r="Q58" s="255"/>
      <c r="R58" s="255"/>
      <c r="S58" s="187"/>
      <c r="T58" s="206"/>
      <c r="U58" s="202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11"/>
      <c r="AH58" s="206"/>
      <c r="AI58" s="207"/>
      <c r="AJ58" s="207"/>
      <c r="AK58" s="207"/>
      <c r="AL58" s="207"/>
      <c r="AM58" s="207"/>
      <c r="AN58" s="207"/>
      <c r="AO58" s="195">
        <v>26</v>
      </c>
      <c r="AP58" s="187"/>
      <c r="AQ58" s="187"/>
      <c r="AR58" s="204">
        <f t="shared" si="1"/>
        <v>26</v>
      </c>
      <c r="AS58" s="187"/>
    </row>
    <row r="59" spans="1:45" x14ac:dyDescent="0.25">
      <c r="A59" s="187"/>
      <c r="B59" s="187"/>
      <c r="C59" s="191"/>
      <c r="D59" s="187"/>
      <c r="E59" s="191"/>
      <c r="F59" s="187"/>
      <c r="G59" s="187"/>
      <c r="H59" s="192"/>
      <c r="I59" s="187"/>
      <c r="J59" s="192"/>
      <c r="K59" s="187"/>
      <c r="L59" s="198"/>
      <c r="M59" s="187"/>
      <c r="N59" s="194"/>
      <c r="O59" s="216"/>
      <c r="P59" s="255"/>
      <c r="Q59" s="255"/>
      <c r="R59" s="255"/>
      <c r="S59" s="187"/>
      <c r="T59" s="206"/>
      <c r="U59" s="202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11"/>
      <c r="AH59" s="206"/>
      <c r="AI59" s="207"/>
      <c r="AJ59" s="207"/>
      <c r="AK59" s="207"/>
      <c r="AL59" s="207"/>
      <c r="AM59" s="207"/>
      <c r="AN59" s="207"/>
      <c r="AO59" s="195">
        <v>27</v>
      </c>
      <c r="AP59" s="187"/>
      <c r="AQ59" s="187"/>
      <c r="AR59" s="204">
        <f t="shared" si="1"/>
        <v>27</v>
      </c>
      <c r="AS59" s="187"/>
    </row>
    <row r="60" spans="1:45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216"/>
      <c r="O60" s="216"/>
      <c r="P60" s="216"/>
      <c r="Q60" s="187"/>
      <c r="R60" s="187"/>
      <c r="S60" s="18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>
        <f>SUM(AN15:AN59)</f>
        <v>0</v>
      </c>
      <c r="AO60" s="187"/>
      <c r="AP60" s="187"/>
      <c r="AQ60" s="187"/>
      <c r="AR60" s="218">
        <f>SUM(T60:AN60)</f>
        <v>0</v>
      </c>
      <c r="AS60" s="187"/>
    </row>
    <row r="61" spans="1:45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216"/>
      <c r="O61" s="216"/>
      <c r="P61" s="216"/>
      <c r="Q61" s="187"/>
      <c r="R61" s="187"/>
      <c r="S61" s="187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219">
        <f>SUM(AR16:AR59)</f>
        <v>1662674</v>
      </c>
      <c r="AS61" s="187"/>
    </row>
  </sheetData>
  <dataConsolidate/>
  <mergeCells count="20">
    <mergeCell ref="AG6:AH6"/>
    <mergeCell ref="H8:J8"/>
    <mergeCell ref="N8:R8"/>
    <mergeCell ref="AA8:AB8"/>
    <mergeCell ref="AC8:AE8"/>
    <mergeCell ref="AG8:AH8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C15:R15"/>
    <mergeCell ref="C49:R49"/>
    <mergeCell ref="P58:R58"/>
    <mergeCell ref="P59:R59"/>
    <mergeCell ref="R10:R14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9AFF319B-7225-4351-9759-1A16CB81A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2016-01-26T20:18:48Z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