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ra\Desktop\CLEMSite Paper\Latest\clemsite-notebooks\5_correlation_strategy_LM-SEM_local\"/>
    </mc:Choice>
  </mc:AlternateContent>
  <xr:revisionPtr revIDLastSave="0" documentId="13_ncr:1_{30A1791F-1C17-4B91-A6AC-264B8F869D56}" xr6:coauthVersionLast="46" xr6:coauthVersionMax="46" xr10:uidLastSave="{00000000-0000-0000-0000-000000000000}"/>
  <bookViews>
    <workbookView xWindow="-120" yWindow="-120" windowWidth="29040" windowHeight="15840" xr2:uid="{FAA91B73-E517-4F33-87A4-6B3E4E584D5B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  <c r="I31" i="1"/>
  <c r="F31" i="1"/>
  <c r="G31" i="1"/>
  <c r="E31" i="1"/>
  <c r="F30" i="1"/>
  <c r="G30" i="1"/>
  <c r="E30" i="1"/>
  <c r="F29" i="1"/>
  <c r="G29" i="1"/>
  <c r="E29" i="1"/>
  <c r="F28" i="1"/>
  <c r="E28" i="1"/>
  <c r="G28" i="1" s="1"/>
  <c r="F27" i="1"/>
  <c r="G27" i="1" s="1"/>
  <c r="E27" i="1"/>
  <c r="F26" i="1"/>
  <c r="E26" i="1"/>
  <c r="F25" i="1"/>
  <c r="G25" i="1"/>
  <c r="E25" i="1"/>
  <c r="J21" i="1"/>
  <c r="I21" i="1"/>
  <c r="F21" i="1"/>
  <c r="E21" i="1"/>
  <c r="F12" i="1"/>
  <c r="G12" i="1" s="1"/>
  <c r="F13" i="1"/>
  <c r="F14" i="1"/>
  <c r="F15" i="1"/>
  <c r="F16" i="1"/>
  <c r="F17" i="1"/>
  <c r="F18" i="1"/>
  <c r="F19" i="1"/>
  <c r="G19" i="1" s="1"/>
  <c r="F20" i="1"/>
  <c r="F22" i="1"/>
  <c r="G22" i="1" s="1"/>
  <c r="F23" i="1"/>
  <c r="F24" i="1"/>
  <c r="E12" i="1"/>
  <c r="E13" i="1"/>
  <c r="E14" i="1"/>
  <c r="E15" i="1"/>
  <c r="E16" i="1"/>
  <c r="E17" i="1"/>
  <c r="E18" i="1"/>
  <c r="E19" i="1"/>
  <c r="E20" i="1"/>
  <c r="E22" i="1"/>
  <c r="E23" i="1"/>
  <c r="G23" i="1" s="1"/>
  <c r="E24" i="1"/>
  <c r="G24" i="1" s="1"/>
  <c r="F11" i="1"/>
  <c r="E11" i="1"/>
  <c r="G11" i="1" s="1"/>
  <c r="F10" i="1"/>
  <c r="E10" i="1"/>
  <c r="G10" i="1" s="1"/>
  <c r="F9" i="1"/>
  <c r="E9" i="1"/>
  <c r="G9" i="1" s="1"/>
  <c r="F8" i="1"/>
  <c r="E8" i="1"/>
  <c r="G8" i="1" s="1"/>
  <c r="F7" i="1"/>
  <c r="G7" i="1" s="1"/>
  <c r="E7" i="1"/>
  <c r="F2" i="1"/>
  <c r="G2" i="1" s="1"/>
  <c r="F3" i="1"/>
  <c r="G3" i="1" s="1"/>
  <c r="F4" i="1"/>
  <c r="F5" i="1"/>
  <c r="F6" i="1"/>
  <c r="E3" i="1"/>
  <c r="E4" i="1"/>
  <c r="E5" i="1"/>
  <c r="E6" i="1"/>
  <c r="G6" i="1" s="1"/>
  <c r="E2" i="1"/>
  <c r="G26" i="1" l="1"/>
  <c r="G21" i="1"/>
  <c r="G5" i="1"/>
  <c r="G4" i="1"/>
  <c r="G16" i="1"/>
  <c r="G15" i="1"/>
  <c r="G20" i="1"/>
  <c r="G18" i="1"/>
  <c r="G17" i="1"/>
  <c r="G14" i="1"/>
  <c r="G13" i="1"/>
  <c r="J11" i="1"/>
  <c r="I11" i="1"/>
</calcChain>
</file>

<file path=xl/sharedStrings.xml><?xml version="1.0" encoding="utf-8"?>
<sst xmlns="http://schemas.openxmlformats.org/spreadsheetml/2006/main" count="37" uniqueCount="37">
  <si>
    <t>2M_field--X02--Y16_0036</t>
  </si>
  <si>
    <t>3N_field--X03--Y24_0030</t>
  </si>
  <si>
    <t>4L_field--X02--Y13_0034</t>
  </si>
  <si>
    <t>5J_field--X02--Y05_0029</t>
  </si>
  <si>
    <t>5L_field--X02--Y13_0034</t>
  </si>
  <si>
    <t>x</t>
  </si>
  <si>
    <t>y</t>
  </si>
  <si>
    <t xml:space="preserve"> RMSE</t>
  </si>
  <si>
    <t>x^2</t>
  </si>
  <si>
    <t>y^2</t>
  </si>
  <si>
    <t>7L_field--X00--Y18_0009--001</t>
  </si>
  <si>
    <t>7I_field--X00--Y02_0002</t>
  </si>
  <si>
    <t>2N_field--X00--Y28_0014--001</t>
  </si>
  <si>
    <t>8K_field--X00--Y14_0008</t>
  </si>
  <si>
    <t>9K_field--X01--Y14_0021</t>
  </si>
  <si>
    <t>RMSE</t>
  </si>
  <si>
    <t>SD</t>
  </si>
  <si>
    <t>4H_field--X00--Y04_0003</t>
  </si>
  <si>
    <t>4K_field--X01--Y16_0016</t>
  </si>
  <si>
    <t>5G_field--X03--Y00_0028</t>
  </si>
  <si>
    <t>7G_field--X00--Y01_0001</t>
  </si>
  <si>
    <t>7I_field--X03--Y09_0030</t>
  </si>
  <si>
    <t>8G_field--X00--Y02_0002</t>
  </si>
  <si>
    <t>8I_field--X00--Y10_0006--001</t>
  </si>
  <si>
    <t>9K_field--X03--Y18_0032</t>
  </si>
  <si>
    <t>aK_field--X02--Y19_0026</t>
  </si>
  <si>
    <t>bM_field--X03--Y27_0035</t>
  </si>
  <si>
    <t>2G_field--X00--Y04_0004</t>
  </si>
  <si>
    <t>3H_field--X02--Y04_0028</t>
  </si>
  <si>
    <t>6K_field--X00--Y14_0010</t>
  </si>
  <si>
    <t>8P_field--X03--Y23_0036--00</t>
  </si>
  <si>
    <t>9G_field--X01--Y07_0018</t>
  </si>
  <si>
    <t>3P_67_IPO8_X03--Y20_0067</t>
  </si>
  <si>
    <t>4M_75_ACTR3_X03--Y17_0075</t>
  </si>
  <si>
    <t>8E_5_COPG1_X03--Y03_0005</t>
  </si>
  <si>
    <t>6E_15_DNM1_X01--Y02_0015</t>
  </si>
  <si>
    <t>43_FAM177B_X02--Y23_0043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</si>
</sst>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16" fontId="1" fillId="2" borderId="0" xfId="1" applyNumberFormat="1"/>
    <xf numFmtId="16" fontId="1" fillId="3" borderId="0" xfId="2" applyNumberFormat="1"/>
    <xf numFmtId="0" fontId="1" fillId="3" borderId="0" xfId="2"/>
    <xf numFmtId="0" fontId="1" fillId="3" borderId="0" xfId="2" applyAlignment="1">
      <alignment horizontal="center"/>
    </xf>
    <xf numFmtId="0" fontId="0" fillId="3" borderId="0" xfId="2" applyFont="1"/>
    <xf numFmtId="16" fontId="1" fillId="4" borderId="0" xfId="3" applyNumberFormat="1"/>
    <xf numFmtId="0" fontId="1" fillId="4" borderId="0" xfId="3"/>
    <xf numFmtId="0" fontId="1" fillId="4" borderId="0" xfId="3" applyAlignment="1">
      <alignment horizontal="center"/>
    </xf>
    <xf numFmtId="0" fontId="1" fillId="5" borderId="0" xfId="4"/>
    <xf numFmtId="0" fontId="1" fillId="5" borderId="0" xfId="4" applyAlignment="1">
      <alignment horizontal="center"/>
    </xf>
  </cellXfs>
  <cellStyles count="5">
    <cellStyle name="20% - Accent2" xfId="1" builtinId="34"/>
    <cellStyle name="20% - Accent3" xfId="4" builtinId="38"/>
    <cellStyle name="20% - Accent5" xfId="2" builtinId="46"/>
    <cellStyle name="20% - Accent6" xfId="3" builtinId="50"/>
    <cellStyle name="Normal" xfId="0" builtinId="0"/>
  </cellStyles>
  <dxfs count="0"/>
  <tableStyles count="1" defaultTableStyle="TableStyleMedium2" defaultPivotStyle="PivotStyleLight16">
    <tableStyle name="Table Style 1" pivot="0" count="0" xr9:uid="{75637C78-9E11-4ECB-98D9-F17F046BF24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A4D5-54A8-4E6E-9E74-11CC0D2FEF3F}">
  <dimension ref="A1:K41"/>
  <sheetViews>
    <sheetView tabSelected="1" topLeftCell="A13" zoomScale="115" zoomScaleNormal="115" workbookViewId="0">
      <selection activeCell="A32" sqref="A32"/>
    </sheetView>
  </sheetViews>
  <sheetFormatPr defaultRowHeight="15" x14ac:dyDescent="0.25"/>
  <cols>
    <col min="1" max="1" width="23.42578125" customWidth="1"/>
    <col min="2" max="2" width="25.140625" customWidth="1"/>
    <col min="3" max="3" width="17.85546875" style="2" customWidth="1"/>
    <col min="4" max="4" width="9.140625" style="2"/>
    <col min="5" max="5" width="18.7109375" style="2" customWidth="1"/>
    <col min="6" max="6" width="9.5703125" style="2" customWidth="1"/>
    <col min="7" max="7" width="16.7109375" style="2" customWidth="1"/>
    <col min="11" max="11" width="25.28515625" customWidth="1"/>
    <col min="12" max="12" width="20.140625" customWidth="1"/>
  </cols>
  <sheetData>
    <row r="1" spans="1:11" x14ac:dyDescent="0.25">
      <c r="C1" s="1" t="s">
        <v>5</v>
      </c>
      <c r="D1" s="1" t="s">
        <v>6</v>
      </c>
      <c r="E1" s="2" t="s">
        <v>8</v>
      </c>
      <c r="F1" s="2" t="s">
        <v>9</v>
      </c>
      <c r="G1" s="2" t="s">
        <v>7</v>
      </c>
      <c r="I1" s="2" t="s">
        <v>15</v>
      </c>
      <c r="J1" s="2" t="s">
        <v>16</v>
      </c>
      <c r="K1" s="2"/>
    </row>
    <row r="2" spans="1:11" x14ac:dyDescent="0.25">
      <c r="A2" s="5">
        <v>44514</v>
      </c>
      <c r="B2" s="3" t="s">
        <v>0</v>
      </c>
      <c r="C2" s="4">
        <v>537</v>
      </c>
      <c r="D2" s="4">
        <v>526</v>
      </c>
      <c r="E2" s="4">
        <f xml:space="preserve"> (($C2-512)*0.3)^2</f>
        <v>56.25</v>
      </c>
      <c r="F2" s="4">
        <f xml:space="preserve"> (($D2-512)*0.3)^2</f>
        <v>17.64</v>
      </c>
      <c r="G2" s="4">
        <f>SQRT($F2+$E2)</f>
        <v>8.5959292691366418</v>
      </c>
    </row>
    <row r="3" spans="1:11" x14ac:dyDescent="0.25">
      <c r="A3" s="3"/>
      <c r="B3" s="3" t="s">
        <v>1</v>
      </c>
      <c r="C3" s="4">
        <v>503</v>
      </c>
      <c r="D3" s="4">
        <v>532</v>
      </c>
      <c r="E3" s="4">
        <f t="shared" ref="E3:E21" si="0" xml:space="preserve"> (($C3-512)*0.3)^2</f>
        <v>7.2899999999999983</v>
      </c>
      <c r="F3" s="4">
        <f t="shared" ref="F3:F21" si="1" xml:space="preserve"> (($D3-512)*0.3)^2</f>
        <v>36</v>
      </c>
      <c r="G3" s="4">
        <f t="shared" ref="G3:G21" si="2">SQRT($F3+$E3)</f>
        <v>6.5795136598383923</v>
      </c>
    </row>
    <row r="4" spans="1:11" x14ac:dyDescent="0.25">
      <c r="A4" s="3"/>
      <c r="B4" s="3" t="s">
        <v>2</v>
      </c>
      <c r="C4" s="4">
        <v>509</v>
      </c>
      <c r="D4" s="4">
        <v>545</v>
      </c>
      <c r="E4" s="4">
        <f t="shared" si="0"/>
        <v>0.80999999999999983</v>
      </c>
      <c r="F4" s="4">
        <f t="shared" si="1"/>
        <v>98.01</v>
      </c>
      <c r="G4" s="4">
        <f t="shared" si="2"/>
        <v>9.9408249154685357</v>
      </c>
    </row>
    <row r="5" spans="1:11" x14ac:dyDescent="0.25">
      <c r="A5" s="3"/>
      <c r="B5" s="3" t="s">
        <v>3</v>
      </c>
      <c r="C5" s="4">
        <v>509</v>
      </c>
      <c r="D5" s="4">
        <v>545</v>
      </c>
      <c r="E5" s="4">
        <f t="shared" si="0"/>
        <v>0.80999999999999983</v>
      </c>
      <c r="F5" s="4">
        <f t="shared" si="1"/>
        <v>98.01</v>
      </c>
      <c r="G5" s="4">
        <f t="shared" si="2"/>
        <v>9.9408249154685357</v>
      </c>
    </row>
    <row r="6" spans="1:11" x14ac:dyDescent="0.25">
      <c r="A6" s="3"/>
      <c r="B6" s="3" t="s">
        <v>4</v>
      </c>
      <c r="C6" s="4">
        <v>494</v>
      </c>
      <c r="D6" s="4">
        <v>541</v>
      </c>
      <c r="E6" s="4">
        <f t="shared" si="0"/>
        <v>29.159999999999993</v>
      </c>
      <c r="F6" s="4">
        <f t="shared" si="1"/>
        <v>75.689999999999984</v>
      </c>
      <c r="G6" s="4">
        <f t="shared" si="2"/>
        <v>10.239628899525606</v>
      </c>
    </row>
    <row r="7" spans="1:11" x14ac:dyDescent="0.25">
      <c r="A7" s="3"/>
      <c r="B7" s="3" t="s">
        <v>12</v>
      </c>
      <c r="C7" s="4">
        <v>533</v>
      </c>
      <c r="D7" s="4">
        <v>499</v>
      </c>
      <c r="E7" s="4">
        <f t="shared" si="0"/>
        <v>39.69</v>
      </c>
      <c r="F7" s="4">
        <f t="shared" si="1"/>
        <v>15.209999999999999</v>
      </c>
      <c r="G7" s="4">
        <f t="shared" si="2"/>
        <v>7.4094534211370817</v>
      </c>
    </row>
    <row r="8" spans="1:11" x14ac:dyDescent="0.25">
      <c r="A8" s="3"/>
      <c r="B8" s="3" t="s">
        <v>11</v>
      </c>
      <c r="C8" s="4">
        <v>542</v>
      </c>
      <c r="D8" s="4">
        <v>561</v>
      </c>
      <c r="E8" s="4">
        <f t="shared" si="0"/>
        <v>81</v>
      </c>
      <c r="F8" s="4">
        <f t="shared" si="1"/>
        <v>216.08999999999997</v>
      </c>
      <c r="G8" s="4">
        <f t="shared" si="2"/>
        <v>17.236298906667869</v>
      </c>
    </row>
    <row r="9" spans="1:11" x14ac:dyDescent="0.25">
      <c r="A9" s="3"/>
      <c r="B9" s="3" t="s">
        <v>10</v>
      </c>
      <c r="C9" s="4">
        <v>515</v>
      </c>
      <c r="D9" s="4">
        <v>567</v>
      </c>
      <c r="E9" s="4">
        <f t="shared" si="0"/>
        <v>0.80999999999999983</v>
      </c>
      <c r="F9" s="4">
        <f t="shared" si="1"/>
        <v>272.25</v>
      </c>
      <c r="G9" s="4">
        <f t="shared" si="2"/>
        <v>16.524527224704492</v>
      </c>
    </row>
    <row r="10" spans="1:11" x14ac:dyDescent="0.25">
      <c r="A10" s="3"/>
      <c r="B10" s="3" t="s">
        <v>13</v>
      </c>
      <c r="C10" s="4">
        <v>529</v>
      </c>
      <c r="D10" s="4">
        <v>564</v>
      </c>
      <c r="E10" s="4">
        <f t="shared" si="0"/>
        <v>26.009999999999998</v>
      </c>
      <c r="F10" s="4">
        <f t="shared" si="1"/>
        <v>243.35999999999999</v>
      </c>
      <c r="G10" s="4">
        <f t="shared" si="2"/>
        <v>16.412495239907916</v>
      </c>
    </row>
    <row r="11" spans="1:11" x14ac:dyDescent="0.25">
      <c r="A11" s="3"/>
      <c r="B11" s="3" t="s">
        <v>14</v>
      </c>
      <c r="C11" s="4">
        <v>506</v>
      </c>
      <c r="D11" s="4">
        <v>569</v>
      </c>
      <c r="E11" s="4">
        <f t="shared" si="0"/>
        <v>3.2399999999999993</v>
      </c>
      <c r="F11" s="4">
        <f t="shared" si="1"/>
        <v>292.40999999999991</v>
      </c>
      <c r="G11" s="4">
        <f t="shared" si="2"/>
        <v>17.194475857088516</v>
      </c>
      <c r="I11">
        <f>AVERAGE(G2:G11)</f>
        <v>12.007397230894359</v>
      </c>
      <c r="J11">
        <f>STDEV(G2:G11)</f>
        <v>4.3200323737869395</v>
      </c>
    </row>
    <row r="12" spans="1:11" x14ac:dyDescent="0.25">
      <c r="A12" s="6">
        <v>44521</v>
      </c>
      <c r="B12" s="9" t="s">
        <v>17</v>
      </c>
      <c r="C12" s="8">
        <v>509</v>
      </c>
      <c r="D12" s="8">
        <v>542</v>
      </c>
      <c r="E12" s="8">
        <f t="shared" si="0"/>
        <v>0.80999999999999983</v>
      </c>
      <c r="F12" s="8">
        <f t="shared" si="1"/>
        <v>81</v>
      </c>
      <c r="G12" s="8">
        <f t="shared" si="2"/>
        <v>9.0448880590088017</v>
      </c>
    </row>
    <row r="13" spans="1:11" x14ac:dyDescent="0.25">
      <c r="A13" s="7"/>
      <c r="B13" s="9" t="s">
        <v>18</v>
      </c>
      <c r="C13" s="8">
        <v>544</v>
      </c>
      <c r="D13" s="8">
        <v>513</v>
      </c>
      <c r="E13" s="8">
        <f t="shared" si="0"/>
        <v>92.16</v>
      </c>
      <c r="F13" s="8">
        <f t="shared" si="1"/>
        <v>0.09</v>
      </c>
      <c r="G13" s="8">
        <f t="shared" si="2"/>
        <v>9.6046863561492728</v>
      </c>
    </row>
    <row r="14" spans="1:11" x14ac:dyDescent="0.25">
      <c r="A14" s="7"/>
      <c r="B14" s="9" t="s">
        <v>19</v>
      </c>
      <c r="C14" s="8">
        <v>492</v>
      </c>
      <c r="D14" s="8">
        <v>558</v>
      </c>
      <c r="E14" s="8">
        <f t="shared" si="0"/>
        <v>36</v>
      </c>
      <c r="F14" s="8">
        <f t="shared" si="1"/>
        <v>190.43999999999997</v>
      </c>
      <c r="G14" s="8">
        <f t="shared" si="2"/>
        <v>15.047923444781341</v>
      </c>
    </row>
    <row r="15" spans="1:11" x14ac:dyDescent="0.25">
      <c r="A15" s="7"/>
      <c r="B15" s="9" t="s">
        <v>20</v>
      </c>
      <c r="C15" s="8">
        <v>521</v>
      </c>
      <c r="D15" s="8">
        <v>546</v>
      </c>
      <c r="E15" s="8">
        <f t="shared" si="0"/>
        <v>7.2899999999999983</v>
      </c>
      <c r="F15" s="8">
        <f t="shared" si="1"/>
        <v>104.03999999999999</v>
      </c>
      <c r="G15" s="8">
        <f t="shared" si="2"/>
        <v>10.551303237041385</v>
      </c>
    </row>
    <row r="16" spans="1:11" x14ac:dyDescent="0.25">
      <c r="A16" s="7"/>
      <c r="B16" s="9" t="s">
        <v>21</v>
      </c>
      <c r="C16" s="8">
        <v>503</v>
      </c>
      <c r="D16" s="8">
        <v>523</v>
      </c>
      <c r="E16" s="8">
        <f t="shared" si="0"/>
        <v>7.2899999999999983</v>
      </c>
      <c r="F16" s="8">
        <f t="shared" si="1"/>
        <v>10.889999999999999</v>
      </c>
      <c r="G16" s="8">
        <f t="shared" si="2"/>
        <v>4.2638011210655682</v>
      </c>
    </row>
    <row r="17" spans="1:10" x14ac:dyDescent="0.25">
      <c r="A17" s="7"/>
      <c r="B17" s="9" t="s">
        <v>22</v>
      </c>
      <c r="C17" s="8">
        <v>435</v>
      </c>
      <c r="D17" s="8">
        <v>551</v>
      </c>
      <c r="E17" s="8">
        <f t="shared" si="0"/>
        <v>533.6099999999999</v>
      </c>
      <c r="F17" s="8">
        <f t="shared" si="1"/>
        <v>136.88999999999999</v>
      </c>
      <c r="G17" s="8">
        <f t="shared" si="2"/>
        <v>25.894014752448101</v>
      </c>
    </row>
    <row r="18" spans="1:10" x14ac:dyDescent="0.25">
      <c r="A18" s="7"/>
      <c r="B18" s="9" t="s">
        <v>23</v>
      </c>
      <c r="C18" s="8">
        <v>496</v>
      </c>
      <c r="D18" s="8">
        <v>528</v>
      </c>
      <c r="E18" s="8">
        <f t="shared" si="0"/>
        <v>23.04</v>
      </c>
      <c r="F18" s="8">
        <f t="shared" si="1"/>
        <v>23.04</v>
      </c>
      <c r="G18" s="8">
        <f t="shared" si="2"/>
        <v>6.7882250993908562</v>
      </c>
    </row>
    <row r="19" spans="1:10" x14ac:dyDescent="0.25">
      <c r="A19" s="7"/>
      <c r="B19" s="9" t="s">
        <v>24</v>
      </c>
      <c r="C19" s="8">
        <v>495</v>
      </c>
      <c r="D19" s="8">
        <v>522</v>
      </c>
      <c r="E19" s="8">
        <f t="shared" si="0"/>
        <v>26.009999999999998</v>
      </c>
      <c r="F19" s="8">
        <f t="shared" si="1"/>
        <v>9</v>
      </c>
      <c r="G19" s="8">
        <f t="shared" si="2"/>
        <v>5.9169248769948055</v>
      </c>
    </row>
    <row r="20" spans="1:10" x14ac:dyDescent="0.25">
      <c r="A20" s="7"/>
      <c r="B20" s="9" t="s">
        <v>25</v>
      </c>
      <c r="C20" s="8">
        <v>523</v>
      </c>
      <c r="D20" s="8">
        <v>530</v>
      </c>
      <c r="E20" s="8">
        <f t="shared" si="0"/>
        <v>10.889999999999999</v>
      </c>
      <c r="F20" s="8">
        <f t="shared" si="1"/>
        <v>29.159999999999993</v>
      </c>
      <c r="G20" s="8">
        <f t="shared" si="2"/>
        <v>6.3285069329186951</v>
      </c>
    </row>
    <row r="21" spans="1:10" x14ac:dyDescent="0.25">
      <c r="A21" s="7"/>
      <c r="B21" s="9" t="s">
        <v>26</v>
      </c>
      <c r="C21" s="8">
        <v>514</v>
      </c>
      <c r="D21" s="8">
        <v>529</v>
      </c>
      <c r="E21" s="8">
        <f t="shared" si="0"/>
        <v>0.36</v>
      </c>
      <c r="F21" s="8">
        <f t="shared" si="1"/>
        <v>26.009999999999998</v>
      </c>
      <c r="G21" s="8">
        <f t="shared" si="2"/>
        <v>5.1351728305871065</v>
      </c>
      <c r="I21">
        <f>AVERAGE(G12:G21)</f>
        <v>9.8575446710385926</v>
      </c>
      <c r="J21">
        <f>STDEV(G12:G21)</f>
        <v>6.4662210377793796</v>
      </c>
    </row>
    <row r="22" spans="1:10" x14ac:dyDescent="0.25">
      <c r="A22" s="10">
        <v>44390</v>
      </c>
      <c r="B22" s="11" t="s">
        <v>27</v>
      </c>
      <c r="C22" s="12">
        <v>516</v>
      </c>
      <c r="D22" s="12">
        <v>498</v>
      </c>
      <c r="E22" s="12">
        <f xml:space="preserve"> (($C22-512)*0.3)^2</f>
        <v>1.44</v>
      </c>
      <c r="F22" s="12">
        <f xml:space="preserve"> (($D22-512)*0.3)^2</f>
        <v>17.64</v>
      </c>
      <c r="G22" s="12">
        <f>SQRT($F22+$E22)</f>
        <v>4.3680659335683112</v>
      </c>
    </row>
    <row r="23" spans="1:10" x14ac:dyDescent="0.25">
      <c r="A23" s="11"/>
      <c r="B23" s="11" t="s">
        <v>28</v>
      </c>
      <c r="C23" s="12">
        <v>507</v>
      </c>
      <c r="D23" s="12">
        <v>512</v>
      </c>
      <c r="E23" s="12">
        <f xml:space="preserve"> (($C23-512)*0.3)^2</f>
        <v>2.25</v>
      </c>
      <c r="F23" s="12">
        <f xml:space="preserve"> (($D23-512)*0.3)^2</f>
        <v>0</v>
      </c>
      <c r="G23" s="12">
        <f>SQRT($F23+$E23)</f>
        <v>1.5</v>
      </c>
    </row>
    <row r="24" spans="1:10" x14ac:dyDescent="0.25">
      <c r="A24" s="11"/>
      <c r="B24" s="11" t="s">
        <v>29</v>
      </c>
      <c r="C24" s="12">
        <v>487</v>
      </c>
      <c r="D24" s="12">
        <v>503</v>
      </c>
      <c r="E24" s="12">
        <f xml:space="preserve"> (($C24-512)*0.3)^2</f>
        <v>56.25</v>
      </c>
      <c r="F24" s="12">
        <f xml:space="preserve"> (($D24-512)*0.3)^2</f>
        <v>7.2899999999999983</v>
      </c>
      <c r="G24" s="12">
        <f>SQRT($F24+$E24)</f>
        <v>7.9711981533518532</v>
      </c>
    </row>
    <row r="25" spans="1:10" x14ac:dyDescent="0.25">
      <c r="A25" s="11"/>
      <c r="B25" s="11" t="s">
        <v>30</v>
      </c>
      <c r="C25" s="12">
        <v>514</v>
      </c>
      <c r="D25" s="12">
        <v>499</v>
      </c>
      <c r="E25" s="12">
        <f xml:space="preserve"> (($C25-512)*0.3)^2</f>
        <v>0.36</v>
      </c>
      <c r="F25" s="12">
        <f xml:space="preserve"> (($D25-512)*0.3)^2</f>
        <v>15.209999999999999</v>
      </c>
      <c r="G25" s="12">
        <f>SQRT($F25+$E25)</f>
        <v>3.9458839313897713</v>
      </c>
    </row>
    <row r="26" spans="1:10" x14ac:dyDescent="0.25">
      <c r="A26" s="11"/>
      <c r="B26" s="11" t="s">
        <v>31</v>
      </c>
      <c r="C26" s="12">
        <v>515</v>
      </c>
      <c r="D26" s="12">
        <v>519</v>
      </c>
      <c r="E26" s="12">
        <f xml:space="preserve"> (($C26-512)*0.3)^2</f>
        <v>0.80999999999999983</v>
      </c>
      <c r="F26" s="12">
        <f xml:space="preserve"> (($D26-512)*0.3)^2</f>
        <v>4.41</v>
      </c>
      <c r="G26" s="12">
        <f>SQRT($F26+$E26)</f>
        <v>2.2847319317591723</v>
      </c>
    </row>
    <row r="27" spans="1:10" x14ac:dyDescent="0.25">
      <c r="A27" s="11"/>
      <c r="B27" s="11" t="s">
        <v>32</v>
      </c>
      <c r="C27" s="12">
        <v>508</v>
      </c>
      <c r="D27" s="12">
        <v>503</v>
      </c>
      <c r="E27" s="12">
        <f xml:space="preserve"> (($C27-512)*0.3)^2</f>
        <v>1.44</v>
      </c>
      <c r="F27" s="12">
        <f xml:space="preserve"> (($D27-512)*0.3)^2</f>
        <v>7.2899999999999983</v>
      </c>
      <c r="G27" s="12">
        <f>SQRT($F27+$E27)</f>
        <v>2.954657340538831</v>
      </c>
    </row>
    <row r="28" spans="1:10" x14ac:dyDescent="0.25">
      <c r="A28" s="11"/>
      <c r="B28" s="11" t="s">
        <v>33</v>
      </c>
      <c r="C28" s="12">
        <v>495</v>
      </c>
      <c r="D28" s="12">
        <v>505</v>
      </c>
      <c r="E28" s="12">
        <f xml:space="preserve"> (($C28-512)*0.3)^2</f>
        <v>26.009999999999998</v>
      </c>
      <c r="F28" s="12">
        <f xml:space="preserve"> (($D28-512)*0.3)^2</f>
        <v>4.41</v>
      </c>
      <c r="G28" s="12">
        <f>SQRT($F28+$E28)</f>
        <v>5.5154328932550705</v>
      </c>
    </row>
    <row r="29" spans="1:10" x14ac:dyDescent="0.25">
      <c r="A29" s="11"/>
      <c r="B29" s="11" t="s">
        <v>34</v>
      </c>
      <c r="C29" s="12">
        <v>504</v>
      </c>
      <c r="D29" s="12">
        <v>506</v>
      </c>
      <c r="E29" s="12">
        <f xml:space="preserve"> (($C29-512)*0.3)^2</f>
        <v>5.76</v>
      </c>
      <c r="F29" s="12">
        <f xml:space="preserve"> (($D29-512)*0.3)^2</f>
        <v>3.2399999999999993</v>
      </c>
      <c r="G29" s="12">
        <f>SQRT($F29+$E29)</f>
        <v>3</v>
      </c>
    </row>
    <row r="30" spans="1:10" x14ac:dyDescent="0.25">
      <c r="A30" s="11"/>
      <c r="B30" s="11" t="s">
        <v>35</v>
      </c>
      <c r="C30" s="12">
        <v>518</v>
      </c>
      <c r="D30" s="12">
        <v>501</v>
      </c>
      <c r="E30" s="12">
        <f xml:space="preserve"> (($C30-512)*0.3)^2</f>
        <v>3.2399999999999993</v>
      </c>
      <c r="F30" s="12">
        <f xml:space="preserve"> (($D30-512)*0.3)^2</f>
        <v>10.889999999999999</v>
      </c>
      <c r="G30" s="12">
        <f>SQRT($F30+$E30)</f>
        <v>3.7589892258425004</v>
      </c>
    </row>
    <row r="31" spans="1:10" x14ac:dyDescent="0.25">
      <c r="A31" s="11"/>
      <c r="B31" s="11" t="s">
        <v>36</v>
      </c>
      <c r="C31" s="12">
        <v>503</v>
      </c>
      <c r="D31" s="12">
        <v>498</v>
      </c>
      <c r="E31" s="12">
        <f xml:space="preserve"> (($C31-512)*0.3)^2</f>
        <v>7.2899999999999983</v>
      </c>
      <c r="F31" s="12">
        <f xml:space="preserve"> (($D31-512)*0.3)^2</f>
        <v>17.64</v>
      </c>
      <c r="G31" s="12">
        <f>SQRT($F31+$E31)</f>
        <v>4.9929950931279716</v>
      </c>
      <c r="I31">
        <f>AVERAGE(G22:G31)</f>
        <v>4.029195450283348</v>
      </c>
      <c r="J31">
        <f>STDEV(G22:G31)</f>
        <v>1.8416731593900524</v>
      </c>
    </row>
    <row r="32" spans="1:10" x14ac:dyDescent="0.25">
      <c r="A32" s="13"/>
      <c r="B32" s="13"/>
      <c r="C32" s="14"/>
      <c r="D32" s="14"/>
      <c r="E32" s="14"/>
      <c r="F32" s="14"/>
      <c r="G32" s="14"/>
    </row>
    <row r="33" spans="1:7" x14ac:dyDescent="0.25">
      <c r="A33" s="13"/>
      <c r="B33" s="13"/>
      <c r="C33" s="14"/>
      <c r="D33" s="14"/>
      <c r="E33" s="14"/>
      <c r="F33" s="14"/>
      <c r="G33" s="14"/>
    </row>
    <row r="34" spans="1:7" x14ac:dyDescent="0.25">
      <c r="A34" s="13"/>
      <c r="B34" s="13"/>
      <c r="C34" s="14"/>
      <c r="D34" s="14"/>
      <c r="E34" s="14"/>
      <c r="F34" s="14"/>
      <c r="G34" s="14"/>
    </row>
    <row r="35" spans="1:7" x14ac:dyDescent="0.25">
      <c r="A35" s="13"/>
      <c r="B35" s="13"/>
      <c r="C35" s="14"/>
      <c r="D35" s="14"/>
      <c r="E35" s="14"/>
      <c r="F35" s="14"/>
      <c r="G35" s="14"/>
    </row>
    <row r="36" spans="1:7" x14ac:dyDescent="0.25">
      <c r="A36" s="13"/>
      <c r="B36" s="13"/>
      <c r="C36" s="14"/>
      <c r="D36" s="14"/>
      <c r="E36" s="14"/>
      <c r="F36" s="14"/>
      <c r="G36" s="14"/>
    </row>
    <row r="37" spans="1:7" x14ac:dyDescent="0.25">
      <c r="A37" s="13"/>
      <c r="B37" s="13"/>
      <c r="C37" s="14"/>
      <c r="D37" s="14"/>
      <c r="E37" s="14"/>
      <c r="F37" s="14"/>
      <c r="G37" s="14"/>
    </row>
    <row r="38" spans="1:7" x14ac:dyDescent="0.25">
      <c r="A38" s="13"/>
      <c r="B38" s="13"/>
      <c r="C38" s="14"/>
      <c r="D38" s="14"/>
      <c r="E38" s="14"/>
      <c r="F38" s="14"/>
      <c r="G38" s="14"/>
    </row>
    <row r="39" spans="1:7" x14ac:dyDescent="0.25">
      <c r="A39" s="13"/>
      <c r="B39" s="13"/>
      <c r="C39" s="14"/>
      <c r="D39" s="14"/>
      <c r="E39" s="14"/>
      <c r="F39" s="14"/>
      <c r="G39" s="14"/>
    </row>
    <row r="40" spans="1:7" x14ac:dyDescent="0.25">
      <c r="A40" s="13"/>
      <c r="B40" s="13"/>
      <c r="C40" s="14"/>
      <c r="D40" s="14"/>
      <c r="E40" s="14"/>
      <c r="F40" s="14"/>
      <c r="G40" s="14"/>
    </row>
    <row r="41" spans="1:7" x14ac:dyDescent="0.25">
      <c r="A41" s="13"/>
      <c r="B41" s="13"/>
      <c r="C41" s="14"/>
      <c r="D41" s="14"/>
      <c r="E41" s="14"/>
      <c r="F41" s="14"/>
      <c r="G41" s="1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F8640-28F9-4CC3-B1A0-42DB6B524F07}">
  <dimension ref="A1"/>
  <sheetViews>
    <sheetView workbookViewId="0">
      <selection activeCell="F15" sqref="F15"/>
    </sheetView>
  </sheetViews>
  <sheetFormatPr defaultRowHeight="15" x14ac:dyDescent="0.25"/>
  <cols>
    <col min="2" max="2" width="23.42578125" customWidth="1"/>
    <col min="3" max="3" width="17.7109375" customWidth="1"/>
    <col min="4" max="4" width="19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Serra Lleti</dc:creator>
  <cp:lastModifiedBy>José Miguel Serra Lleti</cp:lastModifiedBy>
  <dcterms:created xsi:type="dcterms:W3CDTF">2021-04-07T08:24:33Z</dcterms:created>
  <dcterms:modified xsi:type="dcterms:W3CDTF">2021-04-10T16:59:03Z</dcterms:modified>
</cp:coreProperties>
</file>